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4\OneDrive\Desktop\"/>
    </mc:Choice>
  </mc:AlternateContent>
  <xr:revisionPtr revIDLastSave="0" documentId="13_ncr:1_{D5FF40F8-6F0F-4DAF-A8EA-1B048AA0752B}" xr6:coauthVersionLast="47" xr6:coauthVersionMax="47" xr10:uidLastSave="{00000000-0000-0000-0000-000000000000}"/>
  <bookViews>
    <workbookView xWindow="-108" yWindow="-108" windowWidth="23256" windowHeight="12456" xr2:uid="{8EEFCD13-5066-431B-84D3-FC2147DA7277}"/>
  </bookViews>
  <sheets>
    <sheet name="Sheet1" sheetId="1" r:id="rId1"/>
  </sheets>
  <definedNames>
    <definedName name="_xlnm._FilterDatabase" localSheetId="0" hidden="1">Sheet1!$B$27:$N$42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1" l="1"/>
  <c r="J23" i="1"/>
  <c r="H23" i="1"/>
  <c r="J21" i="1"/>
  <c r="H21" i="1"/>
  <c r="G63" i="1" l="1"/>
  <c r="G62" i="1"/>
  <c r="G61" i="1"/>
  <c r="G60" i="1"/>
  <c r="F109" i="1"/>
  <c r="F108" i="1"/>
  <c r="F107" i="1"/>
  <c r="F106" i="1"/>
  <c r="E109" i="1"/>
  <c r="E108" i="1"/>
  <c r="E107" i="1"/>
  <c r="E106" i="1"/>
  <c r="D109" i="1"/>
  <c r="D108" i="1"/>
  <c r="D107" i="1"/>
  <c r="D106" i="1"/>
  <c r="F105" i="1"/>
  <c r="E105" i="1"/>
  <c r="D105" i="1"/>
  <c r="G109" i="1"/>
  <c r="G108" i="1"/>
  <c r="G107" i="1"/>
  <c r="G106" i="1"/>
  <c r="G105" i="1"/>
  <c r="G99" i="1"/>
  <c r="G100" i="1"/>
  <c r="G101" i="1"/>
  <c r="G102" i="1"/>
  <c r="G103" i="1"/>
  <c r="G98" i="1"/>
  <c r="F103" i="1"/>
  <c r="F102" i="1"/>
  <c r="F101" i="1"/>
  <c r="F100" i="1"/>
  <c r="F99" i="1"/>
  <c r="F98" i="1"/>
  <c r="H28" i="1"/>
  <c r="D5" i="1"/>
  <c r="E5" i="1"/>
  <c r="F5" i="1"/>
  <c r="G5" i="1"/>
  <c r="H5" i="1"/>
  <c r="I5" i="1"/>
  <c r="J5" i="1"/>
  <c r="K5" i="1"/>
  <c r="L5" i="1"/>
  <c r="C5" i="1"/>
</calcChain>
</file>

<file path=xl/sharedStrings.xml><?xml version="1.0" encoding="utf-8"?>
<sst xmlns="http://schemas.openxmlformats.org/spreadsheetml/2006/main" count="193" uniqueCount="95">
  <si>
    <t>Note:- Rename this file with your section name followed by rollno (eg k22AB_01) and upload it on UMS</t>
  </si>
  <si>
    <t>Employee Table</t>
  </si>
  <si>
    <t>Full Name</t>
  </si>
  <si>
    <t>First Name</t>
  </si>
  <si>
    <t>Last Name</t>
  </si>
  <si>
    <t>Emp Id</t>
  </si>
  <si>
    <t>Salary</t>
  </si>
  <si>
    <t>Dept Id</t>
  </si>
  <si>
    <t>Student Table (a)</t>
  </si>
  <si>
    <t>Student Table (b)</t>
  </si>
  <si>
    <t>S_NO</t>
  </si>
  <si>
    <t>NAME</t>
  </si>
  <si>
    <t>GENDER</t>
  </si>
  <si>
    <t>CLASS</t>
  </si>
  <si>
    <t>CATEGORY</t>
  </si>
  <si>
    <t>FEES</t>
  </si>
  <si>
    <t>Deep</t>
  </si>
  <si>
    <t>M</t>
  </si>
  <si>
    <t>FY</t>
  </si>
  <si>
    <t>Open</t>
  </si>
  <si>
    <t>Jayesh</t>
  </si>
  <si>
    <r>
      <t>M</t>
    </r>
    <r>
      <rPr>
        <sz val="11"/>
        <color rgb="FF000000"/>
        <rFont val="Calibri"/>
        <family val="2"/>
      </rPr>
      <t xml:space="preserve"> </t>
    </r>
  </si>
  <si>
    <t>SY</t>
  </si>
  <si>
    <t>Reserved</t>
  </si>
  <si>
    <t>Yash</t>
  </si>
  <si>
    <t>TY</t>
  </si>
  <si>
    <t>Sara</t>
  </si>
  <si>
    <t>F</t>
  </si>
  <si>
    <r>
      <t>FY</t>
    </r>
    <r>
      <rPr>
        <sz val="11"/>
        <color rgb="FF000000"/>
        <rFont val="Calibri"/>
        <family val="2"/>
      </rPr>
      <t xml:space="preserve"> </t>
    </r>
  </si>
  <si>
    <t>Gita</t>
  </si>
  <si>
    <r>
      <t>Open</t>
    </r>
    <r>
      <rPr>
        <sz val="11"/>
        <color rgb="FF000000"/>
        <rFont val="Calibri"/>
        <family val="2"/>
      </rPr>
      <t xml:space="preserve"> </t>
    </r>
  </si>
  <si>
    <t>Jinal</t>
  </si>
  <si>
    <r>
      <t>F</t>
    </r>
    <r>
      <rPr>
        <sz val="11"/>
        <color rgb="FF000000"/>
        <rFont val="Calibri"/>
        <family val="2"/>
      </rPr>
      <t xml:space="preserve"> </t>
    </r>
  </si>
  <si>
    <t>Kavita</t>
  </si>
  <si>
    <r>
      <t>SY</t>
    </r>
    <r>
      <rPr>
        <sz val="11"/>
        <color rgb="FF000000"/>
        <rFont val="Calibri"/>
        <family val="2"/>
      </rPr>
      <t xml:space="preserve"> </t>
    </r>
  </si>
  <si>
    <t>Minal</t>
  </si>
  <si>
    <t>Karan</t>
  </si>
  <si>
    <r>
      <t>TY</t>
    </r>
    <r>
      <rPr>
        <sz val="11"/>
        <color rgb="FF000000"/>
        <rFont val="Calibri"/>
        <family val="2"/>
      </rPr>
      <t xml:space="preserve"> </t>
    </r>
  </si>
  <si>
    <t>Abhay</t>
  </si>
  <si>
    <t>Bina</t>
  </si>
  <si>
    <t>Seema</t>
  </si>
  <si>
    <t>Naresh</t>
  </si>
  <si>
    <t>Rima</t>
  </si>
  <si>
    <t>Gajendra</t>
  </si>
  <si>
    <r>
      <rPr>
        <b/>
        <sz val="14"/>
        <color theme="1"/>
        <rFont val="Calibri"/>
        <family val="2"/>
        <scheme val="minor"/>
      </rPr>
      <t xml:space="preserve">Q6. </t>
    </r>
    <r>
      <rPr>
        <b/>
        <sz val="14"/>
        <rFont val="Arial"/>
        <family val="2"/>
      </rPr>
      <t xml:space="preserve"> </t>
    </r>
    <r>
      <rPr>
        <b/>
        <sz val="14"/>
        <color theme="1"/>
        <rFont val="Calibri"/>
        <family val="2"/>
        <scheme val="minor"/>
      </rPr>
      <t>ADD A NEW WORKSHEET TO THIS WORK BOOK AND NAME IT WITH YOUR ROOLNO [MANDATORY], CREATE THE SHEET GIVEN BELOW. BASED ON THE SHEET ANSWER THE QUESTIONS AND FILL DATA</t>
    </r>
    <r>
      <rPr>
        <b/>
        <sz val="14"/>
        <color rgb="FFFFFF00"/>
        <rFont val="Arial"/>
        <family val="2"/>
      </rPr>
      <t xml:space="preserve"> </t>
    </r>
  </si>
  <si>
    <r>
      <t>6.1.</t>
    </r>
    <r>
      <rPr>
        <b/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mbria"/>
        <family val="1"/>
      </rPr>
      <t>Enter the formula to find COMMISSION for the first employee.  The commission rate is 7% of sales, Copy the formula to the remaining employees.</t>
    </r>
  </si>
  <si>
    <r>
      <t>6.2.</t>
    </r>
    <r>
      <rPr>
        <b/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mbria"/>
        <family val="1"/>
      </rPr>
      <t>Enter the formula to find TOTAL SALARY for the employees?</t>
    </r>
  </si>
  <si>
    <r>
      <t>6.3.</t>
    </r>
    <r>
      <rPr>
        <b/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mbria"/>
        <family val="1"/>
      </rPr>
      <t xml:space="preserve">Enter formula to find TOTALS, AVERAGE, HIGHEST, LOWEST, and COUNT values.  </t>
    </r>
  </si>
  <si>
    <r>
      <t>6.4.</t>
    </r>
    <r>
      <rPr>
        <b/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Cambria"/>
        <family val="1"/>
      </rPr>
      <t>Align all column title labels horizontally and vertically at the center. Match the table design with Employee Table.</t>
    </r>
  </si>
  <si>
    <t>John</t>
  </si>
  <si>
    <t>Petra</t>
  </si>
  <si>
    <t>Kira</t>
  </si>
  <si>
    <t>Jones</t>
  </si>
  <si>
    <t>Jim</t>
  </si>
  <si>
    <t>Scott</t>
  </si>
  <si>
    <t>Tom</t>
  </si>
  <si>
    <t>Baker</t>
  </si>
  <si>
    <t>Alica</t>
  </si>
  <si>
    <t>Tomas</t>
  </si>
  <si>
    <t>Sarah</t>
  </si>
  <si>
    <t>Cross</t>
  </si>
  <si>
    <t>Khalid</t>
  </si>
  <si>
    <t>Hafiz</t>
  </si>
  <si>
    <t>Anzar</t>
  </si>
  <si>
    <t>Hussain</t>
  </si>
  <si>
    <t>Hashim</t>
  </si>
  <si>
    <t>Zahoor</t>
  </si>
  <si>
    <t>War</t>
  </si>
  <si>
    <t>Rafeeq</t>
  </si>
  <si>
    <t xml:space="preserve">Q1.How you will find and fill the Full Name of employee from First Name and Last Name of the employee Using a Formula? Include a blank space between first name and last name </t>
  </si>
  <si>
    <r>
      <t xml:space="preserve">Scenario : </t>
    </r>
    <r>
      <rPr>
        <sz val="14"/>
        <color theme="1"/>
        <rFont val="Calibri"/>
        <family val="2"/>
        <scheme val="minor"/>
      </rPr>
      <t xml:space="preserve">You have a Financial list with Total Amount </t>
    </r>
    <r>
      <rPr>
        <b/>
        <sz val="14"/>
        <color theme="1"/>
        <rFont val="Calibri"/>
        <family val="2"/>
        <scheme val="minor"/>
      </rPr>
      <t>5000</t>
    </r>
    <r>
      <rPr>
        <sz val="14"/>
        <color theme="1"/>
        <rFont val="Calibri"/>
        <family val="2"/>
        <scheme val="minor"/>
      </rPr>
      <t xml:space="preserve">, Interest Rate </t>
    </r>
    <r>
      <rPr>
        <b/>
        <sz val="14"/>
        <color theme="1"/>
        <rFont val="Calibri"/>
        <family val="2"/>
        <scheme val="minor"/>
      </rPr>
      <t>12% Yearly</t>
    </r>
    <r>
      <rPr>
        <sz val="14"/>
        <color theme="1"/>
        <rFont val="Calibri"/>
        <family val="2"/>
        <scheme val="minor"/>
      </rPr>
      <t xml:space="preserve">, and Duration </t>
    </r>
    <r>
      <rPr>
        <b/>
        <sz val="14"/>
        <color theme="1"/>
        <rFont val="Calibri"/>
        <family val="2"/>
        <scheme val="minor"/>
      </rPr>
      <t>4 Months</t>
    </r>
    <r>
      <rPr>
        <sz val="14"/>
        <color theme="1"/>
        <rFont val="Calibri"/>
        <family val="2"/>
        <scheme val="minor"/>
      </rPr>
      <t>. How would you automatically calculate below given questions based on this given Data?</t>
    </r>
    <r>
      <rPr>
        <b/>
        <sz val="14"/>
        <color theme="1"/>
        <rFont val="Calibri"/>
        <family val="2"/>
        <scheme val="minor"/>
      </rPr>
      <t xml:space="preserve"> Create the Financial Table for the given Data and then answer the below given questions</t>
    </r>
  </si>
  <si>
    <t>Q4.  Determine the monthly  PAYMENT REQUIRED to repay the entire amount in G63 to G66 witin the specified time frame INCLUDING INTEREST.</t>
  </si>
  <si>
    <t>Q5.  Determine the total PAYMENT that we will get, if we will invest the total given amount on  given interest rate for given time duration. Calculate using formula?</t>
  </si>
  <si>
    <t xml:space="preserve">Q2. How would you automatically look up values? First Name and Salary should appear on H21 and J21, respectively, when searching for Emp Id on D21. Similarly, while searching for a Emp Id on D23, the salary should appear on H23 and the first name should appear on J23.
</t>
  </si>
  <si>
    <r>
      <rPr>
        <b/>
        <sz val="14"/>
        <color theme="1"/>
        <rFont val="Calibri"/>
        <family val="2"/>
        <scheme val="minor"/>
      </rPr>
      <t>Q3. a).</t>
    </r>
    <r>
      <rPr>
        <b/>
        <sz val="14"/>
        <rFont val="Calibri"/>
        <family val="2"/>
        <scheme val="minor"/>
      </rPr>
      <t xml:space="preserve"> Highlight the cells with "green fill with dark green text" from G28 to G42 where the fees is more than 4000.</t>
    </r>
  </si>
  <si>
    <t>Q3. b). Highlight the cells with "yellow fill with dark yellow text" from N23 to N42 where the fees is less than 4000.</t>
  </si>
  <si>
    <t>emp no</t>
  </si>
  <si>
    <t>name</t>
  </si>
  <si>
    <t>salary</t>
  </si>
  <si>
    <t>slaesamount</t>
  </si>
  <si>
    <t>commission</t>
  </si>
  <si>
    <t>total slaary</t>
  </si>
  <si>
    <t>ahamed</t>
  </si>
  <si>
    <t>hassan</t>
  </si>
  <si>
    <t>ali</t>
  </si>
  <si>
    <t>waleed</t>
  </si>
  <si>
    <t>mohammed</t>
  </si>
  <si>
    <t>samir</t>
  </si>
  <si>
    <t>total</t>
  </si>
  <si>
    <t>avarge</t>
  </si>
  <si>
    <t>highest</t>
  </si>
  <si>
    <t>lowest</t>
  </si>
  <si>
    <t>count</t>
  </si>
  <si>
    <t>com</t>
  </si>
  <si>
    <t>Montly Sales Report-July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</si>
</sst>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_ &quot;₹&quot;\ * #,##0.00_ ;_ &quot;₹&quot;\ * \-#,##0.00_ ;_ &quot;₹&quot;\ * &quot;-&quot;??_ ;_ @_ "/>
    <numFmt numFmtId="165" formatCode="&quot;₹&quot;\ #,##0.00"/>
    <numFmt numFmtId="166" formatCode="[$₹-4009]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FFFF00"/>
      <name val="Arial"/>
      <family val="2"/>
    </font>
    <font>
      <b/>
      <sz val="12"/>
      <color rgb="FF000000"/>
      <name val="Cambria"/>
      <family val="1"/>
    </font>
    <font>
      <b/>
      <sz val="7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164" fontId="0" fillId="0" borderId="0" xfId="1" applyFont="1"/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1" xfId="0" applyFont="1" applyBorder="1"/>
    <xf numFmtId="165" fontId="9" fillId="0" borderId="1" xfId="0" applyNumberFormat="1" applyFont="1" applyBorder="1"/>
    <xf numFmtId="0" fontId="8" fillId="0" borderId="0" xfId="0" applyFont="1" applyAlignment="1">
      <alignment wrapText="1"/>
    </xf>
    <xf numFmtId="0" fontId="0" fillId="0" borderId="2" xfId="0" applyBorder="1"/>
    <xf numFmtId="0" fontId="10" fillId="0" borderId="0" xfId="0" applyFont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0" fillId="0" borderId="2" xfId="1" applyFont="1" applyBorder="1"/>
    <xf numFmtId="0" fontId="8" fillId="0" borderId="0" xfId="0" applyFont="1" applyAlignment="1">
      <alignment vertical="center"/>
    </xf>
    <xf numFmtId="0" fontId="17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  <xf numFmtId="0" fontId="18" fillId="0" borderId="1" xfId="0" applyFont="1" applyBorder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2" xfId="0" applyBorder="1" applyAlignment="1">
      <alignment horizontal="center"/>
    </xf>
    <xf numFmtId="164" fontId="0" fillId="0" borderId="0" xfId="1" applyFont="1" applyBorder="1"/>
    <xf numFmtId="9" fontId="0" fillId="0" borderId="0" xfId="0" applyNumberFormat="1"/>
    <xf numFmtId="0" fontId="0" fillId="0" borderId="1" xfId="0" applyBorder="1"/>
    <xf numFmtId="164" fontId="0" fillId="0" borderId="1" xfId="1" applyFont="1" applyBorder="1"/>
    <xf numFmtId="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/>
    <xf numFmtId="164" fontId="0" fillId="5" borderId="1" xfId="1" applyFont="1" applyFill="1" applyBorder="1"/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/>
    <xf numFmtId="164" fontId="19" fillId="4" borderId="1" xfId="1" applyFont="1" applyFill="1" applyBorder="1"/>
    <xf numFmtId="0" fontId="19" fillId="0" borderId="1" xfId="0" applyFont="1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166" fontId="0" fillId="0" borderId="2" xfId="1" applyNumberFormat="1" applyFont="1" applyBorder="1"/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75</xdr:row>
      <xdr:rowOff>6144</xdr:rowOff>
    </xdr:from>
    <xdr:to>
      <xdr:col>7</xdr:col>
      <xdr:colOff>9525</xdr:colOff>
      <xdr:row>88</xdr:row>
      <xdr:rowOff>42914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FC417-DB9B-46B0-9AB8-EA181D14A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3626894"/>
          <a:ext cx="5353050" cy="2799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E4BB-047F-4292-AEC6-78E2EF05C440}">
  <dimension ref="A1:R412"/>
  <sheetViews>
    <sheetView tabSelected="1" workbookViewId="0">
      <selection activeCell="J21" sqref="J21"/>
    </sheetView>
  </sheetViews>
  <sheetFormatPr defaultRowHeight="14.4" x14ac:dyDescent="0.3"/>
  <cols>
    <col min="1" max="1" width="5.109375" customWidth="1"/>
    <col min="2" max="2" width="14.5546875" customWidth="1"/>
    <col min="3" max="3" width="14.6640625" customWidth="1"/>
    <col min="4" max="4" width="14.88671875" customWidth="1"/>
    <col min="5" max="5" width="12" customWidth="1"/>
    <col min="6" max="6" width="11.88671875" bestFit="1" customWidth="1"/>
    <col min="7" max="7" width="12.44140625" style="5" customWidth="1"/>
    <col min="8" max="8" width="12" customWidth="1"/>
    <col min="9" max="9" width="13.44140625" bestFit="1" customWidth="1"/>
    <col min="10" max="10" width="14.33203125" bestFit="1" customWidth="1"/>
    <col min="11" max="11" width="15.109375" bestFit="1" customWidth="1"/>
    <col min="12" max="12" width="12" bestFit="1" customWidth="1"/>
  </cols>
  <sheetData>
    <row r="1" spans="1:17" ht="12.75" customHeight="1" x14ac:dyDescent="0.3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s="2" customFormat="1" x14ac:dyDescent="0.3">
      <c r="A2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s="2" customFormat="1" ht="18" x14ac:dyDescent="0.35">
      <c r="A3"/>
      <c r="B3" s="45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1"/>
      <c r="N3" s="1"/>
      <c r="O3" s="1"/>
      <c r="P3" s="1"/>
      <c r="Q3" s="1"/>
    </row>
    <row r="4" spans="1:17" s="2" customFormat="1" ht="18" x14ac:dyDescent="0.3">
      <c r="A4"/>
      <c r="B4" s="42"/>
      <c r="C4" s="52">
        <v>101</v>
      </c>
      <c r="D4" s="52">
        <v>102</v>
      </c>
      <c r="E4" s="52">
        <v>103</v>
      </c>
      <c r="F4" s="52">
        <v>104</v>
      </c>
      <c r="G4" s="52">
        <v>105</v>
      </c>
      <c r="H4" s="52">
        <v>106</v>
      </c>
      <c r="I4" s="52">
        <v>107</v>
      </c>
      <c r="J4" s="52">
        <v>108</v>
      </c>
      <c r="K4" s="52">
        <v>109</v>
      </c>
      <c r="L4" s="52">
        <v>110</v>
      </c>
      <c r="M4" s="1"/>
      <c r="N4" s="1"/>
      <c r="O4" s="1"/>
      <c r="P4" s="1"/>
      <c r="Q4" s="1"/>
    </row>
    <row r="5" spans="1:17" s="2" customFormat="1" ht="18" x14ac:dyDescent="0.3">
      <c r="A5"/>
      <c r="B5" s="6" t="s">
        <v>2</v>
      </c>
      <c r="C5" s="8" t="str">
        <f>_xlfn.TEXTJOIN(" ",TRUE,C6,C7)</f>
        <v>John Petra</v>
      </c>
      <c r="D5" s="8" t="str">
        <f t="shared" ref="D5:L5" si="0">_xlfn.TEXTJOIN(" ",TRUE,D6,D7)</f>
        <v>Kira Jones</v>
      </c>
      <c r="E5" s="8" t="str">
        <f t="shared" si="0"/>
        <v>Jim Scott</v>
      </c>
      <c r="F5" s="8" t="str">
        <f t="shared" si="0"/>
        <v>Tom Baker</v>
      </c>
      <c r="G5" s="8" t="str">
        <f t="shared" si="0"/>
        <v>Alica Tomas</v>
      </c>
      <c r="H5" s="8" t="str">
        <f t="shared" si="0"/>
        <v>Sarah Cross</v>
      </c>
      <c r="I5" s="8" t="str">
        <f t="shared" si="0"/>
        <v>Khalid Hafiz</v>
      </c>
      <c r="J5" s="8" t="str">
        <f t="shared" si="0"/>
        <v>Anzar Hussain</v>
      </c>
      <c r="K5" s="8" t="str">
        <f t="shared" si="0"/>
        <v>Hashim Zahoor</v>
      </c>
      <c r="L5" s="8" t="str">
        <f t="shared" si="0"/>
        <v>War Rafeeq</v>
      </c>
      <c r="M5" s="1"/>
      <c r="N5" s="1"/>
      <c r="O5" s="1"/>
      <c r="P5" s="1"/>
      <c r="Q5" s="1"/>
    </row>
    <row r="6" spans="1:17" s="2" customFormat="1" ht="18" x14ac:dyDescent="0.3">
      <c r="A6"/>
      <c r="B6" s="6" t="s">
        <v>3</v>
      </c>
      <c r="C6" s="8" t="s">
        <v>49</v>
      </c>
      <c r="D6" s="8" t="s">
        <v>51</v>
      </c>
      <c r="E6" s="8" t="s">
        <v>53</v>
      </c>
      <c r="F6" s="8" t="s">
        <v>55</v>
      </c>
      <c r="G6" s="8" t="s">
        <v>57</v>
      </c>
      <c r="H6" s="8" t="s">
        <v>59</v>
      </c>
      <c r="I6" s="22" t="s">
        <v>61</v>
      </c>
      <c r="J6" s="22" t="s">
        <v>63</v>
      </c>
      <c r="K6" s="8" t="s">
        <v>65</v>
      </c>
      <c r="L6" s="8" t="s">
        <v>67</v>
      </c>
      <c r="M6" s="1"/>
      <c r="N6" s="1"/>
      <c r="O6" s="1"/>
      <c r="P6" s="1"/>
      <c r="Q6" s="1"/>
    </row>
    <row r="7" spans="1:17" s="2" customFormat="1" ht="18" x14ac:dyDescent="0.3">
      <c r="A7"/>
      <c r="B7" s="6" t="s">
        <v>4</v>
      </c>
      <c r="C7" s="8" t="s">
        <v>50</v>
      </c>
      <c r="D7" s="8" t="s">
        <v>52</v>
      </c>
      <c r="E7" s="8" t="s">
        <v>54</v>
      </c>
      <c r="F7" s="8" t="s">
        <v>56</v>
      </c>
      <c r="G7" s="8" t="s">
        <v>58</v>
      </c>
      <c r="H7" s="8" t="s">
        <v>60</v>
      </c>
      <c r="I7" s="8" t="s">
        <v>62</v>
      </c>
      <c r="J7" s="8" t="s">
        <v>64</v>
      </c>
      <c r="K7" s="8" t="s">
        <v>66</v>
      </c>
      <c r="L7" s="8" t="s">
        <v>68</v>
      </c>
      <c r="M7" s="1"/>
      <c r="N7" s="1"/>
      <c r="O7" s="1"/>
      <c r="P7" s="1"/>
      <c r="Q7" s="1"/>
    </row>
    <row r="8" spans="1:17" s="2" customFormat="1" ht="18" x14ac:dyDescent="0.3">
      <c r="A8"/>
      <c r="B8" s="20" t="s">
        <v>5</v>
      </c>
      <c r="C8" s="8">
        <v>101</v>
      </c>
      <c r="D8" s="8">
        <v>102</v>
      </c>
      <c r="E8" s="8">
        <v>103</v>
      </c>
      <c r="F8" s="8">
        <v>104</v>
      </c>
      <c r="G8" s="8">
        <v>105</v>
      </c>
      <c r="H8" s="8">
        <v>106</v>
      </c>
      <c r="I8" s="8">
        <v>107</v>
      </c>
      <c r="J8" s="8">
        <v>108</v>
      </c>
      <c r="K8" s="8">
        <v>109</v>
      </c>
      <c r="L8" s="8">
        <v>110</v>
      </c>
      <c r="M8" s="1"/>
      <c r="N8" s="1"/>
      <c r="O8" s="1"/>
      <c r="P8" s="1"/>
      <c r="Q8" s="1"/>
    </row>
    <row r="9" spans="1:17" s="2" customFormat="1" ht="18" x14ac:dyDescent="0.35">
      <c r="A9"/>
      <c r="B9" s="21" t="s">
        <v>6</v>
      </c>
      <c r="C9" s="9">
        <v>10000</v>
      </c>
      <c r="D9" s="9">
        <v>15000</v>
      </c>
      <c r="E9" s="9">
        <v>10000</v>
      </c>
      <c r="F9" s="9">
        <v>20000</v>
      </c>
      <c r="G9" s="9">
        <v>10000</v>
      </c>
      <c r="H9" s="9">
        <v>15000</v>
      </c>
      <c r="I9" s="9">
        <v>25000</v>
      </c>
      <c r="J9" s="9">
        <v>18000</v>
      </c>
      <c r="K9" s="9">
        <v>10000</v>
      </c>
      <c r="L9" s="9">
        <v>15000</v>
      </c>
      <c r="M9" s="1"/>
      <c r="N9" s="1"/>
      <c r="O9" s="1"/>
      <c r="P9" s="1"/>
      <c r="Q9" s="1"/>
    </row>
    <row r="10" spans="1:17" s="2" customFormat="1" ht="18" x14ac:dyDescent="0.35">
      <c r="A10"/>
      <c r="B10" s="21" t="s">
        <v>7</v>
      </c>
      <c r="C10" s="8">
        <v>1001</v>
      </c>
      <c r="D10" s="8">
        <v>1002</v>
      </c>
      <c r="E10" s="8">
        <v>1003</v>
      </c>
      <c r="F10" s="8">
        <v>1004</v>
      </c>
      <c r="G10" s="8">
        <v>1005</v>
      </c>
      <c r="H10" s="8">
        <v>1006</v>
      </c>
      <c r="I10" s="8">
        <v>1007</v>
      </c>
      <c r="J10" s="8">
        <v>1008</v>
      </c>
      <c r="K10" s="8">
        <v>1009</v>
      </c>
      <c r="L10" s="8">
        <v>1010</v>
      </c>
      <c r="M10" s="1"/>
      <c r="N10" s="1"/>
      <c r="O10" s="1"/>
      <c r="P10" s="1"/>
      <c r="Q10" s="1"/>
    </row>
    <row r="11" spans="1:17" s="2" customFormat="1" ht="18" x14ac:dyDescent="0.3">
      <c r="A1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8.75" customHeight="1" x14ac:dyDescent="0.3">
      <c r="A12"/>
      <c r="B12" s="47" t="s">
        <v>69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"/>
      <c r="N12" s="1"/>
      <c r="O12" s="1"/>
      <c r="P12" s="1"/>
      <c r="Q12" s="1"/>
    </row>
    <row r="13" spans="1:17" s="2" customFormat="1" ht="18" x14ac:dyDescent="0.3">
      <c r="A13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1"/>
      <c r="N13" s="1"/>
      <c r="O13" s="1"/>
      <c r="P13" s="1"/>
      <c r="Q13" s="1"/>
    </row>
    <row r="14" spans="1:17" s="2" customFormat="1" ht="18" x14ac:dyDescent="0.3">
      <c r="A1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1"/>
      <c r="N14" s="1"/>
      <c r="O14" s="1"/>
      <c r="P14" s="1"/>
      <c r="Q14" s="1"/>
    </row>
    <row r="15" spans="1:17" s="2" customFormat="1" ht="18" x14ac:dyDescent="0.3">
      <c r="A15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"/>
      <c r="N15" s="1"/>
      <c r="O15" s="1"/>
      <c r="P15" s="1"/>
      <c r="Q15" s="1"/>
    </row>
    <row r="16" spans="1:17" s="2" customFormat="1" ht="18" x14ac:dyDescent="0.3">
      <c r="A16"/>
      <c r="B16" s="47" t="s">
        <v>73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1"/>
      <c r="N16" s="1"/>
      <c r="O16" s="1"/>
      <c r="P16" s="1"/>
      <c r="Q16" s="1"/>
    </row>
    <row r="17" spans="1:17" s="2" customFormat="1" ht="18" x14ac:dyDescent="0.3">
      <c r="A1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"/>
      <c r="N17" s="1"/>
      <c r="O17" s="1"/>
      <c r="P17" s="1"/>
      <c r="Q17" s="1"/>
    </row>
    <row r="18" spans="1:17" s="2" customFormat="1" ht="18" x14ac:dyDescent="0.3">
      <c r="A18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1"/>
      <c r="N18" s="1"/>
      <c r="O18" s="1"/>
      <c r="P18" s="1"/>
      <c r="Q18" s="1"/>
    </row>
    <row r="19" spans="1:17" s="2" customFormat="1" ht="18" x14ac:dyDescent="0.3">
      <c r="A19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1"/>
      <c r="N19" s="1"/>
      <c r="O19" s="1"/>
      <c r="P19" s="1"/>
      <c r="Q19" s="1"/>
    </row>
    <row r="20" spans="1:17" s="2" customFormat="1" ht="18.600000000000001" thickBot="1" x14ac:dyDescent="0.35">
      <c r="A2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5" thickBot="1" x14ac:dyDescent="0.35">
      <c r="A21"/>
      <c r="B21" s="3"/>
      <c r="C21" s="3"/>
      <c r="D21" s="25">
        <v>102</v>
      </c>
      <c r="E21" s="3"/>
      <c r="F21" s="3"/>
      <c r="G21" s="3"/>
      <c r="H21" s="41" t="str">
        <f>HLOOKUP(D21,B4:L10,3)</f>
        <v>Kira</v>
      </c>
      <c r="I21" s="3"/>
      <c r="J21" s="25">
        <f>HLOOKUP(D21,B4:L10,6)</f>
        <v>15000</v>
      </c>
      <c r="K21" s="3"/>
      <c r="L21" s="3"/>
      <c r="M21" s="3"/>
      <c r="N21" s="3"/>
      <c r="O21" s="3"/>
    </row>
    <row r="22" spans="1:17" ht="18.75" customHeight="1" thickBot="1" x14ac:dyDescent="0.35">
      <c r="A22" s="4"/>
      <c r="M22" s="23"/>
      <c r="N22" s="23"/>
      <c r="O22" s="23"/>
      <c r="P22" s="23"/>
      <c r="Q22" s="23"/>
    </row>
    <row r="23" spans="1:17" ht="15.75" customHeight="1" thickBot="1" x14ac:dyDescent="0.35">
      <c r="D23" s="25">
        <v>103</v>
      </c>
      <c r="H23" s="11">
        <f>HLOOKUP(D23,B4:L10,6)</f>
        <v>10000</v>
      </c>
      <c r="J23" s="11" t="str">
        <f>HLOOKUP(D23,B4:L10,3)</f>
        <v>Jim</v>
      </c>
      <c r="M23" s="23"/>
      <c r="N23" s="23"/>
      <c r="O23" s="23"/>
      <c r="P23" s="23"/>
      <c r="Q23" s="23"/>
    </row>
    <row r="24" spans="1:17" ht="18" x14ac:dyDescent="0.35">
      <c r="M24" s="7"/>
      <c r="N24" s="7"/>
      <c r="O24" s="7"/>
      <c r="P24" s="7"/>
      <c r="Q24" s="7"/>
    </row>
    <row r="25" spans="1:17" ht="15.75" customHeight="1" x14ac:dyDescent="0.35">
      <c r="B25" s="45" t="s">
        <v>8</v>
      </c>
      <c r="C25" s="45"/>
      <c r="D25" s="45"/>
      <c r="E25" s="45"/>
      <c r="F25" s="45"/>
      <c r="G25" s="45"/>
      <c r="I25" s="45" t="s">
        <v>9</v>
      </c>
      <c r="J25" s="45"/>
      <c r="K25" s="45"/>
      <c r="L25" s="45"/>
      <c r="M25" s="45"/>
      <c r="N25" s="45"/>
    </row>
    <row r="26" spans="1:17" ht="15.75" customHeight="1" x14ac:dyDescent="0.3">
      <c r="B26" s="12"/>
      <c r="C26" s="12"/>
      <c r="D26" s="12"/>
      <c r="E26" s="12"/>
      <c r="F26" s="12"/>
      <c r="G26" s="12"/>
      <c r="I26" s="12"/>
      <c r="J26" s="12"/>
      <c r="K26" s="12"/>
      <c r="L26" s="12"/>
      <c r="M26" s="12"/>
      <c r="N26" s="12"/>
    </row>
    <row r="27" spans="1:17" ht="15.75" customHeight="1" x14ac:dyDescent="0.3">
      <c r="B27" s="13" t="s">
        <v>10</v>
      </c>
      <c r="C27" s="13" t="s">
        <v>11</v>
      </c>
      <c r="D27" s="14" t="s">
        <v>12</v>
      </c>
      <c r="E27" s="13" t="s">
        <v>13</v>
      </c>
      <c r="F27" s="14" t="s">
        <v>14</v>
      </c>
      <c r="G27" s="13" t="s">
        <v>15</v>
      </c>
      <c r="I27" s="13" t="s">
        <v>10</v>
      </c>
      <c r="J27" s="13" t="s">
        <v>11</v>
      </c>
      <c r="K27" s="14" t="s">
        <v>12</v>
      </c>
      <c r="L27" s="13" t="s">
        <v>13</v>
      </c>
      <c r="M27" s="14" t="s">
        <v>14</v>
      </c>
      <c r="N27" s="13" t="s">
        <v>15</v>
      </c>
    </row>
    <row r="28" spans="1:17" ht="15.75" customHeight="1" x14ac:dyDescent="0.3">
      <c r="B28" s="15">
        <v>1</v>
      </c>
      <c r="C28" s="15" t="s">
        <v>16</v>
      </c>
      <c r="D28" s="15" t="s">
        <v>17</v>
      </c>
      <c r="E28" s="15" t="s">
        <v>18</v>
      </c>
      <c r="F28" s="15" t="s">
        <v>19</v>
      </c>
      <c r="G28" s="15">
        <v>3000</v>
      </c>
      <c r="H28" t="str">
        <f>IF(G28&lt;4000,"TRUE","FALSE")</f>
        <v>TRUE</v>
      </c>
      <c r="I28" s="15">
        <v>1</v>
      </c>
      <c r="J28" s="15" t="s">
        <v>16</v>
      </c>
      <c r="K28" s="15" t="s">
        <v>17</v>
      </c>
      <c r="L28" s="15" t="s">
        <v>18</v>
      </c>
      <c r="M28" s="15" t="s">
        <v>19</v>
      </c>
      <c r="N28" s="15">
        <v>3000</v>
      </c>
    </row>
    <row r="29" spans="1:17" ht="15.75" customHeight="1" x14ac:dyDescent="0.3">
      <c r="B29" s="15">
        <v>2</v>
      </c>
      <c r="C29" s="15" t="s">
        <v>20</v>
      </c>
      <c r="D29" s="15" t="s">
        <v>21</v>
      </c>
      <c r="E29" s="15" t="s">
        <v>22</v>
      </c>
      <c r="F29" s="15" t="s">
        <v>23</v>
      </c>
      <c r="G29" s="15">
        <v>10000</v>
      </c>
      <c r="I29" s="15">
        <v>2</v>
      </c>
      <c r="J29" s="15" t="s">
        <v>20</v>
      </c>
      <c r="K29" s="15" t="s">
        <v>21</v>
      </c>
      <c r="L29" s="15" t="s">
        <v>22</v>
      </c>
      <c r="M29" s="15" t="s">
        <v>23</v>
      </c>
      <c r="N29" s="15">
        <v>10000</v>
      </c>
    </row>
    <row r="30" spans="1:17" ht="15.75" customHeight="1" x14ac:dyDescent="0.3">
      <c r="B30" s="15">
        <v>3</v>
      </c>
      <c r="C30" s="15" t="s">
        <v>24</v>
      </c>
      <c r="D30" s="15" t="s">
        <v>21</v>
      </c>
      <c r="E30" s="15" t="s">
        <v>25</v>
      </c>
      <c r="F30" s="15" t="s">
        <v>23</v>
      </c>
      <c r="G30" s="15">
        <v>1000</v>
      </c>
      <c r="I30" s="15">
        <v>3</v>
      </c>
      <c r="J30" s="15" t="s">
        <v>24</v>
      </c>
      <c r="K30" s="15" t="s">
        <v>21</v>
      </c>
      <c r="L30" s="15" t="s">
        <v>25</v>
      </c>
      <c r="M30" s="15" t="s">
        <v>23</v>
      </c>
      <c r="N30" s="15">
        <v>1000</v>
      </c>
    </row>
    <row r="31" spans="1:17" ht="15.75" customHeight="1" x14ac:dyDescent="0.3">
      <c r="B31" s="15">
        <v>4</v>
      </c>
      <c r="C31" s="15" t="s">
        <v>26</v>
      </c>
      <c r="D31" s="15" t="s">
        <v>27</v>
      </c>
      <c r="E31" s="15" t="s">
        <v>28</v>
      </c>
      <c r="F31" s="15" t="s">
        <v>23</v>
      </c>
      <c r="G31" s="15">
        <v>7000</v>
      </c>
      <c r="I31" s="15">
        <v>4</v>
      </c>
      <c r="J31" s="15" t="s">
        <v>26</v>
      </c>
      <c r="K31" s="15" t="s">
        <v>27</v>
      </c>
      <c r="L31" s="15" t="s">
        <v>28</v>
      </c>
      <c r="M31" s="15" t="s">
        <v>23</v>
      </c>
      <c r="N31" s="15">
        <v>7000</v>
      </c>
    </row>
    <row r="32" spans="1:17" ht="15.75" customHeight="1" x14ac:dyDescent="0.3">
      <c r="B32" s="15">
        <v>5</v>
      </c>
      <c r="C32" s="15" t="s">
        <v>29</v>
      </c>
      <c r="D32" s="15" t="s">
        <v>27</v>
      </c>
      <c r="E32" s="15" t="s">
        <v>28</v>
      </c>
      <c r="F32" s="15" t="s">
        <v>30</v>
      </c>
      <c r="G32" s="15">
        <v>3000</v>
      </c>
      <c r="I32" s="15">
        <v>5</v>
      </c>
      <c r="J32" s="15" t="s">
        <v>29</v>
      </c>
      <c r="K32" s="15" t="s">
        <v>27</v>
      </c>
      <c r="L32" s="15" t="s">
        <v>28</v>
      </c>
      <c r="M32" s="15" t="s">
        <v>30</v>
      </c>
      <c r="N32" s="15">
        <v>3000</v>
      </c>
    </row>
    <row r="33" spans="2:17" ht="15.75" customHeight="1" x14ac:dyDescent="0.3">
      <c r="B33" s="15">
        <v>6</v>
      </c>
      <c r="C33" s="15" t="s">
        <v>31</v>
      </c>
      <c r="D33" s="15" t="s">
        <v>32</v>
      </c>
      <c r="E33" s="15" t="s">
        <v>25</v>
      </c>
      <c r="F33" s="15" t="s">
        <v>30</v>
      </c>
      <c r="G33" s="15">
        <v>5000</v>
      </c>
      <c r="I33" s="15">
        <v>6</v>
      </c>
      <c r="J33" s="15" t="s">
        <v>31</v>
      </c>
      <c r="K33" s="15" t="s">
        <v>32</v>
      </c>
      <c r="L33" s="15" t="s">
        <v>25</v>
      </c>
      <c r="M33" s="15" t="s">
        <v>30</v>
      </c>
      <c r="N33" s="15">
        <v>5000</v>
      </c>
    </row>
    <row r="34" spans="2:17" ht="15.75" customHeight="1" x14ac:dyDescent="0.3">
      <c r="B34" s="15">
        <v>7</v>
      </c>
      <c r="C34" s="15" t="s">
        <v>33</v>
      </c>
      <c r="D34" s="15" t="s">
        <v>32</v>
      </c>
      <c r="E34" s="15" t="s">
        <v>34</v>
      </c>
      <c r="F34" s="15" t="s">
        <v>30</v>
      </c>
      <c r="G34" s="15">
        <v>4000</v>
      </c>
      <c r="I34" s="15">
        <v>7</v>
      </c>
      <c r="J34" s="15" t="s">
        <v>33</v>
      </c>
      <c r="K34" s="15" t="s">
        <v>32</v>
      </c>
      <c r="L34" s="15" t="s">
        <v>34</v>
      </c>
      <c r="M34" s="15" t="s">
        <v>30</v>
      </c>
      <c r="N34" s="15">
        <v>4000</v>
      </c>
    </row>
    <row r="35" spans="2:17" ht="15.75" customHeight="1" x14ac:dyDescent="0.3">
      <c r="B35" s="15">
        <v>8</v>
      </c>
      <c r="C35" s="15" t="s">
        <v>35</v>
      </c>
      <c r="D35" s="15" t="s">
        <v>32</v>
      </c>
      <c r="E35" s="15" t="s">
        <v>34</v>
      </c>
      <c r="F35" s="15" t="s">
        <v>23</v>
      </c>
      <c r="G35" s="15">
        <v>1000</v>
      </c>
      <c r="I35" s="15">
        <v>8</v>
      </c>
      <c r="J35" s="15" t="s">
        <v>35</v>
      </c>
      <c r="K35" s="15" t="s">
        <v>32</v>
      </c>
      <c r="L35" s="15" t="s">
        <v>34</v>
      </c>
      <c r="M35" s="15" t="s">
        <v>23</v>
      </c>
      <c r="N35" s="15">
        <v>1000</v>
      </c>
    </row>
    <row r="36" spans="2:17" ht="15.75" customHeight="1" x14ac:dyDescent="0.3">
      <c r="B36" s="15">
        <v>9</v>
      </c>
      <c r="C36" s="15" t="s">
        <v>36</v>
      </c>
      <c r="D36" s="15" t="s">
        <v>21</v>
      </c>
      <c r="E36" s="15" t="s">
        <v>37</v>
      </c>
      <c r="F36" s="15" t="s">
        <v>23</v>
      </c>
      <c r="G36" s="15">
        <v>1000</v>
      </c>
      <c r="I36" s="15">
        <v>9</v>
      </c>
      <c r="J36" s="15" t="s">
        <v>36</v>
      </c>
      <c r="K36" s="15" t="s">
        <v>21</v>
      </c>
      <c r="L36" s="15" t="s">
        <v>37</v>
      </c>
      <c r="M36" s="15" t="s">
        <v>23</v>
      </c>
      <c r="N36" s="15">
        <v>1000</v>
      </c>
    </row>
    <row r="37" spans="2:17" ht="15.75" customHeight="1" x14ac:dyDescent="0.3">
      <c r="B37" s="15">
        <v>10</v>
      </c>
      <c r="C37" s="15" t="s">
        <v>38</v>
      </c>
      <c r="D37" s="15" t="s">
        <v>21</v>
      </c>
      <c r="E37" s="15" t="s">
        <v>37</v>
      </c>
      <c r="F37" s="15" t="s">
        <v>30</v>
      </c>
      <c r="G37" s="15">
        <v>5000</v>
      </c>
      <c r="I37" s="15">
        <v>10</v>
      </c>
      <c r="J37" s="15" t="s">
        <v>38</v>
      </c>
      <c r="K37" s="15" t="s">
        <v>21</v>
      </c>
      <c r="L37" s="15" t="s">
        <v>37</v>
      </c>
      <c r="M37" s="15" t="s">
        <v>30</v>
      </c>
      <c r="N37" s="15">
        <v>5000</v>
      </c>
    </row>
    <row r="38" spans="2:17" ht="15.75" customHeight="1" x14ac:dyDescent="0.3">
      <c r="B38" s="15">
        <v>11</v>
      </c>
      <c r="C38" s="15" t="s">
        <v>39</v>
      </c>
      <c r="D38" s="15" t="s">
        <v>32</v>
      </c>
      <c r="E38" s="15" t="s">
        <v>28</v>
      </c>
      <c r="F38" s="15" t="s">
        <v>30</v>
      </c>
      <c r="G38" s="15">
        <v>3000</v>
      </c>
      <c r="I38" s="15">
        <v>11</v>
      </c>
      <c r="J38" s="15" t="s">
        <v>39</v>
      </c>
      <c r="K38" s="15" t="s">
        <v>32</v>
      </c>
      <c r="L38" s="15" t="s">
        <v>28</v>
      </c>
      <c r="M38" s="15" t="s">
        <v>30</v>
      </c>
      <c r="N38" s="15">
        <v>3000</v>
      </c>
    </row>
    <row r="39" spans="2:17" ht="15.75" customHeight="1" x14ac:dyDescent="0.3">
      <c r="B39" s="15">
        <v>12</v>
      </c>
      <c r="C39" s="15" t="s">
        <v>40</v>
      </c>
      <c r="D39" s="15" t="s">
        <v>32</v>
      </c>
      <c r="E39" s="15" t="s">
        <v>28</v>
      </c>
      <c r="F39" s="15" t="s">
        <v>23</v>
      </c>
      <c r="G39" s="15">
        <v>7000</v>
      </c>
      <c r="I39" s="15">
        <v>12</v>
      </c>
      <c r="J39" s="15" t="s">
        <v>40</v>
      </c>
      <c r="K39" s="15" t="s">
        <v>32</v>
      </c>
      <c r="L39" s="15" t="s">
        <v>28</v>
      </c>
      <c r="M39" s="15" t="s">
        <v>23</v>
      </c>
      <c r="N39" s="15">
        <v>7000</v>
      </c>
    </row>
    <row r="40" spans="2:17" ht="15.75" customHeight="1" x14ac:dyDescent="0.3">
      <c r="B40" s="15">
        <v>13</v>
      </c>
      <c r="C40" s="15" t="s">
        <v>41</v>
      </c>
      <c r="D40" s="15" t="s">
        <v>17</v>
      </c>
      <c r="E40" s="15" t="s">
        <v>28</v>
      </c>
      <c r="F40" s="15" t="s">
        <v>23</v>
      </c>
      <c r="G40" s="15">
        <v>500</v>
      </c>
      <c r="I40" s="15">
        <v>13</v>
      </c>
      <c r="J40" s="15" t="s">
        <v>41</v>
      </c>
      <c r="K40" s="15" t="s">
        <v>17</v>
      </c>
      <c r="L40" s="15" t="s">
        <v>28</v>
      </c>
      <c r="M40" s="15" t="s">
        <v>23</v>
      </c>
      <c r="N40" s="15">
        <v>500</v>
      </c>
    </row>
    <row r="41" spans="2:17" ht="15.75" customHeight="1" x14ac:dyDescent="0.3">
      <c r="B41" s="15">
        <v>14</v>
      </c>
      <c r="C41" s="15" t="s">
        <v>42</v>
      </c>
      <c r="D41" s="15" t="s">
        <v>27</v>
      </c>
      <c r="E41" s="15" t="s">
        <v>25</v>
      </c>
      <c r="F41" s="15" t="s">
        <v>30</v>
      </c>
      <c r="G41" s="15">
        <v>5000</v>
      </c>
      <c r="I41" s="15">
        <v>14</v>
      </c>
      <c r="J41" s="15" t="s">
        <v>42</v>
      </c>
      <c r="K41" s="15" t="s">
        <v>27</v>
      </c>
      <c r="L41" s="15" t="s">
        <v>25</v>
      </c>
      <c r="M41" s="15" t="s">
        <v>30</v>
      </c>
      <c r="N41" s="15">
        <v>5000</v>
      </c>
    </row>
    <row r="42" spans="2:17" ht="15.75" customHeight="1" x14ac:dyDescent="0.3">
      <c r="B42" s="15">
        <v>15</v>
      </c>
      <c r="C42" s="15" t="s">
        <v>43</v>
      </c>
      <c r="D42" s="15" t="s">
        <v>17</v>
      </c>
      <c r="E42" s="15" t="s">
        <v>22</v>
      </c>
      <c r="F42" s="15" t="s">
        <v>30</v>
      </c>
      <c r="G42" s="15">
        <v>4000</v>
      </c>
      <c r="I42" s="15">
        <v>15</v>
      </c>
      <c r="J42" s="15" t="s">
        <v>43</v>
      </c>
      <c r="K42" s="15" t="s">
        <v>17</v>
      </c>
      <c r="L42" s="15" t="s">
        <v>22</v>
      </c>
      <c r="M42" s="15" t="s">
        <v>30</v>
      </c>
      <c r="N42" s="15">
        <v>4000</v>
      </c>
    </row>
    <row r="43" spans="2:17" ht="15.75" customHeight="1" x14ac:dyDescent="0.3"/>
    <row r="44" spans="2:17" ht="15.75" customHeight="1" x14ac:dyDescent="0.3"/>
    <row r="45" spans="2:17" ht="15.75" customHeight="1" x14ac:dyDescent="0.3">
      <c r="B45" s="48" t="s">
        <v>74</v>
      </c>
      <c r="C45" s="48"/>
      <c r="D45" s="48"/>
      <c r="E45" s="48"/>
      <c r="F45" s="48"/>
      <c r="G45" s="48"/>
      <c r="H45" s="10"/>
      <c r="I45" s="47" t="s">
        <v>75</v>
      </c>
      <c r="J45" s="49"/>
      <c r="K45" s="49"/>
      <c r="L45" s="49"/>
      <c r="M45" s="49"/>
      <c r="N45" s="49"/>
      <c r="O45" s="49"/>
      <c r="P45" s="49"/>
      <c r="Q45" s="49"/>
    </row>
    <row r="46" spans="2:17" ht="15.75" customHeight="1" x14ac:dyDescent="0.3">
      <c r="B46" s="48"/>
      <c r="C46" s="48"/>
      <c r="D46" s="48"/>
      <c r="E46" s="48"/>
      <c r="F46" s="48"/>
      <c r="G46" s="48"/>
      <c r="H46" s="10"/>
      <c r="I46" s="49"/>
      <c r="J46" s="49"/>
      <c r="K46" s="49"/>
      <c r="L46" s="49"/>
      <c r="M46" s="49"/>
      <c r="N46" s="49"/>
      <c r="O46" s="49"/>
      <c r="P46" s="49"/>
      <c r="Q46" s="49"/>
    </row>
    <row r="47" spans="2:17" ht="15.75" customHeight="1" x14ac:dyDescent="0.3">
      <c r="B47" s="48"/>
      <c r="C47" s="48"/>
      <c r="D47" s="48"/>
      <c r="E47" s="48"/>
      <c r="F47" s="48"/>
      <c r="G47" s="48"/>
      <c r="H47" s="10"/>
      <c r="I47" s="49"/>
      <c r="J47" s="49"/>
      <c r="K47" s="49"/>
      <c r="L47" s="49"/>
      <c r="M47" s="49"/>
      <c r="N47" s="49"/>
      <c r="O47" s="49"/>
      <c r="P47" s="49"/>
      <c r="Q47" s="49"/>
    </row>
    <row r="48" spans="2:17" ht="15.75" customHeight="1" x14ac:dyDescent="0.3">
      <c r="B48" s="10"/>
      <c r="C48" s="10"/>
      <c r="D48" s="10"/>
      <c r="E48" s="10"/>
      <c r="F48" s="10"/>
      <c r="G48" s="10"/>
    </row>
    <row r="49" spans="1:16" ht="15.75" customHeight="1" x14ac:dyDescent="0.3">
      <c r="B49" s="50" t="s">
        <v>70</v>
      </c>
      <c r="C49" s="50"/>
      <c r="D49" s="50"/>
      <c r="E49" s="50"/>
      <c r="F49" s="50"/>
      <c r="G49" s="50"/>
      <c r="H49" s="50"/>
      <c r="I49" s="50"/>
      <c r="J49" s="50"/>
    </row>
    <row r="50" spans="1:16" ht="15.75" customHeight="1" x14ac:dyDescent="0.3">
      <c r="B50" s="50"/>
      <c r="C50" s="50"/>
      <c r="D50" s="50"/>
      <c r="E50" s="50"/>
      <c r="F50" s="50"/>
      <c r="G50" s="50"/>
      <c r="H50" s="50"/>
      <c r="I50" s="50"/>
      <c r="J50" s="50"/>
    </row>
    <row r="51" spans="1:16" ht="15.75" customHeight="1" x14ac:dyDescent="0.3">
      <c r="B51" s="50"/>
      <c r="C51" s="50"/>
      <c r="D51" s="50"/>
      <c r="E51" s="50"/>
      <c r="F51" s="50"/>
      <c r="G51" s="50"/>
      <c r="H51" s="50"/>
      <c r="I51" s="50"/>
      <c r="J51" s="50"/>
      <c r="N51">
        <v>5000</v>
      </c>
      <c r="O51">
        <v>4</v>
      </c>
      <c r="P51">
        <v>12</v>
      </c>
    </row>
    <row r="52" spans="1:16" x14ac:dyDescent="0.3">
      <c r="B52" s="50"/>
      <c r="C52" s="50"/>
      <c r="D52" s="50"/>
      <c r="E52" s="50"/>
      <c r="F52" s="50"/>
      <c r="G52" s="50"/>
      <c r="H52" s="50"/>
      <c r="I52" s="50"/>
      <c r="J52" s="50"/>
    </row>
    <row r="53" spans="1:16" ht="17.399999999999999" x14ac:dyDescent="0.3">
      <c r="A53" s="16"/>
      <c r="B53" s="50"/>
      <c r="C53" s="50"/>
      <c r="D53" s="50"/>
      <c r="E53" s="50"/>
      <c r="F53" s="50"/>
      <c r="G53" s="50"/>
      <c r="H53" s="50"/>
      <c r="I53" s="50"/>
      <c r="J53" s="50"/>
      <c r="N53">
        <v>1</v>
      </c>
    </row>
    <row r="54" spans="1:16" x14ac:dyDescent="0.3">
      <c r="N54">
        <v>2</v>
      </c>
    </row>
    <row r="55" spans="1:16" x14ac:dyDescent="0.3">
      <c r="N55">
        <v>3</v>
      </c>
    </row>
    <row r="56" spans="1:16" ht="12.75" customHeight="1" x14ac:dyDescent="0.3">
      <c r="B56" s="47" t="s">
        <v>71</v>
      </c>
      <c r="C56" s="47"/>
      <c r="D56" s="47"/>
      <c r="E56" s="47"/>
      <c r="F56" s="47"/>
      <c r="G56" s="47"/>
      <c r="H56" s="47"/>
      <c r="I56" s="47"/>
      <c r="J56" s="47"/>
      <c r="N56">
        <v>4</v>
      </c>
    </row>
    <row r="57" spans="1:16" ht="15" customHeight="1" x14ac:dyDescent="0.3">
      <c r="B57" s="47"/>
      <c r="C57" s="47"/>
      <c r="D57" s="47"/>
      <c r="E57" s="47"/>
      <c r="F57" s="47"/>
      <c r="G57" s="47"/>
      <c r="H57" s="47"/>
      <c r="I57" s="47"/>
      <c r="J57" s="47"/>
    </row>
    <row r="58" spans="1:16" ht="15" customHeight="1" x14ac:dyDescent="0.3">
      <c r="B58" s="47"/>
      <c r="C58" s="47"/>
      <c r="D58" s="47"/>
      <c r="E58" s="47"/>
      <c r="F58" s="47"/>
      <c r="G58" s="47"/>
      <c r="H58" s="47"/>
      <c r="I58" s="47"/>
      <c r="J58" s="47"/>
    </row>
    <row r="59" spans="1:16" ht="15" thickBot="1" x14ac:dyDescent="0.35"/>
    <row r="60" spans="1:16" ht="15" thickBot="1" x14ac:dyDescent="0.35">
      <c r="G60" s="17">
        <f>PMT(P51/12,O51,-(N51))</f>
        <v>5333.333333333333</v>
      </c>
    </row>
    <row r="61" spans="1:16" ht="15" thickBot="1" x14ac:dyDescent="0.35">
      <c r="G61" s="17">
        <f>PMT(P51/12,O51,(-N51))</f>
        <v>5333.333333333333</v>
      </c>
    </row>
    <row r="62" spans="1:16" ht="15" thickBot="1" x14ac:dyDescent="0.35">
      <c r="G62" s="17">
        <f>PMT(P51/12,O51,-N51)</f>
        <v>5333.333333333333</v>
      </c>
    </row>
    <row r="63" spans="1:16" ht="15" thickBot="1" x14ac:dyDescent="0.35">
      <c r="G63" s="17">
        <f>PMT(P51/12,O51,-N51)</f>
        <v>5333.333333333333</v>
      </c>
    </row>
    <row r="65" spans="2:18" x14ac:dyDescent="0.3">
      <c r="B65" s="47" t="s">
        <v>72</v>
      </c>
      <c r="C65" s="47"/>
      <c r="D65" s="47"/>
      <c r="E65" s="47"/>
      <c r="F65" s="47"/>
      <c r="G65" s="47"/>
      <c r="H65" s="47"/>
      <c r="I65" s="47"/>
      <c r="J65" s="47"/>
    </row>
    <row r="66" spans="2:18" x14ac:dyDescent="0.3">
      <c r="B66" s="47"/>
      <c r="C66" s="47"/>
      <c r="D66" s="47"/>
      <c r="E66" s="47"/>
      <c r="F66" s="47"/>
      <c r="G66" s="47"/>
      <c r="H66" s="47"/>
      <c r="I66" s="47"/>
      <c r="J66" s="47"/>
    </row>
    <row r="67" spans="2:18" x14ac:dyDescent="0.3">
      <c r="B67" s="47"/>
      <c r="C67" s="47"/>
      <c r="D67" s="47"/>
      <c r="E67" s="47"/>
      <c r="F67" s="47"/>
      <c r="G67" s="47"/>
      <c r="H67" s="47"/>
      <c r="I67" s="47"/>
      <c r="J67" s="47"/>
    </row>
    <row r="68" spans="2:18" ht="15" thickBot="1" x14ac:dyDescent="0.35"/>
    <row r="69" spans="2:18" ht="15" thickBot="1" x14ac:dyDescent="0.35">
      <c r="G69" s="43">
        <f>FV(P51/12,O51,-N51)</f>
        <v>75000</v>
      </c>
    </row>
    <row r="70" spans="2:18" ht="15.75" customHeight="1" x14ac:dyDescent="0.3">
      <c r="G70" s="26"/>
    </row>
    <row r="71" spans="2:18" ht="12.75" customHeight="1" x14ac:dyDescent="0.3">
      <c r="B71" s="51" t="s">
        <v>44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18"/>
    </row>
    <row r="72" spans="2:18" ht="12.75" customHeight="1" x14ac:dyDescent="0.3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18"/>
    </row>
    <row r="73" spans="2:18" ht="12.75" customHeight="1" x14ac:dyDescent="0.3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18"/>
    </row>
    <row r="74" spans="2:18" x14ac:dyDescent="0.3"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</row>
    <row r="75" spans="2:18" x14ac:dyDescent="0.3">
      <c r="G75"/>
    </row>
    <row r="76" spans="2:18" x14ac:dyDescent="0.3">
      <c r="G76"/>
      <c r="I76" s="46" t="s">
        <v>45</v>
      </c>
      <c r="J76" s="46"/>
      <c r="K76" s="46"/>
      <c r="L76" s="46"/>
      <c r="M76" s="46"/>
      <c r="N76" s="46"/>
      <c r="O76" s="46"/>
      <c r="P76" s="46"/>
      <c r="R76" s="19"/>
    </row>
    <row r="77" spans="2:18" x14ac:dyDescent="0.3">
      <c r="G77"/>
      <c r="I77" s="46"/>
      <c r="J77" s="46"/>
      <c r="K77" s="46"/>
      <c r="L77" s="46"/>
      <c r="M77" s="46"/>
      <c r="N77" s="46"/>
      <c r="O77" s="46"/>
      <c r="P77" s="46"/>
    </row>
    <row r="78" spans="2:18" x14ac:dyDescent="0.3">
      <c r="G78"/>
      <c r="I78" s="46"/>
      <c r="J78" s="46"/>
      <c r="K78" s="46"/>
      <c r="L78" s="46"/>
      <c r="M78" s="46"/>
      <c r="N78" s="46"/>
      <c r="O78" s="46"/>
      <c r="P78" s="46"/>
    </row>
    <row r="79" spans="2:18" x14ac:dyDescent="0.3">
      <c r="G79"/>
      <c r="I79" s="46"/>
      <c r="J79" s="46"/>
      <c r="K79" s="46"/>
      <c r="L79" s="46"/>
      <c r="M79" s="46"/>
      <c r="N79" s="46"/>
      <c r="O79" s="46"/>
      <c r="P79" s="46"/>
    </row>
    <row r="80" spans="2:18" x14ac:dyDescent="0.3">
      <c r="G80"/>
    </row>
    <row r="81" spans="2:16" x14ac:dyDescent="0.3">
      <c r="G81"/>
    </row>
    <row r="82" spans="2:16" x14ac:dyDescent="0.3">
      <c r="G82"/>
      <c r="I82" s="46" t="s">
        <v>46</v>
      </c>
      <c r="J82" s="46"/>
      <c r="K82" s="46"/>
      <c r="L82" s="46"/>
      <c r="M82" s="46"/>
      <c r="N82" s="46"/>
      <c r="O82" s="46"/>
      <c r="P82" s="46"/>
    </row>
    <row r="83" spans="2:16" ht="15.75" customHeight="1" x14ac:dyDescent="0.3">
      <c r="G83"/>
      <c r="I83" s="46"/>
      <c r="J83" s="46"/>
      <c r="K83" s="46"/>
      <c r="L83" s="46"/>
      <c r="M83" s="46"/>
      <c r="N83" s="46"/>
      <c r="O83" s="46"/>
      <c r="P83" s="46"/>
    </row>
    <row r="84" spans="2:16" ht="15.75" customHeight="1" x14ac:dyDescent="0.3">
      <c r="G84"/>
      <c r="I84" s="46"/>
      <c r="J84" s="46"/>
      <c r="K84" s="46"/>
      <c r="L84" s="46"/>
      <c r="M84" s="46"/>
      <c r="N84" s="46"/>
      <c r="O84" s="46"/>
      <c r="P84" s="46"/>
    </row>
    <row r="85" spans="2:16" ht="15.75" customHeight="1" x14ac:dyDescent="0.3">
      <c r="G85"/>
    </row>
    <row r="86" spans="2:16" x14ac:dyDescent="0.3">
      <c r="G86"/>
    </row>
    <row r="87" spans="2:16" ht="15.75" customHeight="1" x14ac:dyDescent="0.3">
      <c r="G87"/>
      <c r="I87" s="46" t="s">
        <v>47</v>
      </c>
      <c r="J87" s="46"/>
      <c r="K87" s="46"/>
      <c r="L87" s="46"/>
      <c r="M87" s="46"/>
      <c r="N87" s="46"/>
      <c r="O87" s="46"/>
      <c r="P87" s="46"/>
    </row>
    <row r="88" spans="2:16" x14ac:dyDescent="0.3">
      <c r="G88"/>
      <c r="I88" s="46"/>
      <c r="J88" s="46"/>
      <c r="K88" s="46"/>
      <c r="L88" s="46"/>
      <c r="M88" s="46"/>
      <c r="N88" s="46"/>
      <c r="O88" s="46"/>
      <c r="P88" s="46"/>
    </row>
    <row r="89" spans="2:16" x14ac:dyDescent="0.3">
      <c r="G89"/>
      <c r="I89" s="46"/>
      <c r="J89" s="46"/>
      <c r="K89" s="46"/>
      <c r="L89" s="46"/>
      <c r="M89" s="46"/>
      <c r="N89" s="46"/>
      <c r="O89" s="46"/>
      <c r="P89" s="46"/>
    </row>
    <row r="90" spans="2:16" x14ac:dyDescent="0.3">
      <c r="G90"/>
    </row>
    <row r="91" spans="2:16" x14ac:dyDescent="0.3">
      <c r="G91"/>
    </row>
    <row r="92" spans="2:16" x14ac:dyDescent="0.3">
      <c r="G92"/>
      <c r="I92" s="46" t="s">
        <v>48</v>
      </c>
      <c r="J92" s="46"/>
      <c r="K92" s="46"/>
      <c r="L92" s="46"/>
      <c r="M92" s="46"/>
      <c r="N92" s="46"/>
      <c r="O92" s="46"/>
      <c r="P92" s="46"/>
    </row>
    <row r="93" spans="2:16" x14ac:dyDescent="0.3">
      <c r="G93"/>
      <c r="I93" s="46"/>
      <c r="J93" s="46"/>
      <c r="K93" s="46"/>
      <c r="L93" s="46"/>
      <c r="M93" s="46"/>
      <c r="N93" s="46"/>
      <c r="O93" s="46"/>
      <c r="P93" s="46"/>
    </row>
    <row r="94" spans="2:16" x14ac:dyDescent="0.3">
      <c r="G94"/>
      <c r="I94" s="46"/>
      <c r="J94" s="46"/>
      <c r="K94" s="46"/>
      <c r="L94" s="46"/>
      <c r="M94" s="46"/>
      <c r="N94" s="46"/>
      <c r="O94" s="46"/>
      <c r="P94" s="46"/>
    </row>
    <row r="95" spans="2:16" ht="12.75" customHeight="1" x14ac:dyDescent="0.3">
      <c r="G95"/>
    </row>
    <row r="96" spans="2:16" ht="12.75" customHeight="1" x14ac:dyDescent="0.3">
      <c r="B96" s="35"/>
      <c r="C96" s="35"/>
      <c r="D96" s="35" t="s">
        <v>94</v>
      </c>
      <c r="E96" s="35"/>
      <c r="F96" s="35"/>
      <c r="G96" s="36"/>
      <c r="K96" t="s">
        <v>93</v>
      </c>
    </row>
    <row r="97" spans="2:11" ht="12.75" customHeight="1" x14ac:dyDescent="0.3">
      <c r="B97" s="37" t="s">
        <v>76</v>
      </c>
      <c r="C97" s="38" t="s">
        <v>77</v>
      </c>
      <c r="D97" s="38" t="s">
        <v>78</v>
      </c>
      <c r="E97" s="38" t="s">
        <v>79</v>
      </c>
      <c r="F97" s="38" t="s">
        <v>80</v>
      </c>
      <c r="G97" s="39" t="s">
        <v>81</v>
      </c>
      <c r="K97" s="27">
        <v>7.0000000000000007E-2</v>
      </c>
    </row>
    <row r="98" spans="2:11" x14ac:dyDescent="0.3">
      <c r="B98" s="30">
        <v>101</v>
      </c>
      <c r="C98" s="31" t="s">
        <v>82</v>
      </c>
      <c r="D98" s="32">
        <v>1600</v>
      </c>
      <c r="E98" s="32">
        <v>2500</v>
      </c>
      <c r="F98" s="32">
        <f>(E98*K97)</f>
        <v>175.00000000000003</v>
      </c>
      <c r="G98" s="33">
        <f>SUM(E98,F98)</f>
        <v>2675</v>
      </c>
    </row>
    <row r="99" spans="2:11" x14ac:dyDescent="0.3">
      <c r="B99" s="30">
        <v>105</v>
      </c>
      <c r="C99" s="31" t="s">
        <v>83</v>
      </c>
      <c r="D99" s="32">
        <v>1800</v>
      </c>
      <c r="E99" s="32">
        <v>3000</v>
      </c>
      <c r="F99" s="32">
        <f>(E99*K97)</f>
        <v>210.00000000000003</v>
      </c>
      <c r="G99" s="33">
        <f t="shared" ref="G99:G103" si="1">SUM(E99,F99)</f>
        <v>3210</v>
      </c>
    </row>
    <row r="100" spans="2:11" x14ac:dyDescent="0.3">
      <c r="B100" s="30">
        <v>112</v>
      </c>
      <c r="C100" s="31" t="s">
        <v>84</v>
      </c>
      <c r="D100" s="32">
        <v>1500</v>
      </c>
      <c r="E100" s="32">
        <v>2200</v>
      </c>
      <c r="F100" s="32">
        <f>(E100*K97)</f>
        <v>154.00000000000003</v>
      </c>
      <c r="G100" s="33">
        <f t="shared" si="1"/>
        <v>2354</v>
      </c>
    </row>
    <row r="101" spans="2:11" x14ac:dyDescent="0.3">
      <c r="B101" s="30">
        <v>107</v>
      </c>
      <c r="C101" s="31" t="s">
        <v>85</v>
      </c>
      <c r="D101" s="32">
        <v>2000</v>
      </c>
      <c r="E101" s="32">
        <v>4500</v>
      </c>
      <c r="F101" s="32">
        <f>(E101*K97)</f>
        <v>315.00000000000006</v>
      </c>
      <c r="G101" s="33">
        <f t="shared" si="1"/>
        <v>4815</v>
      </c>
    </row>
    <row r="102" spans="2:11" x14ac:dyDescent="0.3">
      <c r="B102" s="30">
        <v>110</v>
      </c>
      <c r="C102" s="31" t="s">
        <v>86</v>
      </c>
      <c r="D102" s="32">
        <v>1700</v>
      </c>
      <c r="E102" s="32">
        <v>3500</v>
      </c>
      <c r="F102" s="32">
        <f>(E102*K97)</f>
        <v>245.00000000000003</v>
      </c>
      <c r="G102" s="33">
        <f t="shared" si="1"/>
        <v>3745</v>
      </c>
    </row>
    <row r="103" spans="2:11" x14ac:dyDescent="0.3">
      <c r="B103" s="30">
        <v>103</v>
      </c>
      <c r="C103" s="31" t="s">
        <v>87</v>
      </c>
      <c r="D103" s="32">
        <v>1600</v>
      </c>
      <c r="E103" s="32">
        <v>2500</v>
      </c>
      <c r="F103" s="32">
        <f>(E103*K97)</f>
        <v>175.00000000000003</v>
      </c>
      <c r="G103" s="33">
        <f t="shared" si="1"/>
        <v>2675</v>
      </c>
    </row>
    <row r="104" spans="2:11" x14ac:dyDescent="0.3">
      <c r="B104" s="28"/>
      <c r="C104" s="28"/>
      <c r="D104" s="28"/>
      <c r="E104" s="28"/>
      <c r="F104" s="28"/>
      <c r="G104" s="29"/>
    </row>
    <row r="105" spans="2:11" x14ac:dyDescent="0.3">
      <c r="B105" s="28"/>
      <c r="C105" s="40" t="s">
        <v>88</v>
      </c>
      <c r="D105" s="32">
        <f>SUM(D98:D103)</f>
        <v>10200</v>
      </c>
      <c r="E105" s="32">
        <f>SUM(E98:E103)</f>
        <v>18200</v>
      </c>
      <c r="F105" s="32">
        <f>SUM(F98:F103)</f>
        <v>1274.0000000000002</v>
      </c>
      <c r="G105" s="33">
        <f>SUM(G98:G103)</f>
        <v>19474</v>
      </c>
    </row>
    <row r="106" spans="2:11" x14ac:dyDescent="0.3">
      <c r="B106" s="28"/>
      <c r="C106" s="40" t="s">
        <v>89</v>
      </c>
      <c r="D106" s="32">
        <f>AVERAGE(D98:D103)</f>
        <v>1700</v>
      </c>
      <c r="E106" s="32">
        <f>AVERAGE(E98:E103)</f>
        <v>3033.3333333333335</v>
      </c>
      <c r="F106" s="32">
        <f>AVERAGE(F97:F103)</f>
        <v>212.33333333333337</v>
      </c>
      <c r="G106" s="34">
        <f>AVERAGE(G98:G103)</f>
        <v>3245.6666666666665</v>
      </c>
    </row>
    <row r="107" spans="2:11" x14ac:dyDescent="0.3">
      <c r="B107" s="28"/>
      <c r="C107" s="40" t="s">
        <v>90</v>
      </c>
      <c r="D107" s="32">
        <f>MAX(D98:D103)</f>
        <v>2000</v>
      </c>
      <c r="E107" s="32">
        <f>MAX(E98:E103)</f>
        <v>4500</v>
      </c>
      <c r="F107" s="32">
        <f>MAX(F98:F103)</f>
        <v>315.00000000000006</v>
      </c>
      <c r="G107" s="34">
        <f>MAX(G98:G103)</f>
        <v>4815</v>
      </c>
    </row>
    <row r="108" spans="2:11" x14ac:dyDescent="0.3">
      <c r="B108" s="28"/>
      <c r="C108" s="40" t="s">
        <v>91</v>
      </c>
      <c r="D108" s="32">
        <f>MIN(D98:D103)</f>
        <v>1500</v>
      </c>
      <c r="E108" s="32">
        <f>MIN(E98:E103)</f>
        <v>2200</v>
      </c>
      <c r="F108" s="32">
        <f>MIN(F98:F103)</f>
        <v>154.00000000000003</v>
      </c>
      <c r="G108" s="34">
        <f>MIN(G98:G103)</f>
        <v>2354</v>
      </c>
    </row>
    <row r="109" spans="2:11" x14ac:dyDescent="0.3">
      <c r="B109" s="28"/>
      <c r="C109" s="40" t="s">
        <v>92</v>
      </c>
      <c r="D109" s="32">
        <f>COUNT(D98:D103)</f>
        <v>6</v>
      </c>
      <c r="E109" s="32">
        <f>COUNT(E98:E103)</f>
        <v>6</v>
      </c>
      <c r="F109" s="32">
        <f>COUNT(F98:F103)</f>
        <v>6</v>
      </c>
      <c r="G109" s="32">
        <f>COUNT(G98:G103)</f>
        <v>6</v>
      </c>
    </row>
    <row r="110" spans="2:11" x14ac:dyDescent="0.3">
      <c r="G110"/>
    </row>
    <row r="111" spans="2:11" x14ac:dyDescent="0.3">
      <c r="G111"/>
    </row>
    <row r="112" spans="2:11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  <row r="120" spans="7:7" x14ac:dyDescent="0.3">
      <c r="G120"/>
    </row>
    <row r="121" spans="7:7" x14ac:dyDescent="0.3">
      <c r="G121"/>
    </row>
    <row r="122" spans="7:7" x14ac:dyDescent="0.3">
      <c r="G122"/>
    </row>
    <row r="123" spans="7:7" x14ac:dyDescent="0.3">
      <c r="G123"/>
    </row>
    <row r="124" spans="7:7" x14ac:dyDescent="0.3">
      <c r="G124"/>
    </row>
    <row r="125" spans="7:7" x14ac:dyDescent="0.3">
      <c r="G125"/>
    </row>
    <row r="126" spans="7:7" x14ac:dyDescent="0.3">
      <c r="G126"/>
    </row>
    <row r="127" spans="7:7" x14ac:dyDescent="0.3">
      <c r="G127"/>
    </row>
    <row r="128" spans="7:7" x14ac:dyDescent="0.3">
      <c r="G128"/>
    </row>
    <row r="129" spans="7:7" x14ac:dyDescent="0.3">
      <c r="G129"/>
    </row>
    <row r="130" spans="7:7" x14ac:dyDescent="0.3">
      <c r="G130"/>
    </row>
    <row r="131" spans="7:7" x14ac:dyDescent="0.3">
      <c r="G131"/>
    </row>
    <row r="132" spans="7:7" x14ac:dyDescent="0.3">
      <c r="G132"/>
    </row>
    <row r="133" spans="7:7" x14ac:dyDescent="0.3">
      <c r="G133"/>
    </row>
    <row r="134" spans="7:7" x14ac:dyDescent="0.3">
      <c r="G134"/>
    </row>
    <row r="135" spans="7:7" x14ac:dyDescent="0.3">
      <c r="G135"/>
    </row>
    <row r="136" spans="7:7" x14ac:dyDescent="0.3">
      <c r="G136"/>
    </row>
    <row r="137" spans="7:7" x14ac:dyDescent="0.3">
      <c r="G137"/>
    </row>
    <row r="138" spans="7:7" x14ac:dyDescent="0.3">
      <c r="G138"/>
    </row>
    <row r="139" spans="7:7" x14ac:dyDescent="0.3">
      <c r="G139"/>
    </row>
    <row r="140" spans="7:7" x14ac:dyDescent="0.3">
      <c r="G140"/>
    </row>
    <row r="141" spans="7:7" x14ac:dyDescent="0.3">
      <c r="G141"/>
    </row>
    <row r="142" spans="7:7" x14ac:dyDescent="0.3">
      <c r="G142"/>
    </row>
    <row r="143" spans="7:7" x14ac:dyDescent="0.3">
      <c r="G143"/>
    </row>
    <row r="144" spans="7:7" x14ac:dyDescent="0.3">
      <c r="G144"/>
    </row>
    <row r="145" spans="7:7" x14ac:dyDescent="0.3">
      <c r="G145"/>
    </row>
    <row r="146" spans="7:7" x14ac:dyDescent="0.3">
      <c r="G146"/>
    </row>
    <row r="147" spans="7:7" x14ac:dyDescent="0.3">
      <c r="G147"/>
    </row>
    <row r="148" spans="7:7" x14ac:dyDescent="0.3">
      <c r="G148"/>
    </row>
    <row r="149" spans="7:7" x14ac:dyDescent="0.3">
      <c r="G149"/>
    </row>
    <row r="150" spans="7:7" x14ac:dyDescent="0.3">
      <c r="G150"/>
    </row>
    <row r="151" spans="7:7" x14ac:dyDescent="0.3">
      <c r="G151"/>
    </row>
    <row r="152" spans="7:7" x14ac:dyDescent="0.3">
      <c r="G152"/>
    </row>
    <row r="153" spans="7:7" x14ac:dyDescent="0.3">
      <c r="G153"/>
    </row>
    <row r="154" spans="7:7" x14ac:dyDescent="0.3">
      <c r="G154"/>
    </row>
    <row r="155" spans="7:7" x14ac:dyDescent="0.3">
      <c r="G155"/>
    </row>
    <row r="156" spans="7:7" x14ac:dyDescent="0.3">
      <c r="G156"/>
    </row>
    <row r="157" spans="7:7" x14ac:dyDescent="0.3">
      <c r="G157"/>
    </row>
    <row r="158" spans="7:7" x14ac:dyDescent="0.3">
      <c r="G158"/>
    </row>
    <row r="159" spans="7:7" x14ac:dyDescent="0.3">
      <c r="G159"/>
    </row>
    <row r="160" spans="7:7" x14ac:dyDescent="0.3">
      <c r="G160"/>
    </row>
    <row r="161" spans="7:7" x14ac:dyDescent="0.3">
      <c r="G161"/>
    </row>
    <row r="162" spans="7:7" x14ac:dyDescent="0.3">
      <c r="G162"/>
    </row>
    <row r="163" spans="7:7" x14ac:dyDescent="0.3">
      <c r="G163"/>
    </row>
    <row r="164" spans="7:7" x14ac:dyDescent="0.3">
      <c r="G164"/>
    </row>
    <row r="165" spans="7:7" x14ac:dyDescent="0.3">
      <c r="G165"/>
    </row>
    <row r="166" spans="7:7" x14ac:dyDescent="0.3">
      <c r="G166"/>
    </row>
    <row r="167" spans="7:7" x14ac:dyDescent="0.3">
      <c r="G167"/>
    </row>
    <row r="168" spans="7:7" x14ac:dyDescent="0.3">
      <c r="G168"/>
    </row>
    <row r="169" spans="7:7" x14ac:dyDescent="0.3">
      <c r="G169"/>
    </row>
    <row r="170" spans="7:7" x14ac:dyDescent="0.3">
      <c r="G170"/>
    </row>
    <row r="171" spans="7:7" x14ac:dyDescent="0.3">
      <c r="G171"/>
    </row>
    <row r="172" spans="7:7" x14ac:dyDescent="0.3">
      <c r="G172"/>
    </row>
    <row r="173" spans="7:7" x14ac:dyDescent="0.3">
      <c r="G173"/>
    </row>
    <row r="174" spans="7:7" x14ac:dyDescent="0.3">
      <c r="G174"/>
    </row>
    <row r="175" spans="7:7" x14ac:dyDescent="0.3">
      <c r="G175"/>
    </row>
    <row r="176" spans="7:7" x14ac:dyDescent="0.3">
      <c r="G176"/>
    </row>
    <row r="177" spans="7:7" x14ac:dyDescent="0.3">
      <c r="G177"/>
    </row>
    <row r="178" spans="7:7" x14ac:dyDescent="0.3">
      <c r="G178"/>
    </row>
    <row r="179" spans="7:7" x14ac:dyDescent="0.3">
      <c r="G179"/>
    </row>
    <row r="180" spans="7:7" x14ac:dyDescent="0.3">
      <c r="G180"/>
    </row>
    <row r="181" spans="7:7" x14ac:dyDescent="0.3">
      <c r="G181"/>
    </row>
    <row r="182" spans="7:7" x14ac:dyDescent="0.3">
      <c r="G182"/>
    </row>
    <row r="183" spans="7:7" x14ac:dyDescent="0.3">
      <c r="G183"/>
    </row>
    <row r="184" spans="7:7" x14ac:dyDescent="0.3">
      <c r="G184"/>
    </row>
    <row r="185" spans="7:7" x14ac:dyDescent="0.3">
      <c r="G185"/>
    </row>
    <row r="186" spans="7:7" x14ac:dyDescent="0.3">
      <c r="G186"/>
    </row>
    <row r="187" spans="7:7" x14ac:dyDescent="0.3">
      <c r="G187"/>
    </row>
    <row r="188" spans="7:7" x14ac:dyDescent="0.3">
      <c r="G188"/>
    </row>
    <row r="189" spans="7:7" x14ac:dyDescent="0.3">
      <c r="G189"/>
    </row>
    <row r="190" spans="7:7" x14ac:dyDescent="0.3">
      <c r="G190"/>
    </row>
    <row r="191" spans="7:7" x14ac:dyDescent="0.3">
      <c r="G191"/>
    </row>
    <row r="192" spans="7:7" x14ac:dyDescent="0.3">
      <c r="G192"/>
    </row>
    <row r="193" spans="7:7" x14ac:dyDescent="0.3">
      <c r="G193"/>
    </row>
    <row r="194" spans="7:7" x14ac:dyDescent="0.3">
      <c r="G194"/>
    </row>
    <row r="195" spans="7:7" x14ac:dyDescent="0.3">
      <c r="G195"/>
    </row>
    <row r="196" spans="7:7" x14ac:dyDescent="0.3">
      <c r="G196"/>
    </row>
    <row r="197" spans="7:7" x14ac:dyDescent="0.3">
      <c r="G197"/>
    </row>
    <row r="198" spans="7:7" x14ac:dyDescent="0.3">
      <c r="G198"/>
    </row>
    <row r="199" spans="7:7" x14ac:dyDescent="0.3">
      <c r="G199"/>
    </row>
    <row r="200" spans="7:7" x14ac:dyDescent="0.3">
      <c r="G200"/>
    </row>
    <row r="201" spans="7:7" x14ac:dyDescent="0.3">
      <c r="G201"/>
    </row>
    <row r="202" spans="7:7" x14ac:dyDescent="0.3">
      <c r="G202"/>
    </row>
    <row r="203" spans="7:7" x14ac:dyDescent="0.3">
      <c r="G203"/>
    </row>
    <row r="204" spans="7:7" x14ac:dyDescent="0.3">
      <c r="G204"/>
    </row>
    <row r="205" spans="7:7" x14ac:dyDescent="0.3">
      <c r="G205"/>
    </row>
    <row r="206" spans="7:7" x14ac:dyDescent="0.3">
      <c r="G206"/>
    </row>
    <row r="207" spans="7:7" x14ac:dyDescent="0.3">
      <c r="G207"/>
    </row>
    <row r="208" spans="7:7" x14ac:dyDescent="0.3">
      <c r="G208"/>
    </row>
    <row r="209" spans="7:7" x14ac:dyDescent="0.3">
      <c r="G209"/>
    </row>
    <row r="210" spans="7:7" x14ac:dyDescent="0.3">
      <c r="G210"/>
    </row>
    <row r="211" spans="7:7" x14ac:dyDescent="0.3">
      <c r="G211"/>
    </row>
    <row r="212" spans="7:7" x14ac:dyDescent="0.3">
      <c r="G212"/>
    </row>
    <row r="213" spans="7:7" x14ac:dyDescent="0.3">
      <c r="G213"/>
    </row>
    <row r="214" spans="7:7" x14ac:dyDescent="0.3">
      <c r="G214"/>
    </row>
    <row r="215" spans="7:7" x14ac:dyDescent="0.3">
      <c r="G215"/>
    </row>
    <row r="216" spans="7:7" x14ac:dyDescent="0.3">
      <c r="G216"/>
    </row>
    <row r="217" spans="7:7" x14ac:dyDescent="0.3">
      <c r="G217"/>
    </row>
    <row r="218" spans="7:7" x14ac:dyDescent="0.3">
      <c r="G218"/>
    </row>
    <row r="219" spans="7:7" x14ac:dyDescent="0.3">
      <c r="G219"/>
    </row>
    <row r="220" spans="7:7" x14ac:dyDescent="0.3">
      <c r="G220"/>
    </row>
    <row r="221" spans="7:7" x14ac:dyDescent="0.3">
      <c r="G221"/>
    </row>
    <row r="222" spans="7:7" x14ac:dyDescent="0.3">
      <c r="G222"/>
    </row>
    <row r="223" spans="7:7" x14ac:dyDescent="0.3">
      <c r="G223"/>
    </row>
    <row r="224" spans="7:7" x14ac:dyDescent="0.3">
      <c r="G224"/>
    </row>
    <row r="225" spans="7:7" x14ac:dyDescent="0.3">
      <c r="G225"/>
    </row>
    <row r="226" spans="7:7" x14ac:dyDescent="0.3">
      <c r="G226"/>
    </row>
    <row r="227" spans="7:7" x14ac:dyDescent="0.3">
      <c r="G227"/>
    </row>
    <row r="228" spans="7:7" x14ac:dyDescent="0.3">
      <c r="G228"/>
    </row>
    <row r="229" spans="7:7" x14ac:dyDescent="0.3">
      <c r="G229"/>
    </row>
    <row r="230" spans="7:7" x14ac:dyDescent="0.3">
      <c r="G230"/>
    </row>
    <row r="231" spans="7:7" x14ac:dyDescent="0.3">
      <c r="G231"/>
    </row>
    <row r="232" spans="7:7" x14ac:dyDescent="0.3">
      <c r="G232"/>
    </row>
    <row r="233" spans="7:7" x14ac:dyDescent="0.3">
      <c r="G233"/>
    </row>
    <row r="234" spans="7:7" x14ac:dyDescent="0.3">
      <c r="G234"/>
    </row>
    <row r="235" spans="7:7" x14ac:dyDescent="0.3">
      <c r="G235"/>
    </row>
    <row r="236" spans="7:7" x14ac:dyDescent="0.3">
      <c r="G236"/>
    </row>
    <row r="237" spans="7:7" x14ac:dyDescent="0.3">
      <c r="G237"/>
    </row>
    <row r="238" spans="7:7" x14ac:dyDescent="0.3">
      <c r="G238"/>
    </row>
    <row r="239" spans="7:7" x14ac:dyDescent="0.3">
      <c r="G239"/>
    </row>
    <row r="240" spans="7:7" x14ac:dyDescent="0.3">
      <c r="G240"/>
    </row>
    <row r="241" spans="7:7" x14ac:dyDescent="0.3">
      <c r="G241"/>
    </row>
    <row r="242" spans="7:7" x14ac:dyDescent="0.3">
      <c r="G242"/>
    </row>
    <row r="243" spans="7:7" x14ac:dyDescent="0.3">
      <c r="G243"/>
    </row>
    <row r="244" spans="7:7" x14ac:dyDescent="0.3">
      <c r="G244"/>
    </row>
    <row r="245" spans="7:7" x14ac:dyDescent="0.3">
      <c r="G245"/>
    </row>
    <row r="246" spans="7:7" x14ac:dyDescent="0.3">
      <c r="G246"/>
    </row>
    <row r="247" spans="7:7" x14ac:dyDescent="0.3">
      <c r="G247"/>
    </row>
    <row r="248" spans="7:7" x14ac:dyDescent="0.3">
      <c r="G248"/>
    </row>
    <row r="249" spans="7:7" x14ac:dyDescent="0.3">
      <c r="G249"/>
    </row>
    <row r="250" spans="7:7" x14ac:dyDescent="0.3">
      <c r="G250"/>
    </row>
    <row r="251" spans="7:7" x14ac:dyDescent="0.3">
      <c r="G251"/>
    </row>
    <row r="252" spans="7:7" x14ac:dyDescent="0.3">
      <c r="G252"/>
    </row>
    <row r="253" spans="7:7" x14ac:dyDescent="0.3">
      <c r="G253"/>
    </row>
    <row r="254" spans="7:7" x14ac:dyDescent="0.3">
      <c r="G254"/>
    </row>
    <row r="255" spans="7:7" x14ac:dyDescent="0.3">
      <c r="G255"/>
    </row>
    <row r="256" spans="7:7" x14ac:dyDescent="0.3">
      <c r="G256"/>
    </row>
    <row r="257" spans="7:7" x14ac:dyDescent="0.3">
      <c r="G257"/>
    </row>
    <row r="258" spans="7:7" x14ac:dyDescent="0.3">
      <c r="G258"/>
    </row>
    <row r="259" spans="7:7" x14ac:dyDescent="0.3">
      <c r="G259"/>
    </row>
    <row r="260" spans="7:7" x14ac:dyDescent="0.3">
      <c r="G260"/>
    </row>
    <row r="261" spans="7:7" x14ac:dyDescent="0.3">
      <c r="G261"/>
    </row>
    <row r="262" spans="7:7" x14ac:dyDescent="0.3">
      <c r="G262"/>
    </row>
    <row r="263" spans="7:7" x14ac:dyDescent="0.3">
      <c r="G263"/>
    </row>
    <row r="264" spans="7:7" x14ac:dyDescent="0.3">
      <c r="G264"/>
    </row>
    <row r="265" spans="7:7" x14ac:dyDescent="0.3">
      <c r="G265"/>
    </row>
    <row r="266" spans="7:7" x14ac:dyDescent="0.3">
      <c r="G266"/>
    </row>
    <row r="267" spans="7:7" x14ac:dyDescent="0.3">
      <c r="G267"/>
    </row>
    <row r="268" spans="7:7" x14ac:dyDescent="0.3">
      <c r="G268"/>
    </row>
    <row r="269" spans="7:7" x14ac:dyDescent="0.3">
      <c r="G269"/>
    </row>
    <row r="270" spans="7:7" x14ac:dyDescent="0.3">
      <c r="G270"/>
    </row>
    <row r="271" spans="7:7" x14ac:dyDescent="0.3">
      <c r="G271"/>
    </row>
    <row r="272" spans="7:7" x14ac:dyDescent="0.3">
      <c r="G272"/>
    </row>
    <row r="273" spans="7:7" x14ac:dyDescent="0.3">
      <c r="G273"/>
    </row>
    <row r="274" spans="7:7" x14ac:dyDescent="0.3">
      <c r="G274"/>
    </row>
    <row r="275" spans="7:7" x14ac:dyDescent="0.3">
      <c r="G275"/>
    </row>
    <row r="276" spans="7:7" x14ac:dyDescent="0.3">
      <c r="G276"/>
    </row>
    <row r="277" spans="7:7" x14ac:dyDescent="0.3">
      <c r="G277"/>
    </row>
    <row r="278" spans="7:7" x14ac:dyDescent="0.3">
      <c r="G278"/>
    </row>
    <row r="279" spans="7:7" x14ac:dyDescent="0.3">
      <c r="G279"/>
    </row>
    <row r="280" spans="7:7" x14ac:dyDescent="0.3">
      <c r="G280"/>
    </row>
    <row r="281" spans="7:7" x14ac:dyDescent="0.3">
      <c r="G281"/>
    </row>
    <row r="282" spans="7:7" x14ac:dyDescent="0.3">
      <c r="G282"/>
    </row>
    <row r="283" spans="7:7" x14ac:dyDescent="0.3">
      <c r="G283"/>
    </row>
    <row r="284" spans="7:7" x14ac:dyDescent="0.3">
      <c r="G284"/>
    </row>
    <row r="285" spans="7:7" x14ac:dyDescent="0.3">
      <c r="G285"/>
    </row>
    <row r="286" spans="7:7" x14ac:dyDescent="0.3">
      <c r="G286"/>
    </row>
    <row r="287" spans="7:7" x14ac:dyDescent="0.3">
      <c r="G287"/>
    </row>
    <row r="288" spans="7:7" x14ac:dyDescent="0.3">
      <c r="G288"/>
    </row>
    <row r="289" spans="7:7" x14ac:dyDescent="0.3">
      <c r="G289"/>
    </row>
    <row r="290" spans="7:7" x14ac:dyDescent="0.3">
      <c r="G290"/>
    </row>
    <row r="291" spans="7:7" x14ac:dyDescent="0.3">
      <c r="G291"/>
    </row>
    <row r="292" spans="7:7" x14ac:dyDescent="0.3">
      <c r="G292"/>
    </row>
    <row r="293" spans="7:7" x14ac:dyDescent="0.3">
      <c r="G293"/>
    </row>
    <row r="294" spans="7:7" x14ac:dyDescent="0.3">
      <c r="G294"/>
    </row>
    <row r="295" spans="7:7" x14ac:dyDescent="0.3">
      <c r="G295"/>
    </row>
    <row r="296" spans="7:7" x14ac:dyDescent="0.3">
      <c r="G296"/>
    </row>
    <row r="297" spans="7:7" x14ac:dyDescent="0.3">
      <c r="G297"/>
    </row>
    <row r="298" spans="7:7" x14ac:dyDescent="0.3">
      <c r="G298"/>
    </row>
    <row r="299" spans="7:7" x14ac:dyDescent="0.3">
      <c r="G299"/>
    </row>
    <row r="300" spans="7:7" x14ac:dyDescent="0.3">
      <c r="G300"/>
    </row>
    <row r="301" spans="7:7" x14ac:dyDescent="0.3">
      <c r="G301"/>
    </row>
    <row r="302" spans="7:7" x14ac:dyDescent="0.3">
      <c r="G302"/>
    </row>
    <row r="303" spans="7:7" x14ac:dyDescent="0.3">
      <c r="G303"/>
    </row>
    <row r="304" spans="7:7" x14ac:dyDescent="0.3">
      <c r="G304"/>
    </row>
    <row r="305" spans="7:7" x14ac:dyDescent="0.3">
      <c r="G305"/>
    </row>
    <row r="306" spans="7:7" x14ac:dyDescent="0.3">
      <c r="G306"/>
    </row>
    <row r="307" spans="7:7" x14ac:dyDescent="0.3">
      <c r="G307"/>
    </row>
    <row r="308" spans="7:7" x14ac:dyDescent="0.3">
      <c r="G308"/>
    </row>
    <row r="309" spans="7:7" x14ac:dyDescent="0.3">
      <c r="G309"/>
    </row>
    <row r="310" spans="7:7" x14ac:dyDescent="0.3">
      <c r="G310"/>
    </row>
    <row r="311" spans="7:7" x14ac:dyDescent="0.3">
      <c r="G311"/>
    </row>
    <row r="312" spans="7:7" x14ac:dyDescent="0.3">
      <c r="G312"/>
    </row>
    <row r="313" spans="7:7" x14ac:dyDescent="0.3">
      <c r="G313"/>
    </row>
    <row r="314" spans="7:7" x14ac:dyDescent="0.3">
      <c r="G314"/>
    </row>
    <row r="315" spans="7:7" x14ac:dyDescent="0.3">
      <c r="G315"/>
    </row>
    <row r="316" spans="7:7" x14ac:dyDescent="0.3">
      <c r="G316"/>
    </row>
    <row r="317" spans="7:7" x14ac:dyDescent="0.3">
      <c r="G317"/>
    </row>
    <row r="318" spans="7:7" x14ac:dyDescent="0.3">
      <c r="G318"/>
    </row>
    <row r="319" spans="7:7" x14ac:dyDescent="0.3">
      <c r="G319"/>
    </row>
    <row r="320" spans="7:7" x14ac:dyDescent="0.3">
      <c r="G320"/>
    </row>
    <row r="321" spans="7:7" x14ac:dyDescent="0.3">
      <c r="G321"/>
    </row>
    <row r="322" spans="7:7" x14ac:dyDescent="0.3">
      <c r="G322"/>
    </row>
    <row r="323" spans="7:7" x14ac:dyDescent="0.3">
      <c r="G323"/>
    </row>
    <row r="324" spans="7:7" x14ac:dyDescent="0.3">
      <c r="G324"/>
    </row>
    <row r="325" spans="7:7" x14ac:dyDescent="0.3">
      <c r="G325"/>
    </row>
    <row r="326" spans="7:7" x14ac:dyDescent="0.3">
      <c r="G326"/>
    </row>
    <row r="327" spans="7:7" x14ac:dyDescent="0.3">
      <c r="G327"/>
    </row>
    <row r="328" spans="7:7" x14ac:dyDescent="0.3">
      <c r="G328"/>
    </row>
    <row r="329" spans="7:7" x14ac:dyDescent="0.3">
      <c r="G329"/>
    </row>
    <row r="330" spans="7:7" x14ac:dyDescent="0.3">
      <c r="G330"/>
    </row>
    <row r="331" spans="7:7" x14ac:dyDescent="0.3">
      <c r="G331"/>
    </row>
    <row r="332" spans="7:7" x14ac:dyDescent="0.3">
      <c r="G332"/>
    </row>
    <row r="333" spans="7:7" x14ac:dyDescent="0.3">
      <c r="G333"/>
    </row>
    <row r="334" spans="7:7" x14ac:dyDescent="0.3">
      <c r="G334"/>
    </row>
    <row r="335" spans="7:7" x14ac:dyDescent="0.3">
      <c r="G335"/>
    </row>
    <row r="336" spans="7:7" x14ac:dyDescent="0.3">
      <c r="G336"/>
    </row>
    <row r="337" spans="7:7" x14ac:dyDescent="0.3">
      <c r="G337"/>
    </row>
    <row r="338" spans="7:7" x14ac:dyDescent="0.3">
      <c r="G338"/>
    </row>
    <row r="339" spans="7:7" x14ac:dyDescent="0.3">
      <c r="G339"/>
    </row>
    <row r="340" spans="7:7" x14ac:dyDescent="0.3">
      <c r="G340"/>
    </row>
    <row r="341" spans="7:7" x14ac:dyDescent="0.3">
      <c r="G341"/>
    </row>
    <row r="342" spans="7:7" x14ac:dyDescent="0.3">
      <c r="G342"/>
    </row>
    <row r="343" spans="7:7" x14ac:dyDescent="0.3">
      <c r="G343"/>
    </row>
    <row r="344" spans="7:7" x14ac:dyDescent="0.3">
      <c r="G344"/>
    </row>
    <row r="345" spans="7:7" x14ac:dyDescent="0.3">
      <c r="G345"/>
    </row>
    <row r="346" spans="7:7" x14ac:dyDescent="0.3">
      <c r="G346"/>
    </row>
    <row r="347" spans="7:7" x14ac:dyDescent="0.3">
      <c r="G347"/>
    </row>
    <row r="348" spans="7:7" x14ac:dyDescent="0.3">
      <c r="G348"/>
    </row>
    <row r="349" spans="7:7" x14ac:dyDescent="0.3">
      <c r="G349"/>
    </row>
    <row r="350" spans="7:7" x14ac:dyDescent="0.3">
      <c r="G350"/>
    </row>
    <row r="351" spans="7:7" x14ac:dyDescent="0.3">
      <c r="G351"/>
    </row>
    <row r="352" spans="7:7" x14ac:dyDescent="0.3">
      <c r="G352"/>
    </row>
    <row r="353" spans="7:7" x14ac:dyDescent="0.3">
      <c r="G353"/>
    </row>
    <row r="354" spans="7:7" x14ac:dyDescent="0.3">
      <c r="G354"/>
    </row>
    <row r="355" spans="7:7" x14ac:dyDescent="0.3">
      <c r="G355"/>
    </row>
    <row r="356" spans="7:7" x14ac:dyDescent="0.3">
      <c r="G356"/>
    </row>
    <row r="357" spans="7:7" x14ac:dyDescent="0.3">
      <c r="G357"/>
    </row>
    <row r="358" spans="7:7" x14ac:dyDescent="0.3">
      <c r="G358"/>
    </row>
    <row r="359" spans="7:7" x14ac:dyDescent="0.3">
      <c r="G359"/>
    </row>
    <row r="360" spans="7:7" x14ac:dyDescent="0.3">
      <c r="G360"/>
    </row>
    <row r="361" spans="7:7" x14ac:dyDescent="0.3">
      <c r="G361"/>
    </row>
    <row r="362" spans="7:7" x14ac:dyDescent="0.3">
      <c r="G362"/>
    </row>
    <row r="363" spans="7:7" x14ac:dyDescent="0.3">
      <c r="G363"/>
    </row>
    <row r="364" spans="7:7" x14ac:dyDescent="0.3">
      <c r="G364"/>
    </row>
    <row r="365" spans="7:7" x14ac:dyDescent="0.3">
      <c r="G365"/>
    </row>
    <row r="366" spans="7:7" x14ac:dyDescent="0.3">
      <c r="G366"/>
    </row>
    <row r="367" spans="7:7" x14ac:dyDescent="0.3">
      <c r="G367"/>
    </row>
    <row r="368" spans="7:7" x14ac:dyDescent="0.3">
      <c r="G368"/>
    </row>
    <row r="369" spans="7:7" x14ac:dyDescent="0.3">
      <c r="G369"/>
    </row>
    <row r="370" spans="7:7" x14ac:dyDescent="0.3">
      <c r="G370"/>
    </row>
    <row r="371" spans="7:7" x14ac:dyDescent="0.3">
      <c r="G371"/>
    </row>
    <row r="372" spans="7:7" x14ac:dyDescent="0.3">
      <c r="G372"/>
    </row>
    <row r="373" spans="7:7" x14ac:dyDescent="0.3">
      <c r="G373"/>
    </row>
    <row r="374" spans="7:7" x14ac:dyDescent="0.3">
      <c r="G374"/>
    </row>
    <row r="375" spans="7:7" x14ac:dyDescent="0.3">
      <c r="G375"/>
    </row>
    <row r="376" spans="7:7" x14ac:dyDescent="0.3">
      <c r="G376"/>
    </row>
    <row r="377" spans="7:7" x14ac:dyDescent="0.3">
      <c r="G377"/>
    </row>
    <row r="378" spans="7:7" x14ac:dyDescent="0.3">
      <c r="G378"/>
    </row>
    <row r="379" spans="7:7" x14ac:dyDescent="0.3">
      <c r="G379"/>
    </row>
    <row r="380" spans="7:7" x14ac:dyDescent="0.3">
      <c r="G380"/>
    </row>
    <row r="381" spans="7:7" x14ac:dyDescent="0.3">
      <c r="G381"/>
    </row>
    <row r="382" spans="7:7" x14ac:dyDescent="0.3">
      <c r="G382"/>
    </row>
    <row r="383" spans="7:7" x14ac:dyDescent="0.3">
      <c r="G383"/>
    </row>
    <row r="384" spans="7:7" x14ac:dyDescent="0.3">
      <c r="G384"/>
    </row>
    <row r="385" spans="7:7" x14ac:dyDescent="0.3">
      <c r="G385"/>
    </row>
    <row r="386" spans="7:7" x14ac:dyDescent="0.3">
      <c r="G386"/>
    </row>
    <row r="387" spans="7:7" x14ac:dyDescent="0.3">
      <c r="G387"/>
    </row>
    <row r="388" spans="7:7" x14ac:dyDescent="0.3">
      <c r="G388"/>
    </row>
    <row r="389" spans="7:7" x14ac:dyDescent="0.3">
      <c r="G389"/>
    </row>
    <row r="390" spans="7:7" x14ac:dyDescent="0.3">
      <c r="G390"/>
    </row>
    <row r="391" spans="7:7" x14ac:dyDescent="0.3">
      <c r="G391"/>
    </row>
    <row r="392" spans="7:7" x14ac:dyDescent="0.3">
      <c r="G392"/>
    </row>
    <row r="393" spans="7:7" x14ac:dyDescent="0.3">
      <c r="G393"/>
    </row>
    <row r="394" spans="7:7" x14ac:dyDescent="0.3">
      <c r="G394"/>
    </row>
    <row r="395" spans="7:7" x14ac:dyDescent="0.3">
      <c r="G395"/>
    </row>
    <row r="396" spans="7:7" x14ac:dyDescent="0.3">
      <c r="G396"/>
    </row>
    <row r="397" spans="7:7" x14ac:dyDescent="0.3">
      <c r="G397"/>
    </row>
    <row r="398" spans="7:7" x14ac:dyDescent="0.3">
      <c r="G398"/>
    </row>
    <row r="399" spans="7:7" x14ac:dyDescent="0.3">
      <c r="G399"/>
    </row>
    <row r="400" spans="7:7" x14ac:dyDescent="0.3">
      <c r="G400"/>
    </row>
    <row r="401" spans="7:7" x14ac:dyDescent="0.3">
      <c r="G401"/>
    </row>
    <row r="402" spans="7:7" x14ac:dyDescent="0.3">
      <c r="G402"/>
    </row>
    <row r="403" spans="7:7" x14ac:dyDescent="0.3">
      <c r="G403"/>
    </row>
    <row r="404" spans="7:7" x14ac:dyDescent="0.3">
      <c r="G404"/>
    </row>
    <row r="405" spans="7:7" x14ac:dyDescent="0.3">
      <c r="G405"/>
    </row>
    <row r="406" spans="7:7" x14ac:dyDescent="0.3">
      <c r="G406"/>
    </row>
    <row r="407" spans="7:7" x14ac:dyDescent="0.3">
      <c r="G407"/>
    </row>
    <row r="408" spans="7:7" x14ac:dyDescent="0.3">
      <c r="G408"/>
    </row>
    <row r="409" spans="7:7" x14ac:dyDescent="0.3">
      <c r="G409"/>
    </row>
    <row r="410" spans="7:7" x14ac:dyDescent="0.3">
      <c r="G410"/>
    </row>
    <row r="411" spans="7:7" x14ac:dyDescent="0.3">
      <c r="G411"/>
    </row>
    <row r="412" spans="7:7" x14ac:dyDescent="0.3">
      <c r="G412"/>
    </row>
  </sheetData>
  <mergeCells count="16">
    <mergeCell ref="I87:P89"/>
    <mergeCell ref="I92:P94"/>
    <mergeCell ref="B3:L3"/>
    <mergeCell ref="B12:L14"/>
    <mergeCell ref="B16:L19"/>
    <mergeCell ref="B45:G47"/>
    <mergeCell ref="I45:Q47"/>
    <mergeCell ref="B49:J53"/>
    <mergeCell ref="B56:J58"/>
    <mergeCell ref="B65:J67"/>
    <mergeCell ref="B71:Q74"/>
    <mergeCell ref="B1:Q2"/>
    <mergeCell ref="B25:G25"/>
    <mergeCell ref="I25:N25"/>
    <mergeCell ref="I76:P79"/>
    <mergeCell ref="I82:P84"/>
  </mergeCells>
  <conditionalFormatting sqref="B16:L19">
    <cfRule type="expression" dxfId="16" priority="8">
      <formula>"if($G$28:$G$42&lt;4000)"</formula>
    </cfRule>
  </conditionalFormatting>
  <conditionalFormatting sqref="G27">
    <cfRule type="expression" dxfId="15" priority="13">
      <formula>"if(FEES&lt;4000"</formula>
    </cfRule>
  </conditionalFormatting>
  <conditionalFormatting sqref="G29 G31 G33 G37 G39 G41">
    <cfRule type="expression" dxfId="14" priority="6">
      <formula>IF($G$28:$G$42&lt;4000,"TRUE","FALSE")</formula>
    </cfRule>
    <cfRule type="expression" dxfId="13" priority="9">
      <formula>"IF(G28&lt;4000)"</formula>
    </cfRule>
  </conditionalFormatting>
  <conditionalFormatting sqref="N28 N30 N32 N35:N36 N38 N40">
    <cfRule type="expression" dxfId="12" priority="3">
      <formula>IF($N$28:$N$42&lt;4000,"TRUE","FALSE")</formula>
    </cfRule>
    <cfRule type="expression" dxfId="11" priority="4">
      <formula>IF($N$28:$N$42&gt;4000,"TRUE","FALSE")</formula>
    </cfRule>
    <cfRule type="expression" dxfId="10" priority="5">
      <formula>IF($N$28:$N$42&gt;4000,"TRUE","FALSE")</formula>
    </cfRule>
  </conditionalFormatting>
  <conditionalFormatting sqref="G28:G42">
    <cfRule type="cellIs" dxfId="9" priority="2" operator="greaterThan">
      <formula>4000</formula>
    </cfRule>
  </conditionalFormatting>
  <conditionalFormatting sqref="N28:N42">
    <cfRule type="cellIs" dxfId="0" priority="1" operator="lessThan">
      <formula>4000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Jaffar Amin Chacket</dc:creator>
  <cp:lastModifiedBy>MUHAMMED ARSHAQUE</cp:lastModifiedBy>
  <dcterms:created xsi:type="dcterms:W3CDTF">2024-02-11T05:52:03Z</dcterms:created>
  <dcterms:modified xsi:type="dcterms:W3CDTF">2024-02-12T06:14:01Z</dcterms:modified>
</cp:coreProperties>
</file>