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sh\Desktop\Data Analysis Assignments\Advanced Excel\Completed assignments\"/>
    </mc:Choice>
  </mc:AlternateContent>
  <xr:revisionPtr revIDLastSave="0" documentId="13_ncr:1_{3D59CEEF-FD68-456E-8935-2CAE056758BE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Country">Brainstorm!$C$14:$C$27</definedName>
    <definedName name="Grosssales">Brainstorm!$H$14:$H$27</definedName>
    <definedName name="Header">Brainstorm!$K$14:$N$14</definedName>
    <definedName name="ManufacturingPrice">Brainstorm!$L$15:$N$19</definedName>
    <definedName name="Prod">Brainstorm!$K$14:$N$19</definedName>
    <definedName name="Product">Brainstorm!$K$15:$N$19</definedName>
    <definedName name="Product_Name">Brainstorm!$K$15:$K$19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4" l="1"/>
  <c r="F15" i="4"/>
  <c r="E7" i="4"/>
  <c r="D7" i="4" l="1"/>
  <c r="D11" i="4"/>
  <c r="E11" i="4" s="1"/>
  <c r="D10" i="4"/>
  <c r="E10" i="4" s="1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F16" i="4"/>
  <c r="F17" i="4"/>
  <c r="F18" i="4"/>
  <c r="F19" i="4"/>
  <c r="F20" i="4"/>
  <c r="F21" i="4"/>
  <c r="F22" i="4"/>
  <c r="F23" i="4"/>
  <c r="F24" i="4"/>
  <c r="F25" i="4"/>
  <c r="F26" i="4"/>
  <c r="F2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C29" i="2"/>
  <c r="C30" i="2"/>
  <c r="C31" i="2"/>
  <c r="C32" i="2"/>
  <c r="C28" i="2"/>
  <c r="D22" i="2"/>
  <c r="D21" i="2"/>
  <c r="D20" i="2"/>
  <c r="D19" i="2"/>
  <c r="D18" i="2"/>
  <c r="D17" i="2"/>
  <c r="D16" i="2"/>
  <c r="C6" i="2"/>
  <c r="C7" i="2"/>
  <c r="C8" i="2"/>
  <c r="C9" i="2"/>
  <c r="C10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</calcChain>
</file>

<file path=xl/sharedStrings.xml><?xml version="1.0" encoding="utf-8"?>
<sst xmlns="http://schemas.openxmlformats.org/spreadsheetml/2006/main" count="224" uniqueCount="109">
  <si>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</si>
  <si>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</si>
  <si>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</si>
  <si>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</si>
  <si>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</si>
  <si>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</si>
  <si>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</si>
  <si>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</si>
  <si>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</si>
  <si>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</si>
  <si>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</si>
  <si>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</si>
  <si>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</si>
  <si>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</si>
  <si>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</si>
  <si>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</si>
  <si>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</si>
  <si>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</si>
  <si>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</si>
  <si>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</si>
  <si>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</si>
  <si>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</si>
  <si>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</si>
  <si>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</si>
  <si>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</si>
  <si>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</si>
  <si>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</si>
  <si>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</si>
  <si>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</si>
  <si>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</si>
  <si>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</si>
  <si>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</si>
  <si>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</si>
  <si>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</si>
  <si>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</si>
  <si>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</si>
  <si>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</si>
  <si>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</si>
  <si>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</si>
  <si>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</si>
  <si>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</si>
  <si>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</si>
  <si>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</si>
  <si>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</si>
  <si>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</si>
  <si>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</si>
  <si>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</si>
  <si>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</si>
  <si>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</si>
  <si>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</si>
  <si>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</si>
  <si>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</si>
  <si>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</si>
  <si>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</si>
  <si>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</si>
  <si>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</si>
  <si>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</si>
  <si>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</si>
  <si>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</si>
  <si>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</si>
  <si>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</si>
  <si>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</si>
  <si>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</si>
  <si>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</si>
  <si>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</si>
  <si>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</si>
  <si>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</si>
  <si>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</si>
  <si>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</si>
  <si>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</si>
  <si>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</si>
  <si>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</si>
  <si>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</si>
  <si>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</si>
  <si>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</si>
  <si>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</si>
  <si>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</si>
  <si>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</si>
  <si>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</si>
  <si>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</si>
  <si>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</si>
  <si>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</si>
  <si>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</si>
  <si>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</si>
  <si>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</si>
  <si>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</si>
  <si>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</si>
  <si>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</si>
  <si>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</si>
  <si>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</si>
  <si>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</si>
  <si>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</si>
  <si>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</si>
  <si>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</si>
  <si>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</si>
  <si>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</si>
  <si>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</si>
  <si>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</si>
  <si>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</si>
  <si>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</si>
  <si>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</si>
  <si>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Montana - 848</t>
  </si>
  <si>
    <t>Paseo - 985</t>
  </si>
  <si>
    <t>Velo - 1122</t>
  </si>
  <si>
    <t>VTT - 1260</t>
  </si>
  <si>
    <t>Amarilla - 1397</t>
  </si>
  <si>
    <t>Product_Name</t>
  </si>
  <si>
    <t xml:space="preserve"> </t>
  </si>
  <si>
    <t>Units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</si>
</sst>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1" fontId="0" fillId="0" borderId="0" xfId="0" applyNumberFormat="1"/>
    <xf numFmtId="0" fontId="1" fillId="4" borderId="1" xfId="0" applyFont="1" applyFill="1" applyBorder="1"/>
    <xf numFmtId="9" fontId="0" fillId="4" borderId="1" xfId="1" applyFont="1" applyFill="1" applyBorder="1"/>
    <xf numFmtId="9" fontId="0" fillId="4" borderId="1" xfId="0" applyNumberFormat="1" applyFill="1" applyBorder="1"/>
    <xf numFmtId="9" fontId="0" fillId="0" borderId="0" xfId="0" applyNumberFormat="1"/>
    <xf numFmtId="10" fontId="0" fillId="0" borderId="0" xfId="0" applyNumberForma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388789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abSelected="1" workbookViewId="0">
      <selection activeCell="D7" sqref="D7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8">
    <cfRule type="uniqueValues" dxfId="3" priority="2"/>
  </conditionalFormatting>
  <conditionalFormatting sqref="D7">
    <cfRule type="uniqu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workbookViewId="0">
      <selection activeCell="H11" sqref="H11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15.109375" customWidth="1"/>
  </cols>
  <sheetData>
    <row r="2" spans="2:14" ht="15.6" x14ac:dyDescent="0.3">
      <c r="B2" s="11" t="s">
        <v>59</v>
      </c>
    </row>
    <row r="3" spans="2:14" ht="18" x14ac:dyDescent="0.35">
      <c r="B3" s="11" t="s">
        <v>60</v>
      </c>
      <c r="G3" s="12"/>
    </row>
    <row r="4" spans="2:14" ht="18" x14ac:dyDescent="0.35">
      <c r="B4" s="11" t="s">
        <v>61</v>
      </c>
      <c r="G4" s="12"/>
    </row>
    <row r="5" spans="2:14" ht="18" x14ac:dyDescent="0.35">
      <c r="G5" s="12"/>
    </row>
    <row r="6" spans="2:14" x14ac:dyDescent="0.3">
      <c r="B6" s="13" t="s">
        <v>62</v>
      </c>
      <c r="C6" s="13" t="s">
        <v>63</v>
      </c>
      <c r="D6" s="13" t="s">
        <v>64</v>
      </c>
      <c r="E6" s="13" t="s">
        <v>65</v>
      </c>
    </row>
    <row r="7" spans="2:14" x14ac:dyDescent="0.3">
      <c r="B7" s="1" t="s">
        <v>83</v>
      </c>
      <c r="C7" s="1" t="s">
        <v>76</v>
      </c>
      <c r="D7" s="16">
        <f>IF(SUMIFS(Grosssales,Segment,$B$7,Country,$C$7)=0,"NA",SUMIFS(Grosssales,Segment,$B$7,Country,$C$7))</f>
        <v>738000</v>
      </c>
      <c r="E7" s="7">
        <f>IF(COUNTIFS(Segment,$B$7,Country,$C$7)=0,"NA",COUNTIFS(Segment,$B$7,Country,$C$7))</f>
        <v>1</v>
      </c>
    </row>
    <row r="9" spans="2:14" x14ac:dyDescent="0.3">
      <c r="C9" s="1"/>
      <c r="D9" s="1"/>
      <c r="E9" s="13" t="s">
        <v>66</v>
      </c>
    </row>
    <row r="10" spans="2:14" x14ac:dyDescent="0.3">
      <c r="C10" s="13" t="s">
        <v>67</v>
      </c>
      <c r="D10" s="7">
        <f>MAX(F14:F27)</f>
        <v>260</v>
      </c>
      <c r="E10" s="7" t="str">
        <f>INDEX($D$14:$D$27,MATCH(D10,$F$14:$F$27,0))</f>
        <v>Amarilla</v>
      </c>
    </row>
    <row r="11" spans="2:14" x14ac:dyDescent="0.3">
      <c r="C11" s="13" t="s">
        <v>68</v>
      </c>
      <c r="D11" s="7">
        <f>MIN(F14:F27)</f>
        <v>5</v>
      </c>
      <c r="E11" s="7" t="str">
        <f>INDEX($D$14:$D$27,MATCH(D11,$F$14:$F$27,0))</f>
        <v>Montana</v>
      </c>
    </row>
    <row r="13" spans="2:14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14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f>INDEX(Product,MATCH($D14,Product_Name,0),MATCH($F$13,Header,0))</f>
        <v>10</v>
      </c>
      <c r="G14" s="1">
        <v>350</v>
      </c>
      <c r="H14" s="7">
        <f>G14*E14</f>
        <v>997850</v>
      </c>
      <c r="I14" s="7">
        <f>H14-E14*F14</f>
        <v>969340</v>
      </c>
      <c r="K14" s="1" t="s">
        <v>106</v>
      </c>
      <c r="L14" s="24" t="s">
        <v>70</v>
      </c>
      <c r="M14" s="25"/>
      <c r="N14" s="26"/>
    </row>
    <row r="15" spans="2:14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f>INDEX(Product,MATCH($D15,Product_Name,0),MATCH($F$13,Header,0))</f>
        <v>10</v>
      </c>
      <c r="G15" s="1">
        <v>300</v>
      </c>
      <c r="H15" s="7">
        <f t="shared" ref="H15:H27" si="0">G15*E15</f>
        <v>1048500</v>
      </c>
      <c r="I15" s="7">
        <f t="shared" ref="I15:I27" si="1">H15-E15*F15</f>
        <v>1013550</v>
      </c>
      <c r="K15" s="1" t="s">
        <v>48</v>
      </c>
      <c r="L15" s="21">
        <v>10</v>
      </c>
      <c r="M15" s="22"/>
      <c r="N15" s="23"/>
    </row>
    <row r="16" spans="2:14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ref="F14:F27" si="2">INDEX(Product,MATCH($D16,Product_Name,0),MATCH($F$13,Header,0))</f>
        <v>10</v>
      </c>
      <c r="G16" s="1">
        <v>350</v>
      </c>
      <c r="H16" s="7">
        <f t="shared" si="0"/>
        <v>921200</v>
      </c>
      <c r="I16" s="7">
        <f t="shared" si="1"/>
        <v>894880</v>
      </c>
      <c r="K16" s="1" t="s">
        <v>50</v>
      </c>
      <c r="L16" s="21">
        <v>120</v>
      </c>
      <c r="M16" s="22"/>
      <c r="N16" s="23"/>
    </row>
    <row r="17" spans="2:14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2"/>
        <v>120</v>
      </c>
      <c r="G17" s="1">
        <v>350</v>
      </c>
      <c r="H17" s="7">
        <f t="shared" si="0"/>
        <v>921200</v>
      </c>
      <c r="I17" s="7">
        <f t="shared" si="1"/>
        <v>605360</v>
      </c>
      <c r="K17" s="1" t="s">
        <v>44</v>
      </c>
      <c r="L17" s="21">
        <v>260</v>
      </c>
      <c r="M17" s="22"/>
      <c r="N17" s="23"/>
    </row>
    <row r="18" spans="2:14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2"/>
        <v>120</v>
      </c>
      <c r="G18" s="1">
        <v>300</v>
      </c>
      <c r="H18" s="7">
        <f t="shared" si="0"/>
        <v>772200</v>
      </c>
      <c r="I18" s="7">
        <f t="shared" si="1"/>
        <v>463320</v>
      </c>
      <c r="K18" s="1" t="s">
        <v>56</v>
      </c>
      <c r="L18" s="21">
        <v>5</v>
      </c>
      <c r="M18" s="22"/>
      <c r="N18" s="23"/>
    </row>
    <row r="19" spans="2:14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2"/>
        <v>10</v>
      </c>
      <c r="G19" s="1">
        <v>350</v>
      </c>
      <c r="H19" s="7">
        <f t="shared" si="0"/>
        <v>752850</v>
      </c>
      <c r="I19" s="7">
        <f t="shared" si="1"/>
        <v>731340</v>
      </c>
      <c r="K19" s="1" t="s">
        <v>81</v>
      </c>
      <c r="L19" s="21">
        <v>250</v>
      </c>
      <c r="M19" s="22"/>
      <c r="N19" s="23"/>
    </row>
    <row r="20" spans="2:14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2"/>
        <v>260</v>
      </c>
      <c r="G20" s="1">
        <v>300</v>
      </c>
      <c r="H20" s="7">
        <f t="shared" si="0"/>
        <v>742500</v>
      </c>
      <c r="I20" s="7">
        <f t="shared" si="1"/>
        <v>99000</v>
      </c>
    </row>
    <row r="21" spans="2:14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2"/>
        <v>5</v>
      </c>
      <c r="G21" s="1">
        <v>350</v>
      </c>
      <c r="H21" s="7">
        <f t="shared" si="0"/>
        <v>779625</v>
      </c>
      <c r="I21" s="7">
        <f t="shared" si="1"/>
        <v>768487.5</v>
      </c>
    </row>
    <row r="22" spans="2:14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2"/>
        <v>250</v>
      </c>
      <c r="G22" s="1">
        <v>300</v>
      </c>
      <c r="H22" s="7">
        <f t="shared" si="0"/>
        <v>762300</v>
      </c>
      <c r="I22" s="7">
        <f t="shared" si="1"/>
        <v>127050</v>
      </c>
    </row>
    <row r="23" spans="2:14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2"/>
        <v>120</v>
      </c>
      <c r="G23" s="1">
        <v>300</v>
      </c>
      <c r="H23" s="7">
        <f t="shared" si="0"/>
        <v>760800</v>
      </c>
      <c r="I23" s="7">
        <f t="shared" si="1"/>
        <v>456480</v>
      </c>
    </row>
    <row r="24" spans="2:14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2"/>
        <v>10</v>
      </c>
      <c r="G24" s="1">
        <v>350</v>
      </c>
      <c r="H24" s="7">
        <f t="shared" si="0"/>
        <v>702450</v>
      </c>
      <c r="I24" s="7">
        <f t="shared" si="1"/>
        <v>682380</v>
      </c>
    </row>
    <row r="25" spans="2:14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2"/>
        <v>120</v>
      </c>
      <c r="G25" s="1">
        <v>300</v>
      </c>
      <c r="H25" s="7">
        <f t="shared" si="0"/>
        <v>738000</v>
      </c>
      <c r="I25" s="7">
        <f t="shared" si="1"/>
        <v>442800</v>
      </c>
      <c r="K25" t="s">
        <v>107</v>
      </c>
    </row>
    <row r="26" spans="2:14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2"/>
        <v>5</v>
      </c>
      <c r="G26" s="1">
        <v>300</v>
      </c>
      <c r="H26" s="7">
        <f t="shared" si="0"/>
        <v>1140750</v>
      </c>
      <c r="I26" s="7">
        <f t="shared" si="1"/>
        <v>1121737.5</v>
      </c>
    </row>
    <row r="27" spans="2:14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2"/>
        <v>120</v>
      </c>
      <c r="G27" s="1">
        <v>300</v>
      </c>
      <c r="H27" s="7">
        <f t="shared" si="0"/>
        <v>1138050</v>
      </c>
      <c r="I27" s="7">
        <f t="shared" si="1"/>
        <v>682830</v>
      </c>
    </row>
  </sheetData>
  <mergeCells count="6">
    <mergeCell ref="L19:N19"/>
    <mergeCell ref="L14:N14"/>
    <mergeCell ref="L15:N15"/>
    <mergeCell ref="L16:N16"/>
    <mergeCell ref="L17:N17"/>
    <mergeCell ref="L18:N18"/>
  </mergeCells>
  <conditionalFormatting sqref="D14:D27">
    <cfRule type="uniqueValues" dxfId="1" priority="2"/>
  </conditionalFormatting>
  <conditionalFormatting sqref="F14:F27">
    <cfRule type="uniqueValues" dxfId="0" priority="1"/>
  </conditionalFormatting>
  <dataValidations count="2">
    <dataValidation type="list" allowBlank="1" showInputMessage="1" showErrorMessage="1" sqref="B7" xr:uid="{861AD6F2-3A78-49B8-A773-33370649A01C}">
      <formula1>$B$14:$B$27</formula1>
    </dataValidation>
    <dataValidation type="list" allowBlank="1" showInputMessage="1" showErrorMessage="1" sqref="C7" xr:uid="{741BE7C9-1A2E-4575-9EC5-FC970A96F50A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N37"/>
  <sheetViews>
    <sheetView zoomScale="97" workbookViewId="0">
      <selection activeCell="H31" sqref="H31"/>
    </sheetView>
  </sheetViews>
  <sheetFormatPr defaultRowHeight="14.4" x14ac:dyDescent="0.3"/>
  <cols>
    <col min="2" max="2" width="33.21875" bestFit="1" customWidth="1"/>
    <col min="3" max="3" width="9.109375" bestFit="1" customWidth="1"/>
    <col min="4" max="4" width="12.6640625" bestFit="1" customWidth="1"/>
    <col min="6" max="6" width="9.6640625" bestFit="1" customWidth="1"/>
    <col min="7" max="7" width="9.6640625" customWidth="1"/>
    <col min="8" max="8" width="13.77734375" customWidth="1"/>
    <col min="9" max="9" width="10.44140625" customWidth="1"/>
  </cols>
  <sheetData>
    <row r="3" spans="2:14" x14ac:dyDescent="0.3">
      <c r="B3" s="4" t="s">
        <v>40</v>
      </c>
    </row>
    <row r="4" spans="2:14" x14ac:dyDescent="0.3">
      <c r="B4" s="4"/>
    </row>
    <row r="5" spans="2:14" x14ac:dyDescent="0.3">
      <c r="B5" s="5" t="s">
        <v>41</v>
      </c>
      <c r="C5" s="5" t="s">
        <v>42</v>
      </c>
      <c r="F5" s="5" t="s">
        <v>41</v>
      </c>
      <c r="G5" s="5"/>
      <c r="H5" s="5" t="s">
        <v>42</v>
      </c>
    </row>
    <row r="6" spans="2:14" x14ac:dyDescent="0.3">
      <c r="B6" s="1" t="s">
        <v>43</v>
      </c>
      <c r="C6" s="1">
        <f>LOOKUP(LEFT(B6,SEARCH(" ",B6,1)),$F$6:$H$10)</f>
        <v>2574</v>
      </c>
      <c r="F6" s="1" t="s">
        <v>44</v>
      </c>
      <c r="G6" s="1"/>
      <c r="H6" s="1">
        <v>2475</v>
      </c>
    </row>
    <row r="7" spans="2:14" x14ac:dyDescent="0.3">
      <c r="B7" s="1" t="s">
        <v>45</v>
      </c>
      <c r="C7" s="1">
        <f t="shared" ref="C7:C10" si="0">LOOKUP(LEFT(B7,SEARCH(" ",B7,1)),$F$6:$H$10)</f>
        <v>2151</v>
      </c>
      <c r="F7" s="1" t="s">
        <v>46</v>
      </c>
      <c r="G7" s="1"/>
      <c r="H7" s="1">
        <v>2227.5</v>
      </c>
    </row>
    <row r="8" spans="2:14" x14ac:dyDescent="0.3">
      <c r="B8" s="1" t="s">
        <v>47</v>
      </c>
      <c r="C8" s="1">
        <f t="shared" si="0"/>
        <v>2475</v>
      </c>
      <c r="F8" s="1" t="s">
        <v>48</v>
      </c>
      <c r="G8" s="1"/>
      <c r="H8" s="1">
        <v>2151</v>
      </c>
    </row>
    <row r="9" spans="2:14" x14ac:dyDescent="0.3">
      <c r="B9" s="1" t="s">
        <v>49</v>
      </c>
      <c r="C9" s="1">
        <f t="shared" si="0"/>
        <v>2227.5</v>
      </c>
      <c r="F9" s="1" t="s">
        <v>50</v>
      </c>
      <c r="G9" s="1"/>
      <c r="H9" s="1">
        <v>2574</v>
      </c>
    </row>
    <row r="10" spans="2:14" x14ac:dyDescent="0.3">
      <c r="B10" s="1" t="s">
        <v>51</v>
      </c>
      <c r="C10" s="1">
        <f t="shared" si="0"/>
        <v>2541</v>
      </c>
      <c r="F10" s="1" t="s">
        <v>52</v>
      </c>
      <c r="G10" s="1"/>
      <c r="H10" s="1">
        <v>2541</v>
      </c>
    </row>
    <row r="12" spans="2:14" s="6" customFormat="1" x14ac:dyDescent="0.3"/>
    <row r="13" spans="2:14" x14ac:dyDescent="0.3">
      <c r="B13" s="4" t="s">
        <v>53</v>
      </c>
    </row>
    <row r="14" spans="2:14" x14ac:dyDescent="0.3">
      <c r="F14" s="5" t="s">
        <v>48</v>
      </c>
      <c r="G14" s="5"/>
      <c r="H14" s="5"/>
      <c r="J14" s="5" t="s">
        <v>44</v>
      </c>
      <c r="K14" s="5"/>
      <c r="M14" s="5" t="s">
        <v>46</v>
      </c>
      <c r="N14" s="5"/>
    </row>
    <row r="15" spans="2:14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/>
      <c r="H15" s="5" t="s">
        <v>55</v>
      </c>
      <c r="J15" s="5" t="s">
        <v>54</v>
      </c>
      <c r="K15" s="5" t="s">
        <v>55</v>
      </c>
      <c r="M15" s="5" t="s">
        <v>54</v>
      </c>
      <c r="N15" s="5" t="s">
        <v>55</v>
      </c>
    </row>
    <row r="16" spans="2:14" x14ac:dyDescent="0.3">
      <c r="B16" s="1" t="s">
        <v>48</v>
      </c>
      <c r="C16" s="1">
        <v>1655.08</v>
      </c>
      <c r="D16" s="17">
        <f>LOOKUP(C16,F16:H20)</f>
        <v>0.125</v>
      </c>
      <c r="F16" s="1">
        <v>0</v>
      </c>
      <c r="G16" s="1"/>
      <c r="H16" s="8">
        <v>0.05</v>
      </c>
      <c r="J16" s="1">
        <v>0</v>
      </c>
      <c r="K16" s="9">
        <v>2.5000000000000001E-2</v>
      </c>
      <c r="M16" s="1">
        <v>0</v>
      </c>
      <c r="N16" s="9">
        <v>1.4999999999999999E-2</v>
      </c>
    </row>
    <row r="17" spans="2:14" x14ac:dyDescent="0.3">
      <c r="B17" s="1" t="s">
        <v>44</v>
      </c>
      <c r="C17" s="1">
        <v>1822.59</v>
      </c>
      <c r="D17" s="18">
        <f>LOOKUP(C17,J16:K20)</f>
        <v>7.0000000000000007E-2</v>
      </c>
      <c r="F17" s="1">
        <v>500</v>
      </c>
      <c r="G17" s="1"/>
      <c r="H17" s="9">
        <v>7.4999999999999997E-2</v>
      </c>
      <c r="J17" s="1">
        <v>500</v>
      </c>
      <c r="K17" s="8">
        <v>0.04</v>
      </c>
      <c r="M17" s="1">
        <v>500</v>
      </c>
      <c r="N17" s="8">
        <v>0.03</v>
      </c>
    </row>
    <row r="18" spans="2:14" x14ac:dyDescent="0.3">
      <c r="B18" s="1" t="s">
        <v>44</v>
      </c>
      <c r="C18" s="1">
        <v>1730.54</v>
      </c>
      <c r="D18" s="18">
        <f>LOOKUP(C18,J17:K21)</f>
        <v>7.0000000000000007E-2</v>
      </c>
      <c r="F18" s="1">
        <v>1000</v>
      </c>
      <c r="G18" s="1"/>
      <c r="H18" s="8">
        <v>0.1</v>
      </c>
      <c r="J18" s="1">
        <v>1000</v>
      </c>
      <c r="K18" s="9">
        <v>5.5E-2</v>
      </c>
      <c r="M18" s="1">
        <v>1000</v>
      </c>
      <c r="N18" s="9">
        <v>5.5E-2</v>
      </c>
    </row>
    <row r="19" spans="2:14" x14ac:dyDescent="0.3">
      <c r="B19" s="1" t="s">
        <v>46</v>
      </c>
      <c r="C19" s="1">
        <v>1685.6</v>
      </c>
      <c r="D19" s="18">
        <f>LOOKUP(C19,M16:N20)</f>
        <v>7.0000000000000007E-2</v>
      </c>
      <c r="F19" s="1">
        <v>1500</v>
      </c>
      <c r="G19" s="1"/>
      <c r="H19" s="9">
        <v>0.125</v>
      </c>
      <c r="J19" s="1">
        <v>1500</v>
      </c>
      <c r="K19" s="8">
        <v>7.0000000000000007E-2</v>
      </c>
      <c r="M19" s="1">
        <v>1500</v>
      </c>
      <c r="N19" s="9">
        <v>7.0000000000000007E-2</v>
      </c>
    </row>
    <row r="20" spans="2:14" x14ac:dyDescent="0.3">
      <c r="B20" s="1" t="s">
        <v>48</v>
      </c>
      <c r="C20" s="1">
        <v>1685.6</v>
      </c>
      <c r="D20" s="18">
        <f>LOOKUP(C20,F16:H20)</f>
        <v>0.125</v>
      </c>
      <c r="F20" s="1">
        <v>2000</v>
      </c>
      <c r="G20" s="1"/>
      <c r="H20" s="8">
        <v>0.15</v>
      </c>
      <c r="J20" s="1">
        <v>2000</v>
      </c>
      <c r="K20" s="9">
        <v>8.5000000000000006E-2</v>
      </c>
      <c r="M20" s="1">
        <v>2000</v>
      </c>
      <c r="N20" s="8">
        <v>9.3333333333333296E-2</v>
      </c>
    </row>
    <row r="21" spans="2:14" x14ac:dyDescent="0.3">
      <c r="B21" s="1" t="s">
        <v>56</v>
      </c>
      <c r="C21" s="1">
        <v>1763.8600000000001</v>
      </c>
      <c r="D21" s="18">
        <f>LOOKUP(C21,M16:N20)</f>
        <v>7.0000000000000007E-2</v>
      </c>
    </row>
    <row r="22" spans="2:14" x14ac:dyDescent="0.3">
      <c r="B22" s="1" t="s">
        <v>48</v>
      </c>
      <c r="C22" s="1">
        <v>2293.1999999999998</v>
      </c>
      <c r="D22" s="18">
        <f>LOOKUP(C22,F16:H20)</f>
        <v>0.15</v>
      </c>
      <c r="K22" s="19"/>
      <c r="L22" s="20"/>
    </row>
    <row r="24" spans="2:14" s="6" customFormat="1" x14ac:dyDescent="0.3"/>
    <row r="25" spans="2:14" x14ac:dyDescent="0.3">
      <c r="B25" s="4" t="s">
        <v>57</v>
      </c>
    </row>
    <row r="27" spans="2:14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108</v>
      </c>
      <c r="I27" s="5" t="s">
        <v>42</v>
      </c>
    </row>
    <row r="28" spans="2:14" x14ac:dyDescent="0.3">
      <c r="B28" s="1" t="s">
        <v>43</v>
      </c>
      <c r="C28" s="1">
        <f>VLOOKUP(B28,$H$28:$I$37,2,0)</f>
        <v>2574</v>
      </c>
      <c r="E28" s="15"/>
      <c r="F28" s="14" t="s">
        <v>48</v>
      </c>
      <c r="G28" s="1">
        <v>895</v>
      </c>
      <c r="H28" s="1" t="s">
        <v>45</v>
      </c>
      <c r="I28" s="1">
        <v>2151</v>
      </c>
    </row>
    <row r="29" spans="2:14" x14ac:dyDescent="0.3">
      <c r="B29" s="1" t="s">
        <v>45</v>
      </c>
      <c r="C29" s="1">
        <f t="shared" ref="C29:C32" si="1">VLOOKUP(B29,$H$28:$I$37,2,0)</f>
        <v>2151</v>
      </c>
      <c r="F29" s="1" t="s">
        <v>46</v>
      </c>
      <c r="G29" s="10">
        <v>125</v>
      </c>
      <c r="H29" s="1" t="s">
        <v>49</v>
      </c>
      <c r="I29" s="1">
        <v>2227.5</v>
      </c>
    </row>
    <row r="30" spans="2:14" x14ac:dyDescent="0.3">
      <c r="B30" s="1" t="s">
        <v>47</v>
      </c>
      <c r="C30" s="1">
        <f t="shared" si="1"/>
        <v>2475</v>
      </c>
      <c r="F30" s="1" t="s">
        <v>44</v>
      </c>
      <c r="G30" s="10">
        <v>145</v>
      </c>
      <c r="H30" s="1" t="s">
        <v>47</v>
      </c>
      <c r="I30" s="1">
        <v>2475</v>
      </c>
    </row>
    <row r="31" spans="2:14" x14ac:dyDescent="0.3">
      <c r="B31" s="1" t="s">
        <v>49</v>
      </c>
      <c r="C31" s="1">
        <f t="shared" si="1"/>
        <v>2227.5</v>
      </c>
      <c r="F31" s="1" t="s">
        <v>46</v>
      </c>
      <c r="G31" s="10">
        <v>848</v>
      </c>
      <c r="H31" s="1" t="s">
        <v>101</v>
      </c>
      <c r="I31" s="10">
        <v>2537.25</v>
      </c>
    </row>
    <row r="32" spans="2:14" x14ac:dyDescent="0.3">
      <c r="B32" s="1" t="s">
        <v>51</v>
      </c>
      <c r="C32" s="1">
        <f t="shared" si="1"/>
        <v>2541</v>
      </c>
      <c r="F32" s="1" t="s">
        <v>52</v>
      </c>
      <c r="G32" s="10">
        <v>777</v>
      </c>
      <c r="H32" s="1" t="s">
        <v>51</v>
      </c>
      <c r="I32" s="1">
        <v>2541</v>
      </c>
    </row>
    <row r="33" spans="6:9" x14ac:dyDescent="0.3">
      <c r="F33" s="1" t="s">
        <v>50</v>
      </c>
      <c r="G33" s="10">
        <v>235</v>
      </c>
      <c r="H33" s="1" t="s">
        <v>43</v>
      </c>
      <c r="I33" s="1">
        <v>2574</v>
      </c>
    </row>
    <row r="34" spans="6:9" x14ac:dyDescent="0.3">
      <c r="F34" s="1" t="s">
        <v>48</v>
      </c>
      <c r="G34" s="10">
        <v>985</v>
      </c>
      <c r="H34" s="1" t="s">
        <v>102</v>
      </c>
      <c r="I34" s="10">
        <v>2585.1</v>
      </c>
    </row>
    <row r="35" spans="6:9" x14ac:dyDescent="0.3">
      <c r="F35" s="1" t="s">
        <v>50</v>
      </c>
      <c r="G35" s="10">
        <v>1122</v>
      </c>
      <c r="H35" s="1" t="s">
        <v>103</v>
      </c>
      <c r="I35" s="10">
        <v>2632.95</v>
      </c>
    </row>
    <row r="36" spans="6:9" x14ac:dyDescent="0.3">
      <c r="F36" s="1" t="s">
        <v>52</v>
      </c>
      <c r="G36" s="10">
        <v>1260</v>
      </c>
      <c r="H36" s="1" t="s">
        <v>104</v>
      </c>
      <c r="I36" s="10">
        <v>2680.8</v>
      </c>
    </row>
    <row r="37" spans="6:9" x14ac:dyDescent="0.3">
      <c r="F37" s="1" t="s">
        <v>44</v>
      </c>
      <c r="G37" s="10">
        <v>1397</v>
      </c>
      <c r="H37" s="1" t="s">
        <v>105</v>
      </c>
      <c r="I37" s="10">
        <v>2728.65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G19" sqref="G19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RANK(C5,$C$5:$C$18,0)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RANK(C6,$C$5:$C$18,0)</f>
        <v>3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RANK(J7,$J$7:$J$16,0)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Compare</vt:lpstr>
      <vt:lpstr>Brainstorm</vt:lpstr>
      <vt:lpstr>Vlookup Advanced</vt:lpstr>
      <vt:lpstr>Rank</vt:lpstr>
      <vt:lpstr>Country</vt:lpstr>
      <vt:lpstr>Grosssales</vt:lpstr>
      <vt:lpstr>Header</vt:lpstr>
      <vt:lpstr>ManufacturingPrice</vt:lpstr>
      <vt:lpstr>Prod</vt:lpstr>
      <vt:lpstr>Product</vt:lpstr>
      <vt:lpstr>Product_Name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hatsh</cp:lastModifiedBy>
  <dcterms:created xsi:type="dcterms:W3CDTF">2022-07-27T07:17:57Z</dcterms:created>
  <dcterms:modified xsi:type="dcterms:W3CDTF">2022-12-15T11:03:20Z</dcterms:modified>
</cp:coreProperties>
</file>