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19455" windowHeight="8685" tabRatio="923" activeTab="1"/>
  </bookViews>
  <sheets>
    <sheet name="لینک" sheetId="27" r:id="rId1"/>
    <sheet name="مهندس چیت ساز - اشجع" sheetId="41" r:id="rId2"/>
    <sheet name="پرینت" sheetId="42" r:id="rId3"/>
    <sheet name="قلهک" sheetId="43" r:id="rId4"/>
  </sheets>
  <externalReferences>
    <externalReference r:id="rId5"/>
  </externalReferences>
  <definedNames>
    <definedName name="_xlnm._FilterDatabase" localSheetId="1" hidden="1">'مهندس چیت ساز - اشجع'!$A$1:$P$105</definedName>
    <definedName name="A">#REF!</definedName>
    <definedName name="MA">#REF!</definedName>
    <definedName name="Mat">#REF!</definedName>
    <definedName name="name">#REF!</definedName>
    <definedName name="_xlnm.Print_Titles" localSheetId="1">'مهندس چیت ساز - اشجع'!$1:$1</definedName>
    <definedName name="Pvc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1" i="41" l="1"/>
  <c r="P71" i="41"/>
  <c r="O79" i="41"/>
  <c r="P79" i="41"/>
  <c r="P74" i="41"/>
  <c r="O30" i="41"/>
  <c r="P30" i="41"/>
  <c r="O31" i="41"/>
  <c r="P31" i="41"/>
  <c r="O86" i="41"/>
  <c r="P86" i="41"/>
  <c r="O87" i="41"/>
  <c r="P87" i="41"/>
  <c r="O94" i="41"/>
  <c r="O95" i="41" s="1"/>
  <c r="P94" i="41"/>
  <c r="P95" i="41"/>
  <c r="O49" i="41"/>
  <c r="O50" i="41"/>
  <c r="O51" i="41"/>
  <c r="P51" i="41"/>
  <c r="O41" i="41"/>
  <c r="O42" i="41" s="1"/>
  <c r="P42" i="41"/>
  <c r="O102" i="41"/>
  <c r="O103" i="41" s="1"/>
  <c r="P102" i="41"/>
  <c r="P103" i="41"/>
  <c r="O56" i="41"/>
  <c r="O57" i="41"/>
  <c r="O58" i="41"/>
  <c r="P58" i="41"/>
  <c r="P3" i="41" l="1"/>
  <c r="E89" i="27"/>
  <c r="E81" i="27"/>
  <c r="L6" i="41" s="1"/>
  <c r="E80" i="27"/>
  <c r="L2" i="41" s="1"/>
  <c r="E74" i="27"/>
  <c r="E73" i="27"/>
  <c r="E64" i="27"/>
  <c r="E63" i="27"/>
  <c r="L5" i="41" s="1"/>
  <c r="E62" i="27"/>
  <c r="E61" i="27"/>
  <c r="E60" i="27"/>
  <c r="E59" i="27"/>
  <c r="E58" i="27"/>
  <c r="E57" i="27"/>
  <c r="E56" i="27"/>
  <c r="E55" i="27"/>
  <c r="E54" i="27"/>
  <c r="E53" i="27"/>
  <c r="E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6" i="27"/>
  <c r="E33" i="27"/>
  <c r="E32" i="27"/>
  <c r="E31" i="27"/>
  <c r="E30" i="27"/>
  <c r="E29" i="27"/>
  <c r="E28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E2" i="27"/>
  <c r="E1" i="27"/>
  <c r="L24" i="41" l="1"/>
  <c r="L28" i="41"/>
  <c r="L25" i="41"/>
  <c r="L29" i="41"/>
  <c r="L27" i="41"/>
  <c r="L31" i="41"/>
  <c r="L26" i="41"/>
  <c r="N26" i="41" s="1"/>
  <c r="L30" i="41"/>
  <c r="L33" i="41"/>
  <c r="N33" i="41" s="1"/>
  <c r="L32" i="41"/>
  <c r="N27" i="41"/>
  <c r="L83" i="41"/>
  <c r="N83" i="41" s="1"/>
  <c r="L96" i="41"/>
  <c r="N96" i="41" s="1"/>
  <c r="L93" i="41"/>
  <c r="N93" i="41" s="1"/>
  <c r="L95" i="41"/>
  <c r="N95" i="41" s="1"/>
  <c r="L47" i="41"/>
  <c r="N47" i="41" s="1"/>
  <c r="L61" i="41"/>
  <c r="N61" i="41" s="1"/>
  <c r="L65" i="41"/>
  <c r="N65" i="41" s="1"/>
  <c r="N24" i="41"/>
  <c r="N28" i="41"/>
  <c r="N32" i="41"/>
  <c r="L84" i="41"/>
  <c r="N84" i="41" s="1"/>
  <c r="L88" i="41"/>
  <c r="N88" i="41" s="1"/>
  <c r="L90" i="41"/>
  <c r="N90" i="41" s="1"/>
  <c r="L94" i="41"/>
  <c r="N94" i="41" s="1"/>
  <c r="L48" i="41"/>
  <c r="N48" i="41" s="1"/>
  <c r="L50" i="41"/>
  <c r="N50" i="41" s="1"/>
  <c r="L62" i="41"/>
  <c r="N62" i="41" s="1"/>
  <c r="L66" i="41"/>
  <c r="N66" i="41" s="1"/>
  <c r="L63" i="41"/>
  <c r="N63" i="41" s="1"/>
  <c r="N25" i="41"/>
  <c r="N29" i="41"/>
  <c r="N31" i="41"/>
  <c r="L81" i="41"/>
  <c r="N81" i="41" s="1"/>
  <c r="L85" i="41"/>
  <c r="N85" i="41" s="1"/>
  <c r="L87" i="41"/>
  <c r="N87" i="41" s="1"/>
  <c r="L91" i="41"/>
  <c r="N91" i="41" s="1"/>
  <c r="L97" i="41"/>
  <c r="N97" i="41" s="1"/>
  <c r="L52" i="41"/>
  <c r="N52" i="41" s="1"/>
  <c r="N30" i="41"/>
  <c r="L82" i="41"/>
  <c r="N82" i="41" s="1"/>
  <c r="L86" i="41"/>
  <c r="N86" i="41" s="1"/>
  <c r="L89" i="41"/>
  <c r="N89" i="41" s="1"/>
  <c r="L92" i="41"/>
  <c r="N92" i="41" s="1"/>
  <c r="L46" i="41"/>
  <c r="N46" i="41" s="1"/>
  <c r="L49" i="41"/>
  <c r="N49" i="41" s="1"/>
  <c r="L51" i="41"/>
  <c r="N51" i="41" s="1"/>
  <c r="L60" i="41"/>
  <c r="N60" i="41" s="1"/>
  <c r="L64" i="41"/>
  <c r="N64" i="41" s="1"/>
  <c r="L78" i="41"/>
  <c r="N78" i="41" s="1"/>
  <c r="L80" i="41"/>
  <c r="N80" i="41" s="1"/>
  <c r="L16" i="41"/>
  <c r="N16" i="41" s="1"/>
  <c r="L19" i="41"/>
  <c r="N19" i="41" s="1"/>
  <c r="L23" i="41"/>
  <c r="N23" i="41" s="1"/>
  <c r="L75" i="41"/>
  <c r="N75" i="41" s="1"/>
  <c r="L79" i="41"/>
  <c r="N79" i="41" s="1"/>
  <c r="L74" i="41"/>
  <c r="N74" i="41" s="1"/>
  <c r="L17" i="41"/>
  <c r="N17" i="41" s="1"/>
  <c r="L20" i="41"/>
  <c r="N20" i="41" s="1"/>
  <c r="L76" i="41"/>
  <c r="N76" i="41" s="1"/>
  <c r="L18" i="41"/>
  <c r="N18" i="41" s="1"/>
  <c r="L21" i="41"/>
  <c r="N21" i="41" s="1"/>
  <c r="L77" i="41"/>
  <c r="N77" i="41" s="1"/>
  <c r="L15" i="41"/>
  <c r="N15" i="41" s="1"/>
  <c r="L22" i="41"/>
  <c r="N22" i="41" s="1"/>
  <c r="L35" i="41"/>
  <c r="N35" i="41" s="1"/>
  <c r="L39" i="41"/>
  <c r="N39" i="41" s="1"/>
  <c r="L42" i="41"/>
  <c r="N42" i="41" s="1"/>
  <c r="L98" i="41"/>
  <c r="N98" i="41" s="1"/>
  <c r="L102" i="41"/>
  <c r="N102" i="41" s="1"/>
  <c r="L103" i="41"/>
  <c r="N103" i="41" s="1"/>
  <c r="L105" i="41"/>
  <c r="N105" i="41" s="1"/>
  <c r="L55" i="41"/>
  <c r="N55" i="41" s="1"/>
  <c r="L41" i="41"/>
  <c r="N41" i="41" s="1"/>
  <c r="L100" i="41"/>
  <c r="N100" i="41" s="1"/>
  <c r="L37" i="41"/>
  <c r="N37" i="41" s="1"/>
  <c r="L40" i="41"/>
  <c r="N40" i="41" s="1"/>
  <c r="L99" i="41"/>
  <c r="N99" i="41" s="1"/>
  <c r="L43" i="41"/>
  <c r="N43" i="41" s="1"/>
  <c r="L53" i="41"/>
  <c r="N53" i="41" s="1"/>
  <c r="L59" i="41"/>
  <c r="N59" i="41" s="1"/>
  <c r="L34" i="41"/>
  <c r="N34" i="41" s="1"/>
  <c r="L38" i="41"/>
  <c r="N38" i="41" s="1"/>
  <c r="L104" i="41"/>
  <c r="N104" i="41" s="1"/>
  <c r="L101" i="41"/>
  <c r="N101" i="41" s="1"/>
  <c r="L54" i="41"/>
  <c r="N54" i="41" s="1"/>
  <c r="L58" i="41"/>
  <c r="N58" i="41" s="1"/>
  <c r="L36" i="41"/>
  <c r="N36" i="41" s="1"/>
  <c r="L57" i="41"/>
  <c r="N57" i="41" s="1"/>
  <c r="L56" i="41"/>
  <c r="N56" i="41" s="1"/>
  <c r="L67" i="41"/>
  <c r="N67" i="41" s="1"/>
  <c r="L71" i="41"/>
  <c r="N71" i="41" s="1"/>
  <c r="L73" i="41"/>
  <c r="N73" i="41" s="1"/>
  <c r="L7" i="41"/>
  <c r="N7" i="41" s="1"/>
  <c r="L11" i="41"/>
  <c r="N11" i="41" s="1"/>
  <c r="L68" i="41"/>
  <c r="N68" i="41" s="1"/>
  <c r="L12" i="41"/>
  <c r="N12" i="41" s="1"/>
  <c r="L8" i="41"/>
  <c r="N8" i="41" s="1"/>
  <c r="L69" i="41"/>
  <c r="N69" i="41" s="1"/>
  <c r="L13" i="41"/>
  <c r="N13" i="41" s="1"/>
  <c r="L9" i="41"/>
  <c r="N9" i="41" s="1"/>
  <c r="L70" i="41"/>
  <c r="N70" i="41" s="1"/>
  <c r="L72" i="41"/>
  <c r="N72" i="41" s="1"/>
  <c r="L14" i="41"/>
  <c r="N14" i="41" s="1"/>
  <c r="L10" i="41"/>
  <c r="N10" i="41" s="1"/>
  <c r="L4" i="41"/>
  <c r="N4" i="41" s="1"/>
  <c r="L3" i="41"/>
  <c r="N3" i="41" s="1"/>
  <c r="L45" i="41"/>
  <c r="L44" i="41"/>
  <c r="N45" i="41" l="1"/>
  <c r="N5" i="41"/>
  <c r="P6" i="41"/>
  <c r="P73" i="41" s="1"/>
  <c r="O6" i="41"/>
  <c r="N44" i="41" l="1"/>
  <c r="F44" i="27" l="1"/>
  <c r="N2" i="41" l="1"/>
  <c r="N6" i="41"/>
  <c r="F62" i="27" l="1"/>
  <c r="G15" i="27"/>
</calcChain>
</file>

<file path=xl/sharedStrings.xml><?xml version="1.0" encoding="utf-8"?>
<sst xmlns="http://schemas.openxmlformats.org/spreadsheetml/2006/main" count="1662" uniqueCount="349">
  <si>
    <t>ردیف</t>
  </si>
  <si>
    <t>پاخور</t>
  </si>
  <si>
    <t>نام قطعه</t>
  </si>
  <si>
    <t>تعداد لولا گازور</t>
  </si>
  <si>
    <t>تعداد قطعه</t>
  </si>
  <si>
    <t>یک طول</t>
  </si>
  <si>
    <t>دو طول</t>
  </si>
  <si>
    <t>محل نوار PVC</t>
  </si>
  <si>
    <t>چهار طرف</t>
  </si>
  <si>
    <t>نام ماژول</t>
  </si>
  <si>
    <t>برشکاری فارسی</t>
  </si>
  <si>
    <t>جنس قطعه</t>
  </si>
  <si>
    <t>Mdf 16mm سفید</t>
  </si>
  <si>
    <t>Mdf 3mm سه میل</t>
  </si>
  <si>
    <t>بدنه</t>
  </si>
  <si>
    <t>قید طاق</t>
  </si>
  <si>
    <t>درب</t>
  </si>
  <si>
    <t>تعدادکل</t>
  </si>
  <si>
    <t>SHC_003</t>
  </si>
  <si>
    <t>BC_002</t>
  </si>
  <si>
    <t>BC_001</t>
  </si>
  <si>
    <t>SHC_002</t>
  </si>
  <si>
    <t>KK_002</t>
  </si>
  <si>
    <t>KL_002</t>
  </si>
  <si>
    <t>CL_001</t>
  </si>
  <si>
    <t>FS_001</t>
  </si>
  <si>
    <t>FS_002</t>
  </si>
  <si>
    <t>FS_004</t>
  </si>
  <si>
    <t>FS_005</t>
  </si>
  <si>
    <t>ISL_001</t>
  </si>
  <si>
    <t>ISL_003</t>
  </si>
  <si>
    <t>ISL_004</t>
  </si>
  <si>
    <t>ISL_005</t>
  </si>
  <si>
    <t>ISL_006</t>
  </si>
  <si>
    <t>ISL_008</t>
  </si>
  <si>
    <t>ISL_010</t>
  </si>
  <si>
    <t>ISL_011</t>
  </si>
  <si>
    <t>LW_001</t>
  </si>
  <si>
    <t>LW_004</t>
  </si>
  <si>
    <t>TS_002</t>
  </si>
  <si>
    <t>TS_005</t>
  </si>
  <si>
    <t>VS_002</t>
  </si>
  <si>
    <t>VS_001</t>
  </si>
  <si>
    <t>VP_001</t>
  </si>
  <si>
    <t>VP_002</t>
  </si>
  <si>
    <t>VP_003</t>
  </si>
  <si>
    <t xml:space="preserve">لقمه </t>
  </si>
  <si>
    <t>درب بالا</t>
  </si>
  <si>
    <t>سه میل</t>
  </si>
  <si>
    <t>سه میل ماکرو</t>
  </si>
  <si>
    <t>درب پایین ماکرو</t>
  </si>
  <si>
    <t>درب بالا ماکرو</t>
  </si>
  <si>
    <t>بدنه  ماکرو</t>
  </si>
  <si>
    <t>کف- نوار چپ و جلو ماکرو</t>
  </si>
  <si>
    <t>پاخور - نوار چپ و جلو ماکرو</t>
  </si>
  <si>
    <t>کف</t>
  </si>
  <si>
    <t>طاق و وادار وسط</t>
  </si>
  <si>
    <t>وادار وسط</t>
  </si>
  <si>
    <t>قید دوبل وادار وسط</t>
  </si>
  <si>
    <t>درب جکی پایین</t>
  </si>
  <si>
    <t>ماکرو</t>
  </si>
  <si>
    <t>لقمه پشت</t>
  </si>
  <si>
    <t>یونیت هوایی 650</t>
  </si>
  <si>
    <t>بدنه بلند</t>
  </si>
  <si>
    <t>طاق</t>
  </si>
  <si>
    <t>یخچال</t>
  </si>
  <si>
    <t>قید پشت</t>
  </si>
  <si>
    <t>یونیت زمینی 650</t>
  </si>
  <si>
    <t>یونیت زمینی داخل جزیره</t>
  </si>
  <si>
    <t xml:space="preserve">سه میل </t>
  </si>
  <si>
    <t>کاور جزیره</t>
  </si>
  <si>
    <t>نمای پشت</t>
  </si>
  <si>
    <t>لفمه دوبل بدنه</t>
  </si>
  <si>
    <t>لفمه دوبل نمای پشت</t>
  </si>
  <si>
    <t>لقمه دوبل طاق</t>
  </si>
  <si>
    <t>بدنه بزرگ</t>
  </si>
  <si>
    <t>بدنه کوچک</t>
  </si>
  <si>
    <t>باکس جزیره</t>
  </si>
  <si>
    <t>پشت کانتر</t>
  </si>
  <si>
    <t>ویترین</t>
  </si>
  <si>
    <t>باکس مکعبی کوتاه</t>
  </si>
  <si>
    <t>TV ROOM</t>
  </si>
  <si>
    <t>کانتر</t>
  </si>
  <si>
    <t>کد لیبل</t>
  </si>
  <si>
    <t>یک طول32mm</t>
  </si>
  <si>
    <t>شیار</t>
  </si>
  <si>
    <t>تعداد سفارش</t>
  </si>
  <si>
    <t>کمد</t>
  </si>
  <si>
    <t>BR_L_001F</t>
  </si>
  <si>
    <t>BR_L_007F</t>
  </si>
  <si>
    <t>آشپزخانه</t>
  </si>
  <si>
    <t>KB_002F</t>
  </si>
  <si>
    <t>CO_001F</t>
  </si>
  <si>
    <t>CT_001F</t>
  </si>
  <si>
    <t>شلف اکسسوری 1و2</t>
  </si>
  <si>
    <t>TR_002F</t>
  </si>
  <si>
    <t xml:space="preserve">اون و ماکروفر دوتایی </t>
  </si>
  <si>
    <t>ماشین لباسشویی دوتایی</t>
  </si>
  <si>
    <t xml:space="preserve">ماشین لباسشویی و ماشین ظرفشویی </t>
  </si>
  <si>
    <t xml:space="preserve">گاز روکار </t>
  </si>
  <si>
    <t xml:space="preserve">گاز مبله </t>
  </si>
  <si>
    <t>لوگو وال</t>
  </si>
  <si>
    <t>استند TV</t>
  </si>
  <si>
    <t xml:space="preserve">ویترین </t>
  </si>
  <si>
    <t xml:space="preserve">باکس مکعبی بلند </t>
  </si>
  <si>
    <t>نام ماژول:</t>
  </si>
  <si>
    <t>کد ماژول</t>
  </si>
  <si>
    <t>نام فارسی</t>
  </si>
  <si>
    <t>کافه</t>
  </si>
  <si>
    <t>میز حجم</t>
  </si>
  <si>
    <t>BR_L_002F</t>
  </si>
  <si>
    <t>BR_L_003F</t>
  </si>
  <si>
    <t>BR_L_004F</t>
  </si>
  <si>
    <t>BR_L_005F</t>
  </si>
  <si>
    <t>BR_L_006F</t>
  </si>
  <si>
    <t>BR_L_008F</t>
  </si>
  <si>
    <t>BR_L_009F</t>
  </si>
  <si>
    <t>BR_S_001F</t>
  </si>
  <si>
    <t>BR_S_002F</t>
  </si>
  <si>
    <t>BR_S_003F</t>
  </si>
  <si>
    <t>SHC_001</t>
  </si>
  <si>
    <t>شلف طبقات کوچک</t>
  </si>
  <si>
    <t>شلف طبقات متوسط</t>
  </si>
  <si>
    <t>شلف طبقات بزرگ</t>
  </si>
  <si>
    <t>KB_001F</t>
  </si>
  <si>
    <t>آشپزخانه بزرگ</t>
  </si>
  <si>
    <t>آشپزخانه متوسط</t>
  </si>
  <si>
    <t>KB_003F</t>
  </si>
  <si>
    <t>آشپزخانه کوچک</t>
  </si>
  <si>
    <t>KK_001F</t>
  </si>
  <si>
    <t>جزیره آشپزخانه بزرگ</t>
  </si>
  <si>
    <t>جزیره آشپزخانه متوسط</t>
  </si>
  <si>
    <t>KK_003</t>
  </si>
  <si>
    <t>جزیره آشپزخانه کوچک</t>
  </si>
  <si>
    <t>KL_001</t>
  </si>
  <si>
    <t>تاپر قسمت استیشن جزیره بزرگ-1400-ارتفاع:400</t>
  </si>
  <si>
    <t>تاپر قسمت استیشن جزیره کوچک -900-ارتفاع:400</t>
  </si>
  <si>
    <t>تاپر-2800-ارتفاع:400</t>
  </si>
  <si>
    <t>CL_002</t>
  </si>
  <si>
    <t>تاپر-2300-ارتفاع:400</t>
  </si>
  <si>
    <t>CL_003</t>
  </si>
  <si>
    <t>تاپر-2800-ارتفاع:200</t>
  </si>
  <si>
    <t>CL_004</t>
  </si>
  <si>
    <t>تاپر-2300-ارتفاع:200</t>
  </si>
  <si>
    <t>میز ال-1280</t>
  </si>
  <si>
    <t>میز-1520</t>
  </si>
  <si>
    <t>CT_002F</t>
  </si>
  <si>
    <t>میز-1020</t>
  </si>
  <si>
    <t>شلف لوازم خانگی بزرگ- 3200-ارتفاع:2600</t>
  </si>
  <si>
    <t>شلف لوازم خانگی کوچک-1800-ارتفاع:2600</t>
  </si>
  <si>
    <t>شلف لوازم خانگی متوسط- 2400-ارتفاع:2600</t>
  </si>
  <si>
    <t>شلف لوازم خانگی بزرگ- 3200-ارتفاع:2120</t>
  </si>
  <si>
    <t>شلف لوازم خانگی کوچک-1800-ارتفاع:2120</t>
  </si>
  <si>
    <t>شلف لوازم خانگی متوسط- 2400-ارتفاع:2120</t>
  </si>
  <si>
    <t>TR_001F</t>
  </si>
  <si>
    <t>شلف TV -2400</t>
  </si>
  <si>
    <t>شلف TV -1800</t>
  </si>
  <si>
    <t xml:space="preserve">استند یخچال </t>
  </si>
  <si>
    <t>دوقلو-ارتفاع:2600</t>
  </si>
  <si>
    <t>ساید -ارتفاع:2600</t>
  </si>
  <si>
    <t>FS_003</t>
  </si>
  <si>
    <t>کامبی1-ارتفاع:2600</t>
  </si>
  <si>
    <t>کامبی2-ارتفاع:2600</t>
  </si>
  <si>
    <t>کامبی3-ارتفاع:2600</t>
  </si>
  <si>
    <t>FS_001SL</t>
  </si>
  <si>
    <t>دوقلو -ارتفاع:2060</t>
  </si>
  <si>
    <t>FS_002SL</t>
  </si>
  <si>
    <t>ساید -ارتفاع:2080</t>
  </si>
  <si>
    <t>FS_003SL</t>
  </si>
  <si>
    <t>کامبی1 -ارتفاع:2080</t>
  </si>
  <si>
    <t>FS_004SL</t>
  </si>
  <si>
    <t>کامبی2 -ارتفاع:2260</t>
  </si>
  <si>
    <t>FS_005SL</t>
  </si>
  <si>
    <t>کامبی3-ارتفاع:2060</t>
  </si>
  <si>
    <t>جزیره گالری(آیلند)</t>
  </si>
  <si>
    <t>ISL_002</t>
  </si>
  <si>
    <t xml:space="preserve">اون و ماکروفر سه تایی </t>
  </si>
  <si>
    <t>ISL_007</t>
  </si>
  <si>
    <t xml:space="preserve">گاز دوتایی </t>
  </si>
  <si>
    <t>ISL_009</t>
  </si>
  <si>
    <t>لوگو وال پشت کانتر-ارتفاع:2200</t>
  </si>
  <si>
    <t>LW_002</t>
  </si>
  <si>
    <t>لوگو وال ویترین-ارتفاع:2600</t>
  </si>
  <si>
    <t>LW_003</t>
  </si>
  <si>
    <t>لوگو وال ویترین-ارتفاع:3000</t>
  </si>
  <si>
    <t>LW_005</t>
  </si>
  <si>
    <t>LW_006</t>
  </si>
  <si>
    <t>LW_007</t>
  </si>
  <si>
    <t>LW_008</t>
  </si>
  <si>
    <t>LW_009</t>
  </si>
  <si>
    <t>LW_010</t>
  </si>
  <si>
    <t>TS_001</t>
  </si>
  <si>
    <t xml:space="preserve">استند دوتایی1800-ارتفاع:2200 </t>
  </si>
  <si>
    <t xml:space="preserve">استند سه تایی 1800-ارتفاع:2600 </t>
  </si>
  <si>
    <t>TS_003</t>
  </si>
  <si>
    <t xml:space="preserve">استند سه تایی 1800-ارتفاع:3000 </t>
  </si>
  <si>
    <t>TS_004</t>
  </si>
  <si>
    <t xml:space="preserve">استند دو تایی عریض2400-ارتفاع:2200 </t>
  </si>
  <si>
    <t xml:space="preserve">استند سه تایی عریض 2400-ارتفاع:2600 </t>
  </si>
  <si>
    <t>TS_006</t>
  </si>
  <si>
    <t xml:space="preserve">استند سه تایی عریض 2400-ارتفاع:3000 </t>
  </si>
  <si>
    <t>قسمت اداری</t>
  </si>
  <si>
    <t xml:space="preserve">OF-001 </t>
  </si>
  <si>
    <t>اداری کوچک (حداقل طول 100سانت)</t>
  </si>
  <si>
    <t>OF-002</t>
  </si>
  <si>
    <t xml:space="preserve">اداری متوسط </t>
  </si>
  <si>
    <t>OF-003</t>
  </si>
  <si>
    <t>اداری بزرگ (حداکثر طول 250 سانت)</t>
  </si>
  <si>
    <t>Tv Frame</t>
  </si>
  <si>
    <t>TF</t>
  </si>
  <si>
    <t>قرنیز دیواری</t>
  </si>
  <si>
    <t>WC</t>
  </si>
  <si>
    <t>تعداد اقلام سفارش</t>
  </si>
  <si>
    <t>بدنه کوتاه</t>
  </si>
  <si>
    <t>یک طول16mm</t>
  </si>
  <si>
    <t>چهار طرف16mm</t>
  </si>
  <si>
    <t>صفحه روی باکس یک متری 84</t>
  </si>
  <si>
    <t>VP_004</t>
  </si>
  <si>
    <t>باکس مکعبی کوتاه 84</t>
  </si>
  <si>
    <t>صفحه روی باکس یک متری کوتاه</t>
  </si>
  <si>
    <t>صفحه یک و نیم متری کوتاه</t>
  </si>
  <si>
    <t>صفحه روی باکس یک متری بلند</t>
  </si>
  <si>
    <t>صفحه یک و نیم متری بلند</t>
  </si>
  <si>
    <t>دو عرض16mm</t>
  </si>
  <si>
    <t>چهار طرف 16mm</t>
  </si>
  <si>
    <t xml:space="preserve">طاق، سقف </t>
  </si>
  <si>
    <t>لقمه داخلی</t>
  </si>
  <si>
    <t>لقمه ماکرو پشت</t>
  </si>
  <si>
    <t>یونیت هوایی 1312</t>
  </si>
  <si>
    <t>مهندس چیت ساز</t>
  </si>
  <si>
    <t>عرض- cm</t>
  </si>
  <si>
    <t>طول- cm</t>
  </si>
  <si>
    <t>خدمات</t>
  </si>
  <si>
    <t>نام پ</t>
  </si>
  <si>
    <t>SH_003-h212</t>
  </si>
  <si>
    <t>SH_003-h260</t>
  </si>
  <si>
    <t>SH_002-h260</t>
  </si>
  <si>
    <t>SH_001-h260</t>
  </si>
  <si>
    <t>SH_001-h212</t>
  </si>
  <si>
    <t>SH_002-h212</t>
  </si>
  <si>
    <t>لقمه دوبل ماکرو</t>
  </si>
  <si>
    <t>مهندس اشجع</t>
  </si>
  <si>
    <t>KB_002_B1</t>
  </si>
  <si>
    <t>KB_002_B2</t>
  </si>
  <si>
    <t>KB_002_B3</t>
  </si>
  <si>
    <t>KB_002_B4</t>
  </si>
  <si>
    <t>KB_002_B5</t>
  </si>
  <si>
    <t>KB_002_B6</t>
  </si>
  <si>
    <t>KB_002_B7</t>
  </si>
  <si>
    <t>KB_002_E1</t>
  </si>
  <si>
    <t>KB_002_B8</t>
  </si>
  <si>
    <t>KB_002_B9</t>
  </si>
  <si>
    <t>KB_002_B10</t>
  </si>
  <si>
    <t>KB_002_B11</t>
  </si>
  <si>
    <t>KB_002_B12</t>
  </si>
  <si>
    <t>KB_002_B13</t>
  </si>
  <si>
    <t>KB_002_B14</t>
  </si>
  <si>
    <t>KB_002_B15</t>
  </si>
  <si>
    <t>KB_003_B1</t>
  </si>
  <si>
    <t>KB_003_B2</t>
  </si>
  <si>
    <t>KB_003_B3</t>
  </si>
  <si>
    <t>KB_003_B4</t>
  </si>
  <si>
    <t>KB_003_B5</t>
  </si>
  <si>
    <t>KB_003_B6</t>
  </si>
  <si>
    <t>KB_003_B7</t>
  </si>
  <si>
    <t>KB_003_B8</t>
  </si>
  <si>
    <t>KB_003_B9</t>
  </si>
  <si>
    <t>KB_003_B10</t>
  </si>
  <si>
    <t>KB_003_B11</t>
  </si>
  <si>
    <t>KB_003_B12</t>
  </si>
  <si>
    <t>KB_003_B13</t>
  </si>
  <si>
    <t>KB_003_B14</t>
  </si>
  <si>
    <t>KB_003_B15</t>
  </si>
  <si>
    <t>KB_003_B16</t>
  </si>
  <si>
    <t>KB_003_B17</t>
  </si>
  <si>
    <t>KB_003_E1</t>
  </si>
  <si>
    <t>KK_002_B1</t>
  </si>
  <si>
    <t>KK_002_B2</t>
  </si>
  <si>
    <t>KK_002_B3</t>
  </si>
  <si>
    <t>KK_002_B4</t>
  </si>
  <si>
    <t>KK_002_B5</t>
  </si>
  <si>
    <t>KK_002_B6</t>
  </si>
  <si>
    <t>KK_002_B7</t>
  </si>
  <si>
    <t>KK_002_B8</t>
  </si>
  <si>
    <t>KK_002_B9</t>
  </si>
  <si>
    <t>KK_002_E1</t>
  </si>
  <si>
    <t>KB_002_B16</t>
  </si>
  <si>
    <t>KB_002_B17</t>
  </si>
  <si>
    <t>KB_002_B18</t>
  </si>
  <si>
    <t>KB_002_B19</t>
  </si>
  <si>
    <t>KB_002_B20</t>
  </si>
  <si>
    <t>KK_002_B10</t>
  </si>
  <si>
    <t>KK_002_B11</t>
  </si>
  <si>
    <t>KK_002_B12</t>
  </si>
  <si>
    <t>KK_002_B13</t>
  </si>
  <si>
    <t>KK_002_B14</t>
  </si>
  <si>
    <t>KK_002_B15</t>
  </si>
  <si>
    <t>KK_002_B16</t>
  </si>
  <si>
    <t>KK_002_B17</t>
  </si>
  <si>
    <t>KK_002_B18</t>
  </si>
  <si>
    <t>KK_002_B19</t>
  </si>
  <si>
    <t>KK_002_B20</t>
  </si>
  <si>
    <t>KK_002_B21</t>
  </si>
  <si>
    <t>KK_002_B22</t>
  </si>
  <si>
    <t>KK_002_B23</t>
  </si>
  <si>
    <t>KK_002_B24</t>
  </si>
  <si>
    <t>KK_002_B25</t>
  </si>
  <si>
    <t>KK_002_B26</t>
  </si>
  <si>
    <t>KK_002_B27</t>
  </si>
  <si>
    <t>KK_002_B28</t>
  </si>
  <si>
    <t>KK_003_B1</t>
  </si>
  <si>
    <t>KK_003_B2</t>
  </si>
  <si>
    <t>KK_003_B3</t>
  </si>
  <si>
    <t>KK_003_B4</t>
  </si>
  <si>
    <t>KK_003_B5</t>
  </si>
  <si>
    <t>KK_003_B6</t>
  </si>
  <si>
    <t>KK_003_B7</t>
  </si>
  <si>
    <t>KK_003_B8</t>
  </si>
  <si>
    <t>KK_003_B9</t>
  </si>
  <si>
    <t>KK_003_B10</t>
  </si>
  <si>
    <t>KK_003_B11</t>
  </si>
  <si>
    <t>KK_003_B12</t>
  </si>
  <si>
    <t>KK_003_B13</t>
  </si>
  <si>
    <t>KK_003_B14</t>
  </si>
  <si>
    <t>KK_003_B15</t>
  </si>
  <si>
    <t>KK_003_B16</t>
  </si>
  <si>
    <t>KK_003_B17</t>
  </si>
  <si>
    <t>KK_003_B18</t>
  </si>
  <si>
    <t>KK_003_B19</t>
  </si>
  <si>
    <t>KK_003_B20</t>
  </si>
  <si>
    <t>KK_003_B21</t>
  </si>
  <si>
    <t>KK_003_B22</t>
  </si>
  <si>
    <t>LW_001_B1</t>
  </si>
  <si>
    <t>LW_002_B1</t>
  </si>
  <si>
    <t>LW_002_B2</t>
  </si>
  <si>
    <t>VP_001_B1</t>
  </si>
  <si>
    <t>VP_001_B2</t>
  </si>
  <si>
    <t>VP_001_B3</t>
  </si>
  <si>
    <t>VS_002_B1</t>
  </si>
  <si>
    <t>KK_002_E2</t>
  </si>
  <si>
    <t>KK_002_E3</t>
  </si>
  <si>
    <t>KK_002_E4</t>
  </si>
  <si>
    <t>KK_003_E1</t>
  </si>
  <si>
    <t>KK_003_E2</t>
  </si>
  <si>
    <t>KK_003_E3</t>
  </si>
  <si>
    <t>KB_003_B18</t>
  </si>
  <si>
    <t>KB_003_B19</t>
  </si>
  <si>
    <t>KB_003_B20</t>
  </si>
  <si>
    <t>KK_002_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</si>
</sst>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8"/>
      <scheme val="minor"/>
    </font>
    <font>
      <sz val="10"/>
      <color theme="1"/>
      <name val="B Zar"/>
      <charset val="178"/>
    </font>
    <font>
      <sz val="10"/>
      <color theme="1"/>
      <name val="Times New Roman"/>
      <family val="1"/>
      <scheme val="major"/>
    </font>
    <font>
      <sz val="11"/>
      <color theme="1"/>
      <name val="B Nazanin"/>
      <charset val="178"/>
    </font>
    <font>
      <b/>
      <sz val="12"/>
      <name val="Arial"/>
      <family val="2"/>
      <charset val="178"/>
      <scheme val="minor"/>
    </font>
    <font>
      <b/>
      <sz val="11"/>
      <name val="B Zar"/>
      <charset val="178"/>
    </font>
    <font>
      <b/>
      <sz val="16"/>
      <name val="B Titr"/>
      <charset val="178"/>
    </font>
    <font>
      <sz val="16"/>
      <color theme="1"/>
      <name val="B Titr"/>
      <charset val="178"/>
    </font>
    <font>
      <sz val="9"/>
      <color theme="1"/>
      <name val="Arial"/>
      <family val="2"/>
      <charset val="178"/>
      <scheme val="minor"/>
    </font>
    <font>
      <sz val="9"/>
      <color theme="1"/>
      <name val="Times New Roman"/>
      <family val="1"/>
      <scheme val="major"/>
    </font>
    <font>
      <sz val="9"/>
      <color theme="1"/>
      <name val="B Zar"/>
      <charset val="17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4.9989318521683403E-2"/>
        <bgColor theme="4" tint="0.59999389629810485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readingOrder="2"/>
    </xf>
    <xf numFmtId="0" fontId="3" fillId="4" borderId="3" xfId="0" applyFont="1" applyFill="1" applyBorder="1" applyAlignment="1">
      <alignment horizontal="center" vertical="center" readingOrder="2"/>
    </xf>
    <xf numFmtId="0" fontId="3" fillId="4" borderId="3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readingOrder="2"/>
    </xf>
    <xf numFmtId="0" fontId="7" fillId="4" borderId="3" xfId="0" applyFont="1" applyFill="1" applyBorder="1" applyAlignment="1">
      <alignment horizontal="center" vertical="center" readingOrder="2"/>
    </xf>
    <xf numFmtId="0" fontId="7" fillId="0" borderId="0" xfId="0" applyFont="1"/>
    <xf numFmtId="0" fontId="3" fillId="4" borderId="3" xfId="0" applyFont="1" applyFill="1" applyBorder="1" applyAlignment="1">
      <alignment horizontal="center" vertical="center" readingOrder="2"/>
    </xf>
    <xf numFmtId="0" fontId="7" fillId="4" borderId="8" xfId="0" applyFont="1" applyFill="1" applyBorder="1" applyAlignment="1">
      <alignment horizontal="center" vertical="center" readingOrder="2"/>
    </xf>
    <xf numFmtId="0" fontId="7" fillId="9" borderId="3" xfId="0" applyFont="1" applyFill="1" applyBorder="1" applyAlignment="1">
      <alignment horizontal="center" vertical="center" readingOrder="2"/>
    </xf>
    <xf numFmtId="0" fontId="7" fillId="9" borderId="8" xfId="0" applyFont="1" applyFill="1" applyBorder="1" applyAlignment="1">
      <alignment horizontal="center" vertical="center" readingOrder="2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8" fillId="0" borderId="0" xfId="0" applyFont="1" applyFill="1"/>
    <xf numFmtId="0" fontId="9" fillId="0" borderId="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readingOrder="2"/>
    </xf>
    <xf numFmtId="0" fontId="3" fillId="3" borderId="3" xfId="0" applyFont="1" applyFill="1" applyBorder="1" applyAlignment="1">
      <alignment horizontal="center" vertical="center" readingOrder="2"/>
    </xf>
    <xf numFmtId="0" fontId="3" fillId="4" borderId="3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یراق"/>
      <sheetName val="لیست سفارش کل فروشگاه ها"/>
      <sheetName val="سفارش 1"/>
      <sheetName val="سفارش 2"/>
      <sheetName val="سفارش 3و4"/>
      <sheetName val="لینک"/>
      <sheetName val="سفارش 3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E1" t="str">
            <v>23 فروشگاه آینده</v>
          </cell>
        </row>
        <row r="2">
          <cell r="E2"/>
        </row>
        <row r="3">
          <cell r="E3"/>
        </row>
        <row r="4">
          <cell r="E4"/>
        </row>
        <row r="5">
          <cell r="E5"/>
        </row>
        <row r="6">
          <cell r="E6"/>
        </row>
        <row r="7">
          <cell r="E7"/>
        </row>
        <row r="8">
          <cell r="E8"/>
        </row>
        <row r="9">
          <cell r="E9"/>
        </row>
        <row r="10">
          <cell r="E10"/>
        </row>
        <row r="11">
          <cell r="E11"/>
        </row>
        <row r="12">
          <cell r="E12"/>
        </row>
        <row r="13">
          <cell r="E13"/>
        </row>
        <row r="14">
          <cell r="E14"/>
        </row>
        <row r="15">
          <cell r="E15"/>
        </row>
        <row r="16">
          <cell r="E16"/>
        </row>
        <row r="17">
          <cell r="E17"/>
        </row>
        <row r="18">
          <cell r="E18"/>
        </row>
        <row r="19">
          <cell r="E19"/>
        </row>
        <row r="20">
          <cell r="E20">
            <v>2</v>
          </cell>
        </row>
        <row r="21">
          <cell r="E21">
            <v>2</v>
          </cell>
        </row>
        <row r="22">
          <cell r="E22"/>
        </row>
        <row r="23">
          <cell r="E23">
            <v>2</v>
          </cell>
        </row>
        <row r="24">
          <cell r="E24">
            <v>1</v>
          </cell>
        </row>
        <row r="25">
          <cell r="E25"/>
        </row>
        <row r="26">
          <cell r="E26">
            <v>3</v>
          </cell>
        </row>
        <row r="27">
          <cell r="E27"/>
        </row>
        <row r="28">
          <cell r="E28">
            <v>21</v>
          </cell>
        </row>
        <row r="29">
          <cell r="E29"/>
        </row>
        <row r="30">
          <cell r="E30">
            <v>6</v>
          </cell>
        </row>
        <row r="31">
          <cell r="E31">
            <v>27</v>
          </cell>
        </row>
        <row r="32">
          <cell r="E32"/>
        </row>
        <row r="33">
          <cell r="E33">
            <v>27</v>
          </cell>
        </row>
        <row r="36">
          <cell r="E36">
            <v>14</v>
          </cell>
        </row>
        <row r="39">
          <cell r="E39">
            <v>2</v>
          </cell>
        </row>
        <row r="40">
          <cell r="E40"/>
        </row>
        <row r="41">
          <cell r="E41">
            <v>9</v>
          </cell>
        </row>
        <row r="42">
          <cell r="E42">
            <v>23</v>
          </cell>
        </row>
        <row r="43">
          <cell r="E43">
            <v>58</v>
          </cell>
        </row>
        <row r="44">
          <cell r="E44"/>
        </row>
        <row r="45">
          <cell r="E45"/>
        </row>
        <row r="46">
          <cell r="E46">
            <v>38</v>
          </cell>
        </row>
        <row r="47">
          <cell r="E47"/>
        </row>
        <row r="48">
          <cell r="E48"/>
        </row>
        <row r="49">
          <cell r="E49"/>
        </row>
        <row r="50">
          <cell r="E50"/>
        </row>
        <row r="51">
          <cell r="E51"/>
        </row>
        <row r="52">
          <cell r="E52">
            <v>15</v>
          </cell>
        </row>
        <row r="53">
          <cell r="E53"/>
        </row>
        <row r="54">
          <cell r="E54">
            <v>27</v>
          </cell>
        </row>
        <row r="55">
          <cell r="E55"/>
        </row>
        <row r="56">
          <cell r="E56">
            <v>20</v>
          </cell>
        </row>
        <row r="57">
          <cell r="E57">
            <v>26</v>
          </cell>
        </row>
        <row r="58">
          <cell r="E58"/>
        </row>
        <row r="59">
          <cell r="E59"/>
        </row>
        <row r="60">
          <cell r="E60">
            <v>4</v>
          </cell>
        </row>
        <row r="61">
          <cell r="E61">
            <v>13</v>
          </cell>
        </row>
        <row r="62">
          <cell r="E62">
            <v>6</v>
          </cell>
        </row>
        <row r="63">
          <cell r="E63">
            <v>105</v>
          </cell>
        </row>
        <row r="64">
          <cell r="E64">
            <v>17</v>
          </cell>
        </row>
        <row r="73">
          <cell r="E73">
            <v>2</v>
          </cell>
        </row>
        <row r="74">
          <cell r="E74">
            <v>42</v>
          </cell>
        </row>
        <row r="80">
          <cell r="E80">
            <v>50</v>
          </cell>
        </row>
        <row r="81">
          <cell r="E81">
            <v>50</v>
          </cell>
        </row>
        <row r="89">
          <cell r="E89">
            <v>78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90"/>
  <sheetViews>
    <sheetView rightToLeft="1" zoomScale="70" zoomScaleNormal="70" workbookViewId="0">
      <pane ySplit="1" topLeftCell="A38" activePane="bottomLeft" state="frozen"/>
      <selection pane="bottomLeft" activeCell="I46" sqref="I46"/>
    </sheetView>
  </sheetViews>
  <sheetFormatPr defaultRowHeight="32.25" x14ac:dyDescent="0.85"/>
  <cols>
    <col min="1" max="1" width="4.75" bestFit="1" customWidth="1"/>
    <col min="2" max="2" width="13" bestFit="1" customWidth="1"/>
    <col min="3" max="3" width="11.75" bestFit="1" customWidth="1"/>
    <col min="4" max="4" width="32.375" bestFit="1" customWidth="1"/>
    <col min="5" max="5" width="21" style="8" bestFit="1" customWidth="1"/>
  </cols>
  <sheetData>
    <row r="1" spans="1:7" x14ac:dyDescent="0.2">
      <c r="A1" s="1" t="s">
        <v>0</v>
      </c>
      <c r="B1" s="1" t="s">
        <v>105</v>
      </c>
      <c r="C1" s="1" t="s">
        <v>106</v>
      </c>
      <c r="D1" s="1" t="s">
        <v>107</v>
      </c>
      <c r="E1" s="5" t="str">
        <f>[1]لینک!$E$1</f>
        <v>23 فروشگاه آینده</v>
      </c>
    </row>
    <row r="2" spans="1:7" x14ac:dyDescent="0.2">
      <c r="A2" s="2">
        <v>1</v>
      </c>
      <c r="B2" s="68" t="s">
        <v>108</v>
      </c>
      <c r="C2" s="2" t="s">
        <v>20</v>
      </c>
      <c r="D2" s="2" t="s">
        <v>87</v>
      </c>
      <c r="E2" s="6">
        <f>[1]لینک!$E$2</f>
        <v>0</v>
      </c>
    </row>
    <row r="3" spans="1:7" x14ac:dyDescent="0.2">
      <c r="A3" s="2">
        <v>2</v>
      </c>
      <c r="B3" s="68"/>
      <c r="C3" s="2" t="s">
        <v>19</v>
      </c>
      <c r="D3" s="2" t="s">
        <v>87</v>
      </c>
      <c r="E3" s="6">
        <f>[1]لینک!$E$3</f>
        <v>0</v>
      </c>
    </row>
    <row r="4" spans="1:7" x14ac:dyDescent="0.2">
      <c r="A4" s="2">
        <v>3</v>
      </c>
      <c r="B4" s="68"/>
      <c r="C4" s="2" t="s">
        <v>88</v>
      </c>
      <c r="D4" s="2" t="s">
        <v>109</v>
      </c>
      <c r="E4" s="6">
        <f>[1]لینک!$E$4</f>
        <v>0</v>
      </c>
    </row>
    <row r="5" spans="1:7" x14ac:dyDescent="0.2">
      <c r="A5" s="2">
        <v>4</v>
      </c>
      <c r="B5" s="68"/>
      <c r="C5" s="2" t="s">
        <v>110</v>
      </c>
      <c r="D5" s="2" t="s">
        <v>109</v>
      </c>
      <c r="E5" s="6">
        <f>[1]لینک!$E$5</f>
        <v>0</v>
      </c>
    </row>
    <row r="6" spans="1:7" x14ac:dyDescent="0.2">
      <c r="A6" s="2">
        <v>5</v>
      </c>
      <c r="B6" s="68"/>
      <c r="C6" s="2" t="s">
        <v>111</v>
      </c>
      <c r="D6" s="2" t="s">
        <v>109</v>
      </c>
      <c r="E6" s="6">
        <f>[1]لینک!$E$6</f>
        <v>0</v>
      </c>
    </row>
    <row r="7" spans="1:7" x14ac:dyDescent="0.2">
      <c r="A7" s="2">
        <v>6</v>
      </c>
      <c r="B7" s="68"/>
      <c r="C7" s="2" t="s">
        <v>112</v>
      </c>
      <c r="D7" s="2" t="s">
        <v>109</v>
      </c>
      <c r="E7" s="6">
        <f>[1]لینک!$E$7</f>
        <v>0</v>
      </c>
    </row>
    <row r="8" spans="1:7" x14ac:dyDescent="0.2">
      <c r="A8" s="2">
        <v>7</v>
      </c>
      <c r="B8" s="68"/>
      <c r="C8" s="2" t="s">
        <v>113</v>
      </c>
      <c r="D8" s="2" t="s">
        <v>109</v>
      </c>
      <c r="E8" s="6">
        <f>[1]لینک!$E$8</f>
        <v>0</v>
      </c>
    </row>
    <row r="9" spans="1:7" x14ac:dyDescent="0.2">
      <c r="A9" s="2">
        <v>8</v>
      </c>
      <c r="B9" s="68"/>
      <c r="C9" s="2" t="s">
        <v>114</v>
      </c>
      <c r="D9" s="2" t="s">
        <v>109</v>
      </c>
      <c r="E9" s="6">
        <f>[1]لینک!$E$9</f>
        <v>0</v>
      </c>
    </row>
    <row r="10" spans="1:7" x14ac:dyDescent="0.2">
      <c r="A10" s="2">
        <v>9</v>
      </c>
      <c r="B10" s="68"/>
      <c r="C10" s="2" t="s">
        <v>89</v>
      </c>
      <c r="D10" s="2" t="s">
        <v>109</v>
      </c>
      <c r="E10" s="6">
        <f>[1]لینک!$E$10</f>
        <v>0</v>
      </c>
    </row>
    <row r="11" spans="1:7" x14ac:dyDescent="0.2">
      <c r="A11" s="2">
        <v>10</v>
      </c>
      <c r="B11" s="68"/>
      <c r="C11" s="2" t="s">
        <v>115</v>
      </c>
      <c r="D11" s="2" t="s">
        <v>109</v>
      </c>
      <c r="E11" s="6">
        <f>[1]لینک!$E$11</f>
        <v>0</v>
      </c>
    </row>
    <row r="12" spans="1:7" x14ac:dyDescent="0.2">
      <c r="A12" s="2">
        <v>11</v>
      </c>
      <c r="B12" s="68"/>
      <c r="C12" s="2" t="s">
        <v>116</v>
      </c>
      <c r="D12" s="2" t="s">
        <v>109</v>
      </c>
      <c r="E12" s="6">
        <f>[1]لینک!$E$12</f>
        <v>0</v>
      </c>
    </row>
    <row r="13" spans="1:7" x14ac:dyDescent="0.2">
      <c r="A13" s="2">
        <v>12</v>
      </c>
      <c r="B13" s="68"/>
      <c r="C13" s="2" t="s">
        <v>117</v>
      </c>
      <c r="D13" s="2" t="s">
        <v>109</v>
      </c>
      <c r="E13" s="6">
        <f>[1]لینک!$E$13</f>
        <v>0</v>
      </c>
    </row>
    <row r="14" spans="1:7" x14ac:dyDescent="0.2">
      <c r="A14" s="2">
        <v>13</v>
      </c>
      <c r="B14" s="68"/>
      <c r="C14" s="2" t="s">
        <v>118</v>
      </c>
      <c r="D14" s="2" t="s">
        <v>109</v>
      </c>
      <c r="E14" s="6">
        <f>[1]لینک!$E$14</f>
        <v>0</v>
      </c>
    </row>
    <row r="15" spans="1:7" x14ac:dyDescent="0.2">
      <c r="A15" s="2">
        <v>14</v>
      </c>
      <c r="B15" s="68"/>
      <c r="C15" s="2" t="s">
        <v>119</v>
      </c>
      <c r="D15" s="2" t="s">
        <v>109</v>
      </c>
      <c r="E15" s="6">
        <f>[1]لینک!$E$15</f>
        <v>0</v>
      </c>
      <c r="G15">
        <f>SUM(E9:E15)</f>
        <v>0</v>
      </c>
    </row>
    <row r="16" spans="1:7" x14ac:dyDescent="0.2">
      <c r="A16" s="2">
        <v>15</v>
      </c>
      <c r="B16" s="68"/>
      <c r="C16" s="2" t="s">
        <v>120</v>
      </c>
      <c r="D16" s="2" t="s">
        <v>121</v>
      </c>
      <c r="E16" s="6">
        <f>[1]لینک!$E$16</f>
        <v>0</v>
      </c>
    </row>
    <row r="17" spans="1:5" x14ac:dyDescent="0.2">
      <c r="A17" s="2">
        <v>16</v>
      </c>
      <c r="B17" s="68"/>
      <c r="C17" s="2" t="s">
        <v>21</v>
      </c>
      <c r="D17" s="2" t="s">
        <v>122</v>
      </c>
      <c r="E17" s="6">
        <f>[1]لینک!$E$17</f>
        <v>0</v>
      </c>
    </row>
    <row r="18" spans="1:5" x14ac:dyDescent="0.2">
      <c r="A18" s="2">
        <v>17</v>
      </c>
      <c r="B18" s="68"/>
      <c r="C18" s="2" t="s">
        <v>18</v>
      </c>
      <c r="D18" s="2" t="s">
        <v>123</v>
      </c>
      <c r="E18" s="6">
        <f>[1]لینک!$E$18</f>
        <v>0</v>
      </c>
    </row>
    <row r="19" spans="1:5" x14ac:dyDescent="0.2">
      <c r="A19" s="3">
        <v>18</v>
      </c>
      <c r="B19" s="69" t="s">
        <v>90</v>
      </c>
      <c r="C19" s="3" t="s">
        <v>129</v>
      </c>
      <c r="D19" s="3" t="s">
        <v>125</v>
      </c>
      <c r="E19" s="7">
        <f>[1]لینک!$E$19</f>
        <v>0</v>
      </c>
    </row>
    <row r="20" spans="1:5" x14ac:dyDescent="0.2">
      <c r="A20" s="3">
        <v>19</v>
      </c>
      <c r="B20" s="69"/>
      <c r="C20" s="3" t="s">
        <v>22</v>
      </c>
      <c r="D20" s="3" t="s">
        <v>126</v>
      </c>
      <c r="E20" s="7">
        <f>[1]لینک!$E$20</f>
        <v>2</v>
      </c>
    </row>
    <row r="21" spans="1:5" x14ac:dyDescent="0.2">
      <c r="A21" s="3">
        <v>20</v>
      </c>
      <c r="B21" s="69"/>
      <c r="C21" s="3" t="s">
        <v>132</v>
      </c>
      <c r="D21" s="3" t="s">
        <v>128</v>
      </c>
      <c r="E21" s="7">
        <f>[1]لینک!$E$21</f>
        <v>2</v>
      </c>
    </row>
    <row r="22" spans="1:5" x14ac:dyDescent="0.2">
      <c r="A22" s="3">
        <v>21</v>
      </c>
      <c r="B22" s="69"/>
      <c r="C22" s="3" t="s">
        <v>124</v>
      </c>
      <c r="D22" s="3" t="s">
        <v>130</v>
      </c>
      <c r="E22" s="7">
        <f>[1]لینک!$E$22</f>
        <v>0</v>
      </c>
    </row>
    <row r="23" spans="1:5" x14ac:dyDescent="0.2">
      <c r="A23" s="3">
        <v>22</v>
      </c>
      <c r="B23" s="69"/>
      <c r="C23" s="3" t="s">
        <v>91</v>
      </c>
      <c r="D23" s="3" t="s">
        <v>131</v>
      </c>
      <c r="E23" s="7">
        <f>[1]لینک!$E$23</f>
        <v>2</v>
      </c>
    </row>
    <row r="24" spans="1:5" x14ac:dyDescent="0.2">
      <c r="A24" s="3">
        <v>23</v>
      </c>
      <c r="B24" s="69"/>
      <c r="C24" s="3" t="s">
        <v>127</v>
      </c>
      <c r="D24" s="3" t="s">
        <v>133</v>
      </c>
      <c r="E24" s="7">
        <f>[1]لینک!$E$24</f>
        <v>1</v>
      </c>
    </row>
    <row r="25" spans="1:5" x14ac:dyDescent="0.2">
      <c r="A25" s="3">
        <v>24</v>
      </c>
      <c r="B25" s="69"/>
      <c r="C25" s="3" t="s">
        <v>134</v>
      </c>
      <c r="D25" s="3" t="s">
        <v>135</v>
      </c>
      <c r="E25" s="7">
        <f>[1]لینک!$E$25</f>
        <v>0</v>
      </c>
    </row>
    <row r="26" spans="1:5" x14ac:dyDescent="0.2">
      <c r="A26" s="3">
        <v>25</v>
      </c>
      <c r="B26" s="69"/>
      <c r="C26" s="3" t="s">
        <v>23</v>
      </c>
      <c r="D26" s="3" t="s">
        <v>136</v>
      </c>
      <c r="E26" s="7">
        <f>[1]لینک!$E$26</f>
        <v>3</v>
      </c>
    </row>
    <row r="27" spans="1:5" x14ac:dyDescent="0.2">
      <c r="A27" s="2">
        <v>26</v>
      </c>
      <c r="B27" s="68" t="s">
        <v>82</v>
      </c>
      <c r="C27" s="2" t="s">
        <v>24</v>
      </c>
      <c r="D27" s="2" t="s">
        <v>137</v>
      </c>
      <c r="E27" s="6">
        <f>[1]لینک!$E$27</f>
        <v>0</v>
      </c>
    </row>
    <row r="28" spans="1:5" x14ac:dyDescent="0.2">
      <c r="A28" s="2">
        <v>27</v>
      </c>
      <c r="B28" s="68"/>
      <c r="C28" s="2" t="s">
        <v>138</v>
      </c>
      <c r="D28" s="2" t="s">
        <v>139</v>
      </c>
      <c r="E28" s="6">
        <f>[1]لینک!$E$28</f>
        <v>21</v>
      </c>
    </row>
    <row r="29" spans="1:5" x14ac:dyDescent="0.2">
      <c r="A29" s="2">
        <v>28</v>
      </c>
      <c r="B29" s="68"/>
      <c r="C29" s="2" t="s">
        <v>140</v>
      </c>
      <c r="D29" s="2" t="s">
        <v>141</v>
      </c>
      <c r="E29" s="6">
        <f>[1]لینک!$E$29</f>
        <v>0</v>
      </c>
    </row>
    <row r="30" spans="1:5" x14ac:dyDescent="0.2">
      <c r="A30" s="2">
        <v>29</v>
      </c>
      <c r="B30" s="68"/>
      <c r="C30" s="2" t="s">
        <v>142</v>
      </c>
      <c r="D30" s="2" t="s">
        <v>143</v>
      </c>
      <c r="E30" s="6">
        <f>[1]لینک!$E$30</f>
        <v>6</v>
      </c>
    </row>
    <row r="31" spans="1:5" x14ac:dyDescent="0.2">
      <c r="A31" s="2">
        <v>30</v>
      </c>
      <c r="B31" s="68"/>
      <c r="C31" s="2" t="s">
        <v>92</v>
      </c>
      <c r="D31" s="2" t="s">
        <v>144</v>
      </c>
      <c r="E31" s="6">
        <f>[1]لینک!$E$31</f>
        <v>27</v>
      </c>
    </row>
    <row r="32" spans="1:5" x14ac:dyDescent="0.2">
      <c r="A32" s="2">
        <v>31</v>
      </c>
      <c r="B32" s="68"/>
      <c r="C32" s="2" t="s">
        <v>93</v>
      </c>
      <c r="D32" s="2" t="s">
        <v>145</v>
      </c>
      <c r="E32" s="6">
        <f>[1]لینک!$E$32</f>
        <v>0</v>
      </c>
    </row>
    <row r="33" spans="1:6" x14ac:dyDescent="0.2">
      <c r="A33" s="2">
        <v>32</v>
      </c>
      <c r="B33" s="68"/>
      <c r="C33" s="2" t="s">
        <v>146</v>
      </c>
      <c r="D33" s="2" t="s">
        <v>147</v>
      </c>
      <c r="E33" s="6">
        <f>[1]لینک!$E$33</f>
        <v>27</v>
      </c>
    </row>
    <row r="34" spans="1:6" x14ac:dyDescent="0.2">
      <c r="A34" s="3">
        <v>33</v>
      </c>
      <c r="B34" s="69" t="s">
        <v>94</v>
      </c>
      <c r="C34" s="3" t="s">
        <v>237</v>
      </c>
      <c r="D34" s="3" t="s">
        <v>148</v>
      </c>
      <c r="E34" s="11"/>
    </row>
    <row r="35" spans="1:6" x14ac:dyDescent="0.2">
      <c r="A35" s="3">
        <v>34</v>
      </c>
      <c r="B35" s="69"/>
      <c r="C35" s="3" t="s">
        <v>236</v>
      </c>
      <c r="D35" s="9" t="s">
        <v>150</v>
      </c>
      <c r="E35" s="12"/>
    </row>
    <row r="36" spans="1:6" x14ac:dyDescent="0.2">
      <c r="A36" s="3">
        <v>35</v>
      </c>
      <c r="B36" s="69"/>
      <c r="C36" s="3" t="s">
        <v>235</v>
      </c>
      <c r="D36" s="9" t="s">
        <v>149</v>
      </c>
      <c r="E36" s="10">
        <f>[1]لینک!$E$36</f>
        <v>14</v>
      </c>
    </row>
    <row r="37" spans="1:6" x14ac:dyDescent="0.2">
      <c r="A37" s="3">
        <v>36</v>
      </c>
      <c r="B37" s="69"/>
      <c r="C37" s="3" t="s">
        <v>238</v>
      </c>
      <c r="D37" s="3" t="s">
        <v>151</v>
      </c>
      <c r="E37" s="11"/>
    </row>
    <row r="38" spans="1:6" x14ac:dyDescent="0.2">
      <c r="A38" s="3">
        <v>37</v>
      </c>
      <c r="B38" s="69"/>
      <c r="C38" s="3" t="s">
        <v>239</v>
      </c>
      <c r="D38" s="3" t="s">
        <v>153</v>
      </c>
      <c r="E38" s="11"/>
    </row>
    <row r="39" spans="1:6" x14ac:dyDescent="0.2">
      <c r="A39" s="3">
        <v>38</v>
      </c>
      <c r="B39" s="69"/>
      <c r="C39" s="3" t="s">
        <v>234</v>
      </c>
      <c r="D39" s="3" t="s">
        <v>152</v>
      </c>
      <c r="E39" s="7">
        <f>[1]لینک!$E$39</f>
        <v>2</v>
      </c>
    </row>
    <row r="40" spans="1:6" x14ac:dyDescent="0.2">
      <c r="A40" s="2">
        <v>39</v>
      </c>
      <c r="B40" s="68" t="s">
        <v>81</v>
      </c>
      <c r="C40" s="2" t="s">
        <v>154</v>
      </c>
      <c r="D40" s="2" t="s">
        <v>155</v>
      </c>
      <c r="E40" s="6">
        <f>[1]لینک!$E$40</f>
        <v>0</v>
      </c>
    </row>
    <row r="41" spans="1:6" x14ac:dyDescent="0.2">
      <c r="A41" s="2">
        <v>40</v>
      </c>
      <c r="B41" s="68"/>
      <c r="C41" s="2" t="s">
        <v>95</v>
      </c>
      <c r="D41" s="2" t="s">
        <v>156</v>
      </c>
      <c r="E41" s="6">
        <f>[1]لینک!$E$41</f>
        <v>9</v>
      </c>
    </row>
    <row r="42" spans="1:6" x14ac:dyDescent="0.2">
      <c r="A42" s="3">
        <v>41</v>
      </c>
      <c r="B42" s="69" t="s">
        <v>157</v>
      </c>
      <c r="C42" s="3" t="s">
        <v>25</v>
      </c>
      <c r="D42" s="3" t="s">
        <v>158</v>
      </c>
      <c r="E42" s="7">
        <f>[1]لینک!$E$42</f>
        <v>23</v>
      </c>
    </row>
    <row r="43" spans="1:6" x14ac:dyDescent="0.2">
      <c r="A43" s="3">
        <v>42</v>
      </c>
      <c r="B43" s="69"/>
      <c r="C43" s="3" t="s">
        <v>26</v>
      </c>
      <c r="D43" s="3" t="s">
        <v>159</v>
      </c>
      <c r="E43" s="7">
        <f>[1]لینک!$E$43</f>
        <v>58</v>
      </c>
    </row>
    <row r="44" spans="1:6" x14ac:dyDescent="0.2">
      <c r="A44" s="3">
        <v>43</v>
      </c>
      <c r="B44" s="69"/>
      <c r="C44" s="3" t="s">
        <v>160</v>
      </c>
      <c r="D44" s="3" t="s">
        <v>161</v>
      </c>
      <c r="E44" s="7">
        <f>[1]لینک!$E$44</f>
        <v>0</v>
      </c>
      <c r="F44">
        <f>SUM(E42:E46)</f>
        <v>119</v>
      </c>
    </row>
    <row r="45" spans="1:6" x14ac:dyDescent="0.2">
      <c r="A45" s="3">
        <v>44</v>
      </c>
      <c r="B45" s="69"/>
      <c r="C45" s="3" t="s">
        <v>27</v>
      </c>
      <c r="D45" s="3" t="s">
        <v>162</v>
      </c>
      <c r="E45" s="7">
        <f>[1]لینک!$E$45</f>
        <v>0</v>
      </c>
    </row>
    <row r="46" spans="1:6" x14ac:dyDescent="0.2">
      <c r="A46" s="3">
        <v>45</v>
      </c>
      <c r="B46" s="69"/>
      <c r="C46" s="3" t="s">
        <v>28</v>
      </c>
      <c r="D46" s="3" t="s">
        <v>163</v>
      </c>
      <c r="E46" s="7">
        <f>[1]لینک!$E$46</f>
        <v>38</v>
      </c>
    </row>
    <row r="47" spans="1:6" x14ac:dyDescent="0.2">
      <c r="A47" s="3">
        <v>46</v>
      </c>
      <c r="B47" s="69"/>
      <c r="C47" s="3" t="s">
        <v>164</v>
      </c>
      <c r="D47" s="3" t="s">
        <v>165</v>
      </c>
      <c r="E47" s="7">
        <f>[1]لینک!$E$47</f>
        <v>0</v>
      </c>
    </row>
    <row r="48" spans="1:6" x14ac:dyDescent="0.2">
      <c r="A48" s="3">
        <v>47</v>
      </c>
      <c r="B48" s="69"/>
      <c r="C48" s="3" t="s">
        <v>166</v>
      </c>
      <c r="D48" s="3" t="s">
        <v>167</v>
      </c>
      <c r="E48" s="7">
        <f>[1]لینک!$E$48</f>
        <v>0</v>
      </c>
    </row>
    <row r="49" spans="1:6" x14ac:dyDescent="0.2">
      <c r="A49" s="3">
        <v>48</v>
      </c>
      <c r="B49" s="69"/>
      <c r="C49" s="3" t="s">
        <v>168</v>
      </c>
      <c r="D49" s="3" t="s">
        <v>169</v>
      </c>
      <c r="E49" s="7">
        <f>[1]لینک!$E$49</f>
        <v>0</v>
      </c>
    </row>
    <row r="50" spans="1:6" x14ac:dyDescent="0.2">
      <c r="A50" s="3">
        <v>49</v>
      </c>
      <c r="B50" s="69"/>
      <c r="C50" s="3" t="s">
        <v>170</v>
      </c>
      <c r="D50" s="3" t="s">
        <v>171</v>
      </c>
      <c r="E50" s="7">
        <f>[1]لینک!$E$50</f>
        <v>0</v>
      </c>
    </row>
    <row r="51" spans="1:6" x14ac:dyDescent="0.2">
      <c r="A51" s="3">
        <v>50</v>
      </c>
      <c r="B51" s="69"/>
      <c r="C51" s="3" t="s">
        <v>172</v>
      </c>
      <c r="D51" s="3" t="s">
        <v>173</v>
      </c>
      <c r="E51" s="7">
        <f>[1]لینک!$E$51</f>
        <v>0</v>
      </c>
    </row>
    <row r="52" spans="1:6" x14ac:dyDescent="0.2">
      <c r="A52" s="2">
        <v>51</v>
      </c>
      <c r="B52" s="68" t="s">
        <v>174</v>
      </c>
      <c r="C52" s="2" t="s">
        <v>29</v>
      </c>
      <c r="D52" s="2" t="s">
        <v>96</v>
      </c>
      <c r="E52" s="6">
        <f>[1]لینک!$E$52</f>
        <v>15</v>
      </c>
    </row>
    <row r="53" spans="1:6" x14ac:dyDescent="0.2">
      <c r="A53" s="2">
        <v>52</v>
      </c>
      <c r="B53" s="68"/>
      <c r="C53" s="2" t="s">
        <v>175</v>
      </c>
      <c r="D53" s="2" t="s">
        <v>176</v>
      </c>
      <c r="E53" s="6">
        <f>[1]لینک!$E$53</f>
        <v>0</v>
      </c>
    </row>
    <row r="54" spans="1:6" x14ac:dyDescent="0.2">
      <c r="A54" s="2">
        <v>53</v>
      </c>
      <c r="B54" s="68"/>
      <c r="C54" s="2" t="s">
        <v>30</v>
      </c>
      <c r="D54" s="2" t="s">
        <v>97</v>
      </c>
      <c r="E54" s="6">
        <f>[1]لینک!$E$54</f>
        <v>27</v>
      </c>
    </row>
    <row r="55" spans="1:6" x14ac:dyDescent="0.2">
      <c r="A55" s="2">
        <v>54</v>
      </c>
      <c r="B55" s="68"/>
      <c r="C55" s="2" t="s">
        <v>31</v>
      </c>
      <c r="D55" s="2" t="s">
        <v>98</v>
      </c>
      <c r="E55" s="6">
        <f>[1]لینک!$E$55</f>
        <v>0</v>
      </c>
    </row>
    <row r="56" spans="1:6" x14ac:dyDescent="0.2">
      <c r="A56" s="2">
        <v>55</v>
      </c>
      <c r="B56" s="68"/>
      <c r="C56" s="2" t="s">
        <v>32</v>
      </c>
      <c r="D56" s="2" t="s">
        <v>99</v>
      </c>
      <c r="E56" s="6">
        <f>[1]لینک!$E$56</f>
        <v>20</v>
      </c>
    </row>
    <row r="57" spans="1:6" x14ac:dyDescent="0.2">
      <c r="A57" s="2">
        <v>56</v>
      </c>
      <c r="B57" s="68"/>
      <c r="C57" s="2" t="s">
        <v>33</v>
      </c>
      <c r="D57" s="2" t="s">
        <v>100</v>
      </c>
      <c r="E57" s="6">
        <f>[1]لینک!$E$57</f>
        <v>26</v>
      </c>
    </row>
    <row r="58" spans="1:6" x14ac:dyDescent="0.2">
      <c r="A58" s="2">
        <v>57</v>
      </c>
      <c r="B58" s="68"/>
      <c r="C58" s="2" t="s">
        <v>177</v>
      </c>
      <c r="D58" s="2" t="s">
        <v>178</v>
      </c>
      <c r="E58" s="6">
        <f>[1]لینک!$E$58</f>
        <v>0</v>
      </c>
    </row>
    <row r="59" spans="1:6" x14ac:dyDescent="0.2">
      <c r="A59" s="2">
        <v>58</v>
      </c>
      <c r="B59" s="68"/>
      <c r="C59" s="2" t="s">
        <v>34</v>
      </c>
      <c r="D59" s="2" t="s">
        <v>77</v>
      </c>
      <c r="E59" s="6">
        <f>[1]لینک!$E$59</f>
        <v>0</v>
      </c>
    </row>
    <row r="60" spans="1:6" x14ac:dyDescent="0.2">
      <c r="A60" s="2">
        <v>59</v>
      </c>
      <c r="B60" s="68"/>
      <c r="C60" s="2" t="s">
        <v>179</v>
      </c>
      <c r="D60" s="2" t="s">
        <v>77</v>
      </c>
      <c r="E60" s="6">
        <f>[1]لینک!$E$60</f>
        <v>4</v>
      </c>
    </row>
    <row r="61" spans="1:6" x14ac:dyDescent="0.2">
      <c r="A61" s="2">
        <v>60</v>
      </c>
      <c r="B61" s="68"/>
      <c r="C61" s="2" t="s">
        <v>35</v>
      </c>
      <c r="D61" s="2" t="s">
        <v>77</v>
      </c>
      <c r="E61" s="6">
        <f>[1]لینک!$E$61</f>
        <v>13</v>
      </c>
    </row>
    <row r="62" spans="1:6" x14ac:dyDescent="0.2">
      <c r="A62" s="2">
        <v>61</v>
      </c>
      <c r="B62" s="68"/>
      <c r="C62" s="2" t="s">
        <v>36</v>
      </c>
      <c r="D62" s="2" t="s">
        <v>77</v>
      </c>
      <c r="E62" s="6">
        <f>[1]لینک!$E$62</f>
        <v>6</v>
      </c>
      <c r="F62">
        <f>SUM(E52:E62)</f>
        <v>111</v>
      </c>
    </row>
    <row r="63" spans="1:6" x14ac:dyDescent="0.2">
      <c r="A63" s="3">
        <v>62</v>
      </c>
      <c r="B63" s="69" t="s">
        <v>101</v>
      </c>
      <c r="C63" s="3" t="s">
        <v>37</v>
      </c>
      <c r="D63" s="3" t="s">
        <v>180</v>
      </c>
      <c r="E63" s="7">
        <f>[1]لینک!$E$63</f>
        <v>105</v>
      </c>
    </row>
    <row r="64" spans="1:6" x14ac:dyDescent="0.2">
      <c r="A64" s="3">
        <v>63</v>
      </c>
      <c r="B64" s="69"/>
      <c r="C64" s="3" t="s">
        <v>181</v>
      </c>
      <c r="D64" s="3" t="s">
        <v>182</v>
      </c>
      <c r="E64" s="7">
        <f>[1]لینک!$E$64</f>
        <v>17</v>
      </c>
    </row>
    <row r="65" spans="1:5" x14ac:dyDescent="0.2">
      <c r="A65" s="3">
        <v>64</v>
      </c>
      <c r="B65" s="69"/>
      <c r="C65" s="3" t="s">
        <v>183</v>
      </c>
      <c r="D65" s="3" t="s">
        <v>184</v>
      </c>
      <c r="E65" s="7"/>
    </row>
    <row r="66" spans="1:5" x14ac:dyDescent="0.2">
      <c r="A66" s="3">
        <v>65</v>
      </c>
      <c r="B66" s="69"/>
      <c r="C66" s="3" t="s">
        <v>38</v>
      </c>
      <c r="D66" s="3" t="s">
        <v>182</v>
      </c>
      <c r="E66" s="7"/>
    </row>
    <row r="67" spans="1:5" x14ac:dyDescent="0.2">
      <c r="A67" s="3">
        <v>66</v>
      </c>
      <c r="B67" s="69"/>
      <c r="C67" s="3" t="s">
        <v>185</v>
      </c>
      <c r="D67" s="3" t="s">
        <v>184</v>
      </c>
      <c r="E67" s="7"/>
    </row>
    <row r="68" spans="1:5" x14ac:dyDescent="0.2">
      <c r="A68" s="3">
        <v>67</v>
      </c>
      <c r="B68" s="69"/>
      <c r="C68" s="3" t="s">
        <v>186</v>
      </c>
      <c r="D68" s="3" t="s">
        <v>180</v>
      </c>
      <c r="E68" s="7"/>
    </row>
    <row r="69" spans="1:5" x14ac:dyDescent="0.2">
      <c r="A69" s="3">
        <v>68</v>
      </c>
      <c r="B69" s="69"/>
      <c r="C69" s="3" t="s">
        <v>187</v>
      </c>
      <c r="D69" s="3" t="s">
        <v>182</v>
      </c>
      <c r="E69" s="7"/>
    </row>
    <row r="70" spans="1:5" x14ac:dyDescent="0.2">
      <c r="A70" s="3">
        <v>69</v>
      </c>
      <c r="B70" s="69"/>
      <c r="C70" s="3" t="s">
        <v>188</v>
      </c>
      <c r="D70" s="3" t="s">
        <v>184</v>
      </c>
      <c r="E70" s="7"/>
    </row>
    <row r="71" spans="1:5" x14ac:dyDescent="0.2">
      <c r="A71" s="3">
        <v>70</v>
      </c>
      <c r="B71" s="69"/>
      <c r="C71" s="3" t="s">
        <v>189</v>
      </c>
      <c r="D71" s="3" t="s">
        <v>182</v>
      </c>
      <c r="E71" s="7"/>
    </row>
    <row r="72" spans="1:5" x14ac:dyDescent="0.2">
      <c r="A72" s="3">
        <v>71</v>
      </c>
      <c r="B72" s="69"/>
      <c r="C72" s="3" t="s">
        <v>190</v>
      </c>
      <c r="D72" s="3" t="s">
        <v>184</v>
      </c>
      <c r="E72" s="7"/>
    </row>
    <row r="73" spans="1:5" x14ac:dyDescent="0.2">
      <c r="A73" s="2">
        <v>72</v>
      </c>
      <c r="B73" s="68" t="s">
        <v>102</v>
      </c>
      <c r="C73" s="2" t="s">
        <v>191</v>
      </c>
      <c r="D73" s="2" t="s">
        <v>192</v>
      </c>
      <c r="E73" s="6">
        <f>[1]لینک!$E$73</f>
        <v>2</v>
      </c>
    </row>
    <row r="74" spans="1:5" x14ac:dyDescent="0.2">
      <c r="A74" s="2">
        <v>73</v>
      </c>
      <c r="B74" s="68"/>
      <c r="C74" s="2" t="s">
        <v>39</v>
      </c>
      <c r="D74" s="2" t="s">
        <v>193</v>
      </c>
      <c r="E74" s="6">
        <f>[1]لینک!$E$74</f>
        <v>42</v>
      </c>
    </row>
    <row r="75" spans="1:5" x14ac:dyDescent="0.2">
      <c r="A75" s="2">
        <v>74</v>
      </c>
      <c r="B75" s="68"/>
      <c r="C75" s="2" t="s">
        <v>194</v>
      </c>
      <c r="D75" s="2" t="s">
        <v>195</v>
      </c>
      <c r="E75" s="6"/>
    </row>
    <row r="76" spans="1:5" x14ac:dyDescent="0.2">
      <c r="A76" s="2">
        <v>75</v>
      </c>
      <c r="B76" s="68"/>
      <c r="C76" s="2" t="s">
        <v>196</v>
      </c>
      <c r="D76" s="2" t="s">
        <v>197</v>
      </c>
      <c r="E76" s="6"/>
    </row>
    <row r="77" spans="1:5" x14ac:dyDescent="0.2">
      <c r="A77" s="2">
        <v>76</v>
      </c>
      <c r="B77" s="68"/>
      <c r="C77" s="2" t="s">
        <v>40</v>
      </c>
      <c r="D77" s="2" t="s">
        <v>198</v>
      </c>
      <c r="E77" s="6"/>
    </row>
    <row r="78" spans="1:5" x14ac:dyDescent="0.2">
      <c r="A78" s="2">
        <v>77</v>
      </c>
      <c r="B78" s="68"/>
      <c r="C78" s="2" t="s">
        <v>199</v>
      </c>
      <c r="D78" s="2" t="s">
        <v>200</v>
      </c>
      <c r="E78" s="6"/>
    </row>
    <row r="79" spans="1:5" x14ac:dyDescent="0.2">
      <c r="A79" s="3">
        <v>78</v>
      </c>
      <c r="B79" s="69" t="s">
        <v>103</v>
      </c>
      <c r="C79" s="3" t="s">
        <v>42</v>
      </c>
      <c r="D79" s="3" t="s">
        <v>104</v>
      </c>
      <c r="E79" s="7"/>
    </row>
    <row r="80" spans="1:5" x14ac:dyDescent="0.2">
      <c r="A80" s="3">
        <v>79</v>
      </c>
      <c r="B80" s="69"/>
      <c r="C80" s="3" t="s">
        <v>41</v>
      </c>
      <c r="D80" s="3" t="s">
        <v>80</v>
      </c>
      <c r="E80" s="7">
        <f>[1]لینک!$E$80</f>
        <v>50</v>
      </c>
    </row>
    <row r="81" spans="1:5" x14ac:dyDescent="0.2">
      <c r="A81" s="3">
        <v>80</v>
      </c>
      <c r="B81" s="69"/>
      <c r="C81" s="3" t="s">
        <v>43</v>
      </c>
      <c r="D81" s="3" t="s">
        <v>219</v>
      </c>
      <c r="E81" s="7">
        <f>[1]لینک!$E$81</f>
        <v>50</v>
      </c>
    </row>
    <row r="82" spans="1:5" x14ac:dyDescent="0.2">
      <c r="A82" s="3">
        <v>81</v>
      </c>
      <c r="B82" s="69"/>
      <c r="C82" s="3" t="s">
        <v>44</v>
      </c>
      <c r="D82" s="3" t="s">
        <v>220</v>
      </c>
      <c r="E82" s="7"/>
    </row>
    <row r="83" spans="1:5" x14ac:dyDescent="0.2">
      <c r="A83" s="4"/>
      <c r="B83" s="69"/>
      <c r="C83" s="4" t="s">
        <v>45</v>
      </c>
      <c r="D83" s="4" t="s">
        <v>221</v>
      </c>
      <c r="E83" s="7"/>
    </row>
    <row r="84" spans="1:5" x14ac:dyDescent="0.2">
      <c r="A84" s="3">
        <v>82</v>
      </c>
      <c r="B84" s="69"/>
      <c r="C84" s="4" t="s">
        <v>217</v>
      </c>
      <c r="D84" s="4" t="s">
        <v>222</v>
      </c>
      <c r="E84" s="7"/>
    </row>
    <row r="85" spans="1:5" x14ac:dyDescent="0.2">
      <c r="A85" s="2">
        <v>83</v>
      </c>
      <c r="B85" s="68" t="s">
        <v>201</v>
      </c>
      <c r="C85" s="2" t="s">
        <v>202</v>
      </c>
      <c r="D85" s="2" t="s">
        <v>203</v>
      </c>
      <c r="E85" s="6"/>
    </row>
    <row r="86" spans="1:5" x14ac:dyDescent="0.2">
      <c r="A86" s="2">
        <v>84</v>
      </c>
      <c r="B86" s="68"/>
      <c r="C86" s="2" t="s">
        <v>204</v>
      </c>
      <c r="D86" s="2" t="s">
        <v>205</v>
      </c>
      <c r="E86" s="6"/>
    </row>
    <row r="87" spans="1:5" x14ac:dyDescent="0.2">
      <c r="A87" s="2">
        <v>85</v>
      </c>
      <c r="B87" s="68"/>
      <c r="C87" s="2" t="s">
        <v>206</v>
      </c>
      <c r="D87" s="2" t="s">
        <v>207</v>
      </c>
      <c r="E87" s="6"/>
    </row>
    <row r="88" spans="1:5" x14ac:dyDescent="0.2">
      <c r="A88" s="3">
        <v>86</v>
      </c>
      <c r="B88" s="3" t="s">
        <v>208</v>
      </c>
      <c r="C88" s="3" t="s">
        <v>209</v>
      </c>
      <c r="D88" s="3"/>
      <c r="E88" s="7"/>
    </row>
    <row r="89" spans="1:5" x14ac:dyDescent="0.2">
      <c r="A89" s="2">
        <v>87</v>
      </c>
      <c r="B89" s="2" t="s">
        <v>210</v>
      </c>
      <c r="C89" s="2" t="s">
        <v>211</v>
      </c>
      <c r="D89" s="2"/>
      <c r="E89" s="6">
        <f>[1]لینک!$E$89</f>
        <v>78</v>
      </c>
    </row>
    <row r="90" spans="1:5" x14ac:dyDescent="0.2">
      <c r="A90" s="67" t="s">
        <v>212</v>
      </c>
      <c r="B90" s="67"/>
      <c r="C90" s="67"/>
      <c r="D90" s="67"/>
      <c r="E90" s="6"/>
    </row>
  </sheetData>
  <mergeCells count="12">
    <mergeCell ref="B2:B18"/>
    <mergeCell ref="B19:B26"/>
    <mergeCell ref="B27:B33"/>
    <mergeCell ref="B34:B39"/>
    <mergeCell ref="B79:B84"/>
    <mergeCell ref="A90:D90"/>
    <mergeCell ref="B85:B87"/>
    <mergeCell ref="B40:B41"/>
    <mergeCell ref="B42:B51"/>
    <mergeCell ref="B52:B62"/>
    <mergeCell ref="B63:B72"/>
    <mergeCell ref="B73:B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rightToLeft="1" tabSelected="1" zoomScaleNormal="100" workbookViewId="0">
      <selection activeCell="F5" sqref="F5"/>
    </sheetView>
  </sheetViews>
  <sheetFormatPr defaultColWidth="8.875" defaultRowHeight="12" x14ac:dyDescent="0.2"/>
  <cols>
    <col min="1" max="1" width="7.625" style="44" bestFit="1" customWidth="1"/>
    <col min="2" max="2" width="8.25" style="44" bestFit="1" customWidth="1"/>
    <col min="3" max="3" width="9.125" style="44" bestFit="1" customWidth="1"/>
    <col min="4" max="4" width="9.625" style="44" bestFit="1" customWidth="1"/>
    <col min="5" max="5" width="10.625" style="44" bestFit="1" customWidth="1"/>
    <col min="6" max="6" width="9.875" style="44" bestFit="1" customWidth="1"/>
    <col min="7" max="7" width="11.375" style="44" bestFit="1" customWidth="1"/>
    <col min="8" max="8" width="5.25" style="44" customWidth="1"/>
    <col min="9" max="9" width="10.75" style="44" bestFit="1" customWidth="1"/>
    <col min="10" max="10" width="10.625" style="44" bestFit="1" customWidth="1"/>
    <col min="11" max="11" width="11.375" style="44" bestFit="1" customWidth="1"/>
    <col min="12" max="12" width="12.25" style="44" customWidth="1"/>
    <col min="13" max="13" width="11.125" style="44" customWidth="1"/>
    <col min="14" max="16" width="6.875" style="44" customWidth="1"/>
    <col min="17" max="16384" width="8.875" style="44"/>
  </cols>
  <sheetData>
    <row r="1" spans="1:16" ht="39.75" thickBot="1" x14ac:dyDescent="0.25">
      <c r="A1" s="43" t="s">
        <v>0</v>
      </c>
      <c r="B1" s="43" t="s">
        <v>233</v>
      </c>
      <c r="C1" s="43" t="s">
        <v>232</v>
      </c>
      <c r="D1" s="43" t="s">
        <v>83</v>
      </c>
      <c r="E1" s="43" t="s">
        <v>9</v>
      </c>
      <c r="F1" s="43" t="s">
        <v>2</v>
      </c>
      <c r="G1" s="43" t="s">
        <v>11</v>
      </c>
      <c r="H1" s="43" t="s">
        <v>85</v>
      </c>
      <c r="I1" s="43" t="s">
        <v>3</v>
      </c>
      <c r="J1" s="43" t="s">
        <v>10</v>
      </c>
      <c r="K1" s="43" t="s">
        <v>7</v>
      </c>
      <c r="L1" s="43" t="s">
        <v>86</v>
      </c>
      <c r="M1" s="43" t="s">
        <v>4</v>
      </c>
      <c r="N1" s="43" t="s">
        <v>17</v>
      </c>
      <c r="O1" s="43" t="s">
        <v>230</v>
      </c>
      <c r="P1" s="43" t="s">
        <v>231</v>
      </c>
    </row>
    <row r="2" spans="1:16" ht="24.75" thickBot="1" x14ac:dyDescent="0.25">
      <c r="A2" s="35">
        <v>1</v>
      </c>
      <c r="B2" s="35" t="s">
        <v>241</v>
      </c>
      <c r="C2" s="35" t="s">
        <v>229</v>
      </c>
      <c r="D2" s="35" t="s">
        <v>338</v>
      </c>
      <c r="E2" s="35" t="s">
        <v>218</v>
      </c>
      <c r="F2" s="36"/>
      <c r="G2" s="36" t="s">
        <v>12</v>
      </c>
      <c r="H2" s="36"/>
      <c r="I2" s="36"/>
      <c r="J2" s="36"/>
      <c r="K2" s="60"/>
      <c r="L2" s="62">
        <f>لینک!E80</f>
        <v>50</v>
      </c>
      <c r="M2" s="65">
        <v>4</v>
      </c>
      <c r="N2" s="35">
        <f t="shared" ref="N2:N33" si="0">M2*L2</f>
        <v>200</v>
      </c>
      <c r="O2" s="35">
        <v>8.4</v>
      </c>
      <c r="P2" s="35">
        <v>95</v>
      </c>
    </row>
    <row r="3" spans="1:16" ht="16.5" thickBot="1" x14ac:dyDescent="0.25">
      <c r="A3" s="35">
        <v>4</v>
      </c>
      <c r="B3" s="35" t="s">
        <v>241</v>
      </c>
      <c r="C3" s="35" t="s">
        <v>229</v>
      </c>
      <c r="D3" s="35" t="s">
        <v>337</v>
      </c>
      <c r="E3" s="35" t="s">
        <v>75</v>
      </c>
      <c r="F3" s="36"/>
      <c r="G3" s="36" t="s">
        <v>12</v>
      </c>
      <c r="H3" s="35"/>
      <c r="I3" s="35"/>
      <c r="J3" s="36"/>
      <c r="K3" s="60" t="s">
        <v>223</v>
      </c>
      <c r="L3" s="62">
        <f>لینک!E81</f>
        <v>50</v>
      </c>
      <c r="M3" s="65">
        <v>2</v>
      </c>
      <c r="N3" s="35">
        <f t="shared" si="0"/>
        <v>100</v>
      </c>
      <c r="O3" s="35">
        <v>8.4</v>
      </c>
      <c r="P3" s="35">
        <f>100-0.2</f>
        <v>99.8</v>
      </c>
    </row>
    <row r="4" spans="1:16" ht="15.75" x14ac:dyDescent="0.2">
      <c r="A4" s="35">
        <v>3</v>
      </c>
      <c r="B4" s="35" t="s">
        <v>241</v>
      </c>
      <c r="C4" s="35" t="s">
        <v>229</v>
      </c>
      <c r="D4" s="35" t="s">
        <v>336</v>
      </c>
      <c r="E4" s="35" t="s">
        <v>76</v>
      </c>
      <c r="F4" s="36"/>
      <c r="G4" s="36" t="s">
        <v>12</v>
      </c>
      <c r="H4" s="36"/>
      <c r="I4" s="36"/>
      <c r="J4" s="36"/>
      <c r="K4" s="36"/>
      <c r="L4" s="63">
        <f>لینک!E81</f>
        <v>50</v>
      </c>
      <c r="M4" s="35">
        <v>2</v>
      </c>
      <c r="N4" s="35">
        <f t="shared" si="0"/>
        <v>100</v>
      </c>
      <c r="O4" s="35">
        <v>8.4</v>
      </c>
      <c r="P4" s="35">
        <v>96.8</v>
      </c>
    </row>
    <row r="5" spans="1:16" ht="16.5" thickBot="1" x14ac:dyDescent="0.25">
      <c r="A5" s="35">
        <v>5</v>
      </c>
      <c r="B5" s="35" t="s">
        <v>241</v>
      </c>
      <c r="C5" s="35" t="s">
        <v>229</v>
      </c>
      <c r="D5" s="35" t="s">
        <v>332</v>
      </c>
      <c r="E5" s="35" t="s">
        <v>78</v>
      </c>
      <c r="F5" s="36"/>
      <c r="G5" s="36" t="s">
        <v>12</v>
      </c>
      <c r="H5" s="36"/>
      <c r="I5" s="36"/>
      <c r="J5" s="36"/>
      <c r="K5" s="36"/>
      <c r="L5" s="64">
        <f>لینک!E63</f>
        <v>105</v>
      </c>
      <c r="M5" s="35">
        <v>1</v>
      </c>
      <c r="N5" s="35">
        <f t="shared" si="0"/>
        <v>105</v>
      </c>
      <c r="O5" s="35">
        <v>90</v>
      </c>
      <c r="P5" s="35">
        <v>220</v>
      </c>
    </row>
    <row r="6" spans="1:16" ht="24.75" thickBot="1" x14ac:dyDescent="0.25">
      <c r="A6" s="35">
        <v>2</v>
      </c>
      <c r="B6" s="35" t="s">
        <v>241</v>
      </c>
      <c r="C6" s="35" t="s">
        <v>229</v>
      </c>
      <c r="D6" s="35" t="s">
        <v>335</v>
      </c>
      <c r="E6" s="35" t="s">
        <v>216</v>
      </c>
      <c r="F6" s="36"/>
      <c r="G6" s="36" t="s">
        <v>12</v>
      </c>
      <c r="H6" s="35"/>
      <c r="I6" s="35"/>
      <c r="J6" s="36"/>
      <c r="K6" s="60" t="s">
        <v>215</v>
      </c>
      <c r="L6" s="62">
        <f>لینک!E81</f>
        <v>50</v>
      </c>
      <c r="M6" s="65">
        <v>1</v>
      </c>
      <c r="N6" s="35">
        <f t="shared" si="0"/>
        <v>50</v>
      </c>
      <c r="O6" s="35">
        <f>100-0.2</f>
        <v>99.8</v>
      </c>
      <c r="P6" s="35">
        <f>100-0.2</f>
        <v>99.8</v>
      </c>
    </row>
    <row r="7" spans="1:16" ht="26.25" thickBot="1" x14ac:dyDescent="0.25">
      <c r="A7" s="17">
        <v>544</v>
      </c>
      <c r="B7" s="17" t="s">
        <v>241</v>
      </c>
      <c r="C7" s="17" t="s">
        <v>229</v>
      </c>
      <c r="D7" s="17" t="s">
        <v>252</v>
      </c>
      <c r="E7" s="17" t="s">
        <v>70</v>
      </c>
      <c r="F7" s="18" t="s">
        <v>72</v>
      </c>
      <c r="G7" s="18" t="s">
        <v>12</v>
      </c>
      <c r="H7" s="18"/>
      <c r="I7" s="17"/>
      <c r="J7" s="18"/>
      <c r="K7" s="19"/>
      <c r="L7" s="38">
        <f>لینک!E23</f>
        <v>2</v>
      </c>
      <c r="M7" s="20">
        <v>2</v>
      </c>
      <c r="N7" s="17">
        <f t="shared" si="0"/>
        <v>4</v>
      </c>
      <c r="O7" s="17">
        <v>10</v>
      </c>
      <c r="P7" s="17">
        <v>93.2</v>
      </c>
    </row>
    <row r="8" spans="1:16" ht="26.25" thickBot="1" x14ac:dyDescent="0.25">
      <c r="A8" s="15">
        <v>545</v>
      </c>
      <c r="B8" s="15" t="s">
        <v>241</v>
      </c>
      <c r="C8" s="15" t="s">
        <v>229</v>
      </c>
      <c r="D8" s="15" t="s">
        <v>253</v>
      </c>
      <c r="E8" s="15" t="s">
        <v>70</v>
      </c>
      <c r="F8" s="16" t="s">
        <v>72</v>
      </c>
      <c r="G8" s="16" t="s">
        <v>12</v>
      </c>
      <c r="H8" s="15"/>
      <c r="I8" s="15"/>
      <c r="J8" s="16"/>
      <c r="K8" s="16"/>
      <c r="L8" s="51">
        <f>لینک!E23</f>
        <v>2</v>
      </c>
      <c r="M8" s="15">
        <v>2</v>
      </c>
      <c r="N8" s="15">
        <f t="shared" si="0"/>
        <v>4</v>
      </c>
      <c r="O8" s="15">
        <v>10</v>
      </c>
      <c r="P8" s="15">
        <v>44.7</v>
      </c>
    </row>
    <row r="9" spans="1:16" ht="35.25" thickBot="1" x14ac:dyDescent="0.25">
      <c r="A9" s="17">
        <v>546</v>
      </c>
      <c r="B9" s="17" t="s">
        <v>241</v>
      </c>
      <c r="C9" s="17" t="s">
        <v>229</v>
      </c>
      <c r="D9" s="17" t="s">
        <v>254</v>
      </c>
      <c r="E9" s="17" t="s">
        <v>70</v>
      </c>
      <c r="F9" s="18" t="s">
        <v>73</v>
      </c>
      <c r="G9" s="18" t="s">
        <v>12</v>
      </c>
      <c r="H9" s="18"/>
      <c r="I9" s="17"/>
      <c r="J9" s="18"/>
      <c r="K9" s="19"/>
      <c r="L9" s="38">
        <f>لینک!E23</f>
        <v>2</v>
      </c>
      <c r="M9" s="20">
        <v>2</v>
      </c>
      <c r="N9" s="17">
        <f t="shared" si="0"/>
        <v>4</v>
      </c>
      <c r="O9" s="17">
        <v>10</v>
      </c>
      <c r="P9" s="17">
        <v>83.1</v>
      </c>
    </row>
    <row r="10" spans="1:16" ht="34.5" x14ac:dyDescent="0.2">
      <c r="A10" s="15">
        <v>547</v>
      </c>
      <c r="B10" s="15" t="s">
        <v>241</v>
      </c>
      <c r="C10" s="15" t="s">
        <v>229</v>
      </c>
      <c r="D10" s="15" t="s">
        <v>255</v>
      </c>
      <c r="E10" s="15" t="s">
        <v>70</v>
      </c>
      <c r="F10" s="16" t="s">
        <v>73</v>
      </c>
      <c r="G10" s="16" t="s">
        <v>12</v>
      </c>
      <c r="H10" s="15"/>
      <c r="I10" s="15"/>
      <c r="J10" s="16"/>
      <c r="K10" s="16"/>
      <c r="L10" s="15">
        <f>لینک!E23</f>
        <v>2</v>
      </c>
      <c r="M10" s="15">
        <v>1</v>
      </c>
      <c r="N10" s="15">
        <f t="shared" si="0"/>
        <v>2</v>
      </c>
      <c r="O10" s="15">
        <v>10</v>
      </c>
      <c r="P10" s="15">
        <v>90</v>
      </c>
    </row>
    <row r="11" spans="1:16" ht="25.5" x14ac:dyDescent="0.2">
      <c r="A11" s="17">
        <v>548</v>
      </c>
      <c r="B11" s="17" t="s">
        <v>241</v>
      </c>
      <c r="C11" s="17" t="s">
        <v>229</v>
      </c>
      <c r="D11" s="17" t="s">
        <v>256</v>
      </c>
      <c r="E11" s="17" t="s">
        <v>70</v>
      </c>
      <c r="F11" s="18" t="s">
        <v>74</v>
      </c>
      <c r="G11" s="18" t="s">
        <v>12</v>
      </c>
      <c r="H11" s="18"/>
      <c r="I11" s="17"/>
      <c r="J11" s="18"/>
      <c r="K11" s="18"/>
      <c r="L11" s="17">
        <f>لینک!E23</f>
        <v>2</v>
      </c>
      <c r="M11" s="17">
        <v>2</v>
      </c>
      <c r="N11" s="17">
        <f t="shared" si="0"/>
        <v>4</v>
      </c>
      <c r="O11" s="17">
        <v>10</v>
      </c>
      <c r="P11" s="17">
        <v>90</v>
      </c>
    </row>
    <row r="12" spans="1:16" ht="25.5" x14ac:dyDescent="0.2">
      <c r="A12" s="15">
        <v>541</v>
      </c>
      <c r="B12" s="15" t="s">
        <v>241</v>
      </c>
      <c r="C12" s="15" t="s">
        <v>229</v>
      </c>
      <c r="D12" s="15" t="s">
        <v>248</v>
      </c>
      <c r="E12" s="15" t="s">
        <v>70</v>
      </c>
      <c r="F12" s="16" t="s">
        <v>14</v>
      </c>
      <c r="G12" s="16" t="s">
        <v>12</v>
      </c>
      <c r="H12" s="15"/>
      <c r="I12" s="15"/>
      <c r="J12" s="16"/>
      <c r="K12" s="16" t="s">
        <v>84</v>
      </c>
      <c r="L12" s="15">
        <f>لینک!E23</f>
        <v>2</v>
      </c>
      <c r="M12" s="15">
        <v>2</v>
      </c>
      <c r="N12" s="15">
        <f t="shared" si="0"/>
        <v>4</v>
      </c>
      <c r="O12" s="15">
        <v>64.8</v>
      </c>
      <c r="P12" s="15">
        <v>93.2</v>
      </c>
    </row>
    <row r="13" spans="1:16" ht="26.25" thickBot="1" x14ac:dyDescent="0.25">
      <c r="A13" s="17">
        <v>542</v>
      </c>
      <c r="B13" s="17" t="s">
        <v>241</v>
      </c>
      <c r="C13" s="17" t="s">
        <v>229</v>
      </c>
      <c r="D13" s="17" t="s">
        <v>250</v>
      </c>
      <c r="E13" s="17" t="s">
        <v>70</v>
      </c>
      <c r="F13" s="18" t="s">
        <v>64</v>
      </c>
      <c r="G13" s="18" t="s">
        <v>12</v>
      </c>
      <c r="H13" s="18"/>
      <c r="I13" s="17"/>
      <c r="J13" s="18"/>
      <c r="K13" s="18" t="s">
        <v>84</v>
      </c>
      <c r="L13" s="52">
        <f>لینک!E23</f>
        <v>2</v>
      </c>
      <c r="M13" s="17">
        <v>1</v>
      </c>
      <c r="N13" s="17">
        <f t="shared" si="0"/>
        <v>2</v>
      </c>
      <c r="O13" s="17">
        <v>64.8</v>
      </c>
      <c r="P13" s="17">
        <v>90</v>
      </c>
    </row>
    <row r="14" spans="1:16" ht="26.25" thickBot="1" x14ac:dyDescent="0.25">
      <c r="A14" s="15">
        <v>543</v>
      </c>
      <c r="B14" s="15" t="s">
        <v>241</v>
      </c>
      <c r="C14" s="15" t="s">
        <v>229</v>
      </c>
      <c r="D14" s="15" t="s">
        <v>251</v>
      </c>
      <c r="E14" s="15" t="s">
        <v>70</v>
      </c>
      <c r="F14" s="16" t="s">
        <v>71</v>
      </c>
      <c r="G14" s="16" t="s">
        <v>12</v>
      </c>
      <c r="H14" s="15"/>
      <c r="I14" s="15"/>
      <c r="J14" s="16"/>
      <c r="K14" s="21"/>
      <c r="L14" s="37">
        <f>لینک!E23</f>
        <v>2</v>
      </c>
      <c r="M14" s="22">
        <v>1</v>
      </c>
      <c r="N14" s="15">
        <f t="shared" si="0"/>
        <v>2</v>
      </c>
      <c r="O14" s="15">
        <v>90</v>
      </c>
      <c r="P14" s="15">
        <v>93.2</v>
      </c>
    </row>
    <row r="15" spans="1:16" ht="25.5" x14ac:dyDescent="0.2">
      <c r="A15" s="13">
        <v>459</v>
      </c>
      <c r="B15" s="13" t="s">
        <v>241</v>
      </c>
      <c r="C15" s="13" t="s">
        <v>229</v>
      </c>
      <c r="D15" s="13" t="s">
        <v>258</v>
      </c>
      <c r="E15" s="13" t="s">
        <v>70</v>
      </c>
      <c r="F15" s="14" t="s">
        <v>14</v>
      </c>
      <c r="G15" s="14" t="s">
        <v>12</v>
      </c>
      <c r="H15" s="13"/>
      <c r="I15" s="13"/>
      <c r="J15" s="14"/>
      <c r="K15" s="14" t="s">
        <v>84</v>
      </c>
      <c r="L15" s="56">
        <f>لینک!E24</f>
        <v>1</v>
      </c>
      <c r="M15" s="13">
        <v>2</v>
      </c>
      <c r="N15" s="13">
        <f t="shared" si="0"/>
        <v>2</v>
      </c>
      <c r="O15" s="13">
        <v>64.8</v>
      </c>
      <c r="P15" s="13">
        <v>93.2</v>
      </c>
    </row>
    <row r="16" spans="1:16" ht="25.5" x14ac:dyDescent="0.2">
      <c r="A16" s="13">
        <v>460</v>
      </c>
      <c r="B16" s="13" t="s">
        <v>241</v>
      </c>
      <c r="C16" s="13" t="s">
        <v>229</v>
      </c>
      <c r="D16" s="13" t="s">
        <v>259</v>
      </c>
      <c r="E16" s="13" t="s">
        <v>70</v>
      </c>
      <c r="F16" s="14" t="s">
        <v>64</v>
      </c>
      <c r="G16" s="14" t="s">
        <v>12</v>
      </c>
      <c r="H16" s="14"/>
      <c r="I16" s="13"/>
      <c r="J16" s="14"/>
      <c r="K16" s="14" t="s">
        <v>84</v>
      </c>
      <c r="L16" s="13">
        <f>لینک!E24</f>
        <v>1</v>
      </c>
      <c r="M16" s="13">
        <v>1</v>
      </c>
      <c r="N16" s="13">
        <f t="shared" si="0"/>
        <v>1</v>
      </c>
      <c r="O16" s="13">
        <v>64.8</v>
      </c>
      <c r="P16" s="13">
        <v>90</v>
      </c>
    </row>
    <row r="17" spans="1:16" ht="25.5" x14ac:dyDescent="0.2">
      <c r="A17" s="13">
        <v>461</v>
      </c>
      <c r="B17" s="13" t="s">
        <v>241</v>
      </c>
      <c r="C17" s="13" t="s">
        <v>229</v>
      </c>
      <c r="D17" s="13" t="s">
        <v>260</v>
      </c>
      <c r="E17" s="13" t="s">
        <v>70</v>
      </c>
      <c r="F17" s="14" t="s">
        <v>71</v>
      </c>
      <c r="G17" s="14" t="s">
        <v>12</v>
      </c>
      <c r="H17" s="13"/>
      <c r="I17" s="13"/>
      <c r="J17" s="14"/>
      <c r="K17" s="14"/>
      <c r="L17" s="13">
        <f>لینک!E24</f>
        <v>1</v>
      </c>
      <c r="M17" s="13">
        <v>1</v>
      </c>
      <c r="N17" s="13">
        <f t="shared" si="0"/>
        <v>1</v>
      </c>
      <c r="O17" s="13">
        <v>90</v>
      </c>
      <c r="P17" s="13">
        <v>93.2</v>
      </c>
    </row>
    <row r="18" spans="1:16" ht="25.5" x14ac:dyDescent="0.2">
      <c r="A18" s="13">
        <v>462</v>
      </c>
      <c r="B18" s="13" t="s">
        <v>241</v>
      </c>
      <c r="C18" s="13" t="s">
        <v>229</v>
      </c>
      <c r="D18" s="13" t="s">
        <v>261</v>
      </c>
      <c r="E18" s="13" t="s">
        <v>70</v>
      </c>
      <c r="F18" s="14" t="s">
        <v>72</v>
      </c>
      <c r="G18" s="14" t="s">
        <v>12</v>
      </c>
      <c r="H18" s="14"/>
      <c r="I18" s="13"/>
      <c r="J18" s="14"/>
      <c r="K18" s="14"/>
      <c r="L18" s="13">
        <f>لینک!E24</f>
        <v>1</v>
      </c>
      <c r="M18" s="13">
        <v>2</v>
      </c>
      <c r="N18" s="13">
        <f t="shared" si="0"/>
        <v>2</v>
      </c>
      <c r="O18" s="13">
        <v>10</v>
      </c>
      <c r="P18" s="13">
        <v>93.2</v>
      </c>
    </row>
    <row r="19" spans="1:16" ht="25.5" x14ac:dyDescent="0.2">
      <c r="A19" s="13">
        <v>463</v>
      </c>
      <c r="B19" s="13" t="s">
        <v>241</v>
      </c>
      <c r="C19" s="13" t="s">
        <v>229</v>
      </c>
      <c r="D19" s="13" t="s">
        <v>262</v>
      </c>
      <c r="E19" s="13" t="s">
        <v>70</v>
      </c>
      <c r="F19" s="14" t="s">
        <v>72</v>
      </c>
      <c r="G19" s="14" t="s">
        <v>12</v>
      </c>
      <c r="H19" s="13"/>
      <c r="I19" s="13"/>
      <c r="J19" s="14"/>
      <c r="K19" s="14"/>
      <c r="L19" s="13">
        <f>لینک!E24</f>
        <v>1</v>
      </c>
      <c r="M19" s="13">
        <v>2</v>
      </c>
      <c r="N19" s="13">
        <f t="shared" si="0"/>
        <v>2</v>
      </c>
      <c r="O19" s="13">
        <v>10</v>
      </c>
      <c r="P19" s="13">
        <v>44.7</v>
      </c>
    </row>
    <row r="20" spans="1:16" ht="34.5" x14ac:dyDescent="0.2">
      <c r="A20" s="13">
        <v>464</v>
      </c>
      <c r="B20" s="13" t="s">
        <v>241</v>
      </c>
      <c r="C20" s="13" t="s">
        <v>229</v>
      </c>
      <c r="D20" s="13" t="s">
        <v>263</v>
      </c>
      <c r="E20" s="13" t="s">
        <v>70</v>
      </c>
      <c r="F20" s="14" t="s">
        <v>73</v>
      </c>
      <c r="G20" s="14" t="s">
        <v>12</v>
      </c>
      <c r="H20" s="14"/>
      <c r="I20" s="13"/>
      <c r="J20" s="14"/>
      <c r="K20" s="14"/>
      <c r="L20" s="13">
        <f>لینک!E24</f>
        <v>1</v>
      </c>
      <c r="M20" s="13">
        <v>2</v>
      </c>
      <c r="N20" s="13">
        <f t="shared" si="0"/>
        <v>2</v>
      </c>
      <c r="O20" s="13">
        <v>10</v>
      </c>
      <c r="P20" s="13">
        <v>83.1</v>
      </c>
    </row>
    <row r="21" spans="1:16" ht="34.5" x14ac:dyDescent="0.2">
      <c r="A21" s="13">
        <v>465</v>
      </c>
      <c r="B21" s="13" t="s">
        <v>241</v>
      </c>
      <c r="C21" s="13" t="s">
        <v>229</v>
      </c>
      <c r="D21" s="13" t="s">
        <v>264</v>
      </c>
      <c r="E21" s="13" t="s">
        <v>70</v>
      </c>
      <c r="F21" s="14" t="s">
        <v>73</v>
      </c>
      <c r="G21" s="14" t="s">
        <v>12</v>
      </c>
      <c r="H21" s="13"/>
      <c r="I21" s="13"/>
      <c r="J21" s="14"/>
      <c r="K21" s="14"/>
      <c r="L21" s="13">
        <f>لینک!E24</f>
        <v>1</v>
      </c>
      <c r="M21" s="13">
        <v>1</v>
      </c>
      <c r="N21" s="13">
        <f t="shared" si="0"/>
        <v>1</v>
      </c>
      <c r="O21" s="13">
        <v>10</v>
      </c>
      <c r="P21" s="13">
        <v>90</v>
      </c>
    </row>
    <row r="22" spans="1:16" ht="25.5" x14ac:dyDescent="0.2">
      <c r="A22" s="13">
        <v>466</v>
      </c>
      <c r="B22" s="13" t="s">
        <v>241</v>
      </c>
      <c r="C22" s="13" t="s">
        <v>229</v>
      </c>
      <c r="D22" s="13" t="s">
        <v>265</v>
      </c>
      <c r="E22" s="13" t="s">
        <v>70</v>
      </c>
      <c r="F22" s="14" t="s">
        <v>74</v>
      </c>
      <c r="G22" s="14" t="s">
        <v>12</v>
      </c>
      <c r="H22" s="14"/>
      <c r="I22" s="13"/>
      <c r="J22" s="14"/>
      <c r="K22" s="14"/>
      <c r="L22" s="13">
        <f>لینک!E24</f>
        <v>1</v>
      </c>
      <c r="M22" s="13">
        <v>2</v>
      </c>
      <c r="N22" s="13">
        <f t="shared" si="0"/>
        <v>2</v>
      </c>
      <c r="O22" s="13">
        <v>10</v>
      </c>
      <c r="P22" s="13">
        <v>90</v>
      </c>
    </row>
    <row r="23" spans="1:16" ht="25.5" x14ac:dyDescent="0.2">
      <c r="A23" s="13">
        <v>467</v>
      </c>
      <c r="B23" s="13" t="s">
        <v>241</v>
      </c>
      <c r="C23" s="13" t="s">
        <v>229</v>
      </c>
      <c r="D23" s="13" t="s">
        <v>266</v>
      </c>
      <c r="E23" s="13" t="s">
        <v>70</v>
      </c>
      <c r="F23" s="14" t="s">
        <v>74</v>
      </c>
      <c r="G23" s="14" t="s">
        <v>12</v>
      </c>
      <c r="H23" s="13"/>
      <c r="I23" s="13"/>
      <c r="J23" s="14"/>
      <c r="K23" s="14"/>
      <c r="L23" s="13">
        <f>لینک!E24</f>
        <v>1</v>
      </c>
      <c r="M23" s="13">
        <v>2</v>
      </c>
      <c r="N23" s="13">
        <f t="shared" si="0"/>
        <v>2</v>
      </c>
      <c r="O23" s="13">
        <v>10</v>
      </c>
      <c r="P23" s="13">
        <v>44.7</v>
      </c>
    </row>
    <row r="24" spans="1:16" ht="34.5" x14ac:dyDescent="0.2">
      <c r="A24" s="13">
        <v>485</v>
      </c>
      <c r="B24" s="13" t="s">
        <v>241</v>
      </c>
      <c r="C24" s="13" t="s">
        <v>229</v>
      </c>
      <c r="D24" s="13" t="s">
        <v>348</v>
      </c>
      <c r="E24" s="13" t="s">
        <v>60</v>
      </c>
      <c r="F24" s="14" t="s">
        <v>52</v>
      </c>
      <c r="G24" s="14" t="s">
        <v>12</v>
      </c>
      <c r="H24" s="14" t="s">
        <v>5</v>
      </c>
      <c r="I24" s="13"/>
      <c r="J24" s="14"/>
      <c r="K24" s="14" t="s">
        <v>214</v>
      </c>
      <c r="L24" s="13">
        <f>لینک!E20</f>
        <v>2</v>
      </c>
      <c r="M24" s="13">
        <v>2</v>
      </c>
      <c r="N24" s="13">
        <f t="shared" si="0"/>
        <v>4</v>
      </c>
      <c r="O24" s="13">
        <v>63</v>
      </c>
      <c r="P24" s="13">
        <v>248.4</v>
      </c>
    </row>
    <row r="25" spans="1:16" ht="34.5" x14ac:dyDescent="0.2">
      <c r="A25" s="13">
        <v>486</v>
      </c>
      <c r="B25" s="13" t="s">
        <v>241</v>
      </c>
      <c r="C25" s="13" t="s">
        <v>229</v>
      </c>
      <c r="D25" s="13" t="s">
        <v>348</v>
      </c>
      <c r="E25" s="13" t="s">
        <v>60</v>
      </c>
      <c r="F25" s="14" t="s">
        <v>53</v>
      </c>
      <c r="G25" s="14" t="s">
        <v>12</v>
      </c>
      <c r="H25" s="13" t="s">
        <v>5</v>
      </c>
      <c r="I25" s="13"/>
      <c r="J25" s="14"/>
      <c r="K25" s="14" t="s">
        <v>214</v>
      </c>
      <c r="L25" s="13">
        <f>لینک!E20</f>
        <v>2</v>
      </c>
      <c r="M25" s="13">
        <v>1</v>
      </c>
      <c r="N25" s="13">
        <f t="shared" si="0"/>
        <v>2</v>
      </c>
      <c r="O25" s="13">
        <v>63</v>
      </c>
      <c r="P25" s="13">
        <v>63</v>
      </c>
    </row>
    <row r="26" spans="1:16" ht="25.5" x14ac:dyDescent="0.2">
      <c r="A26" s="13">
        <v>487</v>
      </c>
      <c r="B26" s="13" t="s">
        <v>241</v>
      </c>
      <c r="C26" s="13" t="s">
        <v>229</v>
      </c>
      <c r="D26" s="13" t="s">
        <v>348</v>
      </c>
      <c r="E26" s="13" t="s">
        <v>60</v>
      </c>
      <c r="F26" s="14" t="s">
        <v>225</v>
      </c>
      <c r="G26" s="14" t="s">
        <v>12</v>
      </c>
      <c r="H26" s="14"/>
      <c r="I26" s="13"/>
      <c r="J26" s="14"/>
      <c r="K26" s="14" t="s">
        <v>214</v>
      </c>
      <c r="L26" s="13">
        <f>لینک!E20</f>
        <v>2</v>
      </c>
      <c r="M26" s="13">
        <v>4</v>
      </c>
      <c r="N26" s="13">
        <f t="shared" si="0"/>
        <v>8</v>
      </c>
      <c r="O26" s="13">
        <v>61</v>
      </c>
      <c r="P26" s="13">
        <v>59.8</v>
      </c>
    </row>
    <row r="27" spans="1:16" ht="34.5" x14ac:dyDescent="0.2">
      <c r="A27" s="13">
        <v>488</v>
      </c>
      <c r="B27" s="13" t="s">
        <v>241</v>
      </c>
      <c r="C27" s="13" t="s">
        <v>229</v>
      </c>
      <c r="D27" s="13" t="s">
        <v>348</v>
      </c>
      <c r="E27" s="13" t="s">
        <v>60</v>
      </c>
      <c r="F27" s="14" t="s">
        <v>54</v>
      </c>
      <c r="G27" s="14" t="s">
        <v>12</v>
      </c>
      <c r="H27" s="13"/>
      <c r="I27" s="13"/>
      <c r="J27" s="14"/>
      <c r="K27" s="14"/>
      <c r="L27" s="13">
        <f>لینک!E20</f>
        <v>2</v>
      </c>
      <c r="M27" s="13">
        <v>1</v>
      </c>
      <c r="N27" s="13">
        <f t="shared" si="0"/>
        <v>2</v>
      </c>
      <c r="O27" s="13">
        <v>10</v>
      </c>
      <c r="P27" s="13">
        <v>63</v>
      </c>
    </row>
    <row r="28" spans="1:16" ht="25.5" x14ac:dyDescent="0.2">
      <c r="A28" s="13">
        <v>489</v>
      </c>
      <c r="B28" s="13" t="s">
        <v>241</v>
      </c>
      <c r="C28" s="13" t="s">
        <v>229</v>
      </c>
      <c r="D28" s="13" t="s">
        <v>348</v>
      </c>
      <c r="E28" s="13" t="s">
        <v>60</v>
      </c>
      <c r="F28" s="14" t="s">
        <v>227</v>
      </c>
      <c r="G28" s="14" t="s">
        <v>12</v>
      </c>
      <c r="H28" s="14"/>
      <c r="I28" s="13"/>
      <c r="J28" s="14"/>
      <c r="K28" s="14"/>
      <c r="L28" s="13">
        <f>لینک!E20</f>
        <v>2</v>
      </c>
      <c r="M28" s="13">
        <v>3</v>
      </c>
      <c r="N28" s="13">
        <f t="shared" si="0"/>
        <v>6</v>
      </c>
      <c r="O28" s="13">
        <v>10</v>
      </c>
      <c r="P28" s="13">
        <v>59.8</v>
      </c>
    </row>
    <row r="29" spans="1:16" ht="25.5" x14ac:dyDescent="0.2">
      <c r="A29" s="13">
        <v>490</v>
      </c>
      <c r="B29" s="13" t="s">
        <v>241</v>
      </c>
      <c r="C29" s="13" t="s">
        <v>229</v>
      </c>
      <c r="D29" s="13" t="s">
        <v>348</v>
      </c>
      <c r="E29" s="13" t="s">
        <v>60</v>
      </c>
      <c r="F29" s="14" t="s">
        <v>226</v>
      </c>
      <c r="G29" s="14" t="s">
        <v>12</v>
      </c>
      <c r="H29" s="14"/>
      <c r="I29" s="13"/>
      <c r="J29" s="14"/>
      <c r="K29" s="14" t="s">
        <v>214</v>
      </c>
      <c r="L29" s="13">
        <f>لینک!E20</f>
        <v>2</v>
      </c>
      <c r="M29" s="13">
        <v>1</v>
      </c>
      <c r="N29" s="13">
        <f t="shared" si="0"/>
        <v>2</v>
      </c>
      <c r="O29" s="13">
        <v>15</v>
      </c>
      <c r="P29" s="13">
        <v>59.8</v>
      </c>
    </row>
    <row r="30" spans="1:16" ht="25.5" x14ac:dyDescent="0.2">
      <c r="A30" s="13">
        <v>491</v>
      </c>
      <c r="B30" s="13" t="s">
        <v>241</v>
      </c>
      <c r="C30" s="13" t="s">
        <v>229</v>
      </c>
      <c r="D30" s="13" t="s">
        <v>348</v>
      </c>
      <c r="E30" s="13" t="s">
        <v>60</v>
      </c>
      <c r="F30" s="14" t="s">
        <v>51</v>
      </c>
      <c r="G30" s="14" t="s">
        <v>12</v>
      </c>
      <c r="H30" s="13"/>
      <c r="I30" s="13">
        <v>2</v>
      </c>
      <c r="J30" s="14"/>
      <c r="K30" s="14" t="s">
        <v>224</v>
      </c>
      <c r="L30" s="13">
        <f>لینک!E20</f>
        <v>2</v>
      </c>
      <c r="M30" s="13">
        <v>1</v>
      </c>
      <c r="N30" s="13">
        <f t="shared" si="0"/>
        <v>2</v>
      </c>
      <c r="O30" s="13">
        <f>62.5-0.2</f>
        <v>62.3</v>
      </c>
      <c r="P30" s="13">
        <f>61.8-0.7</f>
        <v>61.099999999999994</v>
      </c>
    </row>
    <row r="31" spans="1:16" ht="25.5" x14ac:dyDescent="0.2">
      <c r="A31" s="13">
        <v>492</v>
      </c>
      <c r="B31" s="13" t="s">
        <v>241</v>
      </c>
      <c r="C31" s="13" t="s">
        <v>229</v>
      </c>
      <c r="D31" s="13" t="s">
        <v>348</v>
      </c>
      <c r="E31" s="13" t="s">
        <v>60</v>
      </c>
      <c r="F31" s="14" t="s">
        <v>50</v>
      </c>
      <c r="G31" s="14" t="s">
        <v>12</v>
      </c>
      <c r="H31" s="14"/>
      <c r="I31" s="13">
        <v>2</v>
      </c>
      <c r="J31" s="14"/>
      <c r="K31" s="14" t="s">
        <v>224</v>
      </c>
      <c r="L31" s="13">
        <f>لینک!E20</f>
        <v>2</v>
      </c>
      <c r="M31" s="13">
        <v>1</v>
      </c>
      <c r="N31" s="13">
        <f t="shared" si="0"/>
        <v>2</v>
      </c>
      <c r="O31" s="13">
        <f>O30</f>
        <v>62.3</v>
      </c>
      <c r="P31" s="13">
        <f>80-0.2</f>
        <v>79.8</v>
      </c>
    </row>
    <row r="32" spans="1:16" ht="25.5" x14ac:dyDescent="0.2">
      <c r="A32" s="13">
        <v>493</v>
      </c>
      <c r="B32" s="13" t="s">
        <v>241</v>
      </c>
      <c r="C32" s="13" t="s">
        <v>229</v>
      </c>
      <c r="D32" s="13" t="s">
        <v>348</v>
      </c>
      <c r="E32" s="13" t="s">
        <v>60</v>
      </c>
      <c r="F32" s="14" t="s">
        <v>49</v>
      </c>
      <c r="G32" s="14" t="s">
        <v>13</v>
      </c>
      <c r="H32" s="13"/>
      <c r="I32" s="13"/>
      <c r="J32" s="14"/>
      <c r="K32" s="14"/>
      <c r="L32" s="13">
        <f>لینک!E20</f>
        <v>2</v>
      </c>
      <c r="M32" s="13">
        <v>1</v>
      </c>
      <c r="N32" s="13">
        <f t="shared" si="0"/>
        <v>2</v>
      </c>
      <c r="O32" s="13">
        <v>61.3</v>
      </c>
      <c r="P32" s="13">
        <v>244</v>
      </c>
    </row>
    <row r="33" spans="1:16" ht="25.5" x14ac:dyDescent="0.2">
      <c r="A33" s="13"/>
      <c r="B33" s="13" t="s">
        <v>241</v>
      </c>
      <c r="C33" s="13" t="s">
        <v>229</v>
      </c>
      <c r="D33" s="13" t="s">
        <v>348</v>
      </c>
      <c r="E33" s="13" t="s">
        <v>60</v>
      </c>
      <c r="F33" s="14" t="s">
        <v>240</v>
      </c>
      <c r="G33" s="14" t="s">
        <v>12</v>
      </c>
      <c r="H33" s="14"/>
      <c r="I33" s="13"/>
      <c r="J33" s="14"/>
      <c r="K33" s="14" t="s">
        <v>214</v>
      </c>
      <c r="L33" s="13">
        <f>لینک!E20</f>
        <v>2</v>
      </c>
      <c r="M33" s="13">
        <v>1</v>
      </c>
      <c r="N33" s="13">
        <f t="shared" si="0"/>
        <v>2</v>
      </c>
      <c r="O33" s="13">
        <v>6</v>
      </c>
      <c r="P33" s="13">
        <v>59.8</v>
      </c>
    </row>
    <row r="34" spans="1:16" ht="34.5" x14ac:dyDescent="0.2">
      <c r="A34" s="17">
        <v>419</v>
      </c>
      <c r="B34" s="17" t="s">
        <v>241</v>
      </c>
      <c r="C34" s="17" t="s">
        <v>229</v>
      </c>
      <c r="D34" s="17" t="s">
        <v>310</v>
      </c>
      <c r="E34" s="17" t="s">
        <v>60</v>
      </c>
      <c r="F34" s="18" t="s">
        <v>52</v>
      </c>
      <c r="G34" s="18" t="s">
        <v>12</v>
      </c>
      <c r="H34" s="18" t="s">
        <v>5</v>
      </c>
      <c r="I34" s="17"/>
      <c r="J34" s="18"/>
      <c r="K34" s="18" t="s">
        <v>214</v>
      </c>
      <c r="L34" s="17">
        <f>لینک!E21</f>
        <v>2</v>
      </c>
      <c r="M34" s="17">
        <v>2</v>
      </c>
      <c r="N34" s="17">
        <f t="shared" ref="N34:N65" si="1">M34*L34</f>
        <v>4</v>
      </c>
      <c r="O34" s="17">
        <v>63</v>
      </c>
      <c r="P34" s="17">
        <v>248.4</v>
      </c>
    </row>
    <row r="35" spans="1:16" ht="34.5" x14ac:dyDescent="0.2">
      <c r="A35" s="15">
        <v>420</v>
      </c>
      <c r="B35" s="15" t="s">
        <v>241</v>
      </c>
      <c r="C35" s="15" t="s">
        <v>229</v>
      </c>
      <c r="D35" s="15" t="s">
        <v>311</v>
      </c>
      <c r="E35" s="15" t="s">
        <v>60</v>
      </c>
      <c r="F35" s="16" t="s">
        <v>53</v>
      </c>
      <c r="G35" s="16" t="s">
        <v>12</v>
      </c>
      <c r="H35" s="15" t="s">
        <v>5</v>
      </c>
      <c r="I35" s="15"/>
      <c r="J35" s="16"/>
      <c r="K35" s="16" t="s">
        <v>214</v>
      </c>
      <c r="L35" s="15">
        <f>لینک!E21</f>
        <v>2</v>
      </c>
      <c r="M35" s="15">
        <v>1</v>
      </c>
      <c r="N35" s="15">
        <f t="shared" si="1"/>
        <v>2</v>
      </c>
      <c r="O35" s="15">
        <v>63</v>
      </c>
      <c r="P35" s="15">
        <v>63</v>
      </c>
    </row>
    <row r="36" spans="1:16" ht="25.5" x14ac:dyDescent="0.2">
      <c r="A36" s="17"/>
      <c r="B36" s="17" t="s">
        <v>241</v>
      </c>
      <c r="C36" s="17" t="s">
        <v>229</v>
      </c>
      <c r="D36" s="17" t="s">
        <v>331</v>
      </c>
      <c r="E36" s="17" t="s">
        <v>60</v>
      </c>
      <c r="F36" s="18" t="s">
        <v>240</v>
      </c>
      <c r="G36" s="18" t="s">
        <v>12</v>
      </c>
      <c r="H36" s="18"/>
      <c r="I36" s="17"/>
      <c r="J36" s="18"/>
      <c r="K36" s="16" t="s">
        <v>214</v>
      </c>
      <c r="L36" s="17">
        <f>لینک!E21</f>
        <v>2</v>
      </c>
      <c r="M36" s="17">
        <v>1</v>
      </c>
      <c r="N36" s="17">
        <f t="shared" si="1"/>
        <v>2</v>
      </c>
      <c r="O36" s="17">
        <v>6</v>
      </c>
      <c r="P36" s="17">
        <v>59.8</v>
      </c>
    </row>
    <row r="37" spans="1:16" ht="25.5" x14ac:dyDescent="0.2">
      <c r="A37" s="17">
        <v>421</v>
      </c>
      <c r="B37" s="17" t="s">
        <v>241</v>
      </c>
      <c r="C37" s="17" t="s">
        <v>229</v>
      </c>
      <c r="D37" s="17" t="s">
        <v>312</v>
      </c>
      <c r="E37" s="17" t="s">
        <v>60</v>
      </c>
      <c r="F37" s="18" t="s">
        <v>225</v>
      </c>
      <c r="G37" s="18" t="s">
        <v>12</v>
      </c>
      <c r="H37" s="18"/>
      <c r="I37" s="17"/>
      <c r="J37" s="18"/>
      <c r="K37" s="18" t="s">
        <v>214</v>
      </c>
      <c r="L37" s="17">
        <f>لینک!E21</f>
        <v>2</v>
      </c>
      <c r="M37" s="17">
        <v>4</v>
      </c>
      <c r="N37" s="17">
        <f t="shared" si="1"/>
        <v>8</v>
      </c>
      <c r="O37" s="17">
        <v>61</v>
      </c>
      <c r="P37" s="17">
        <v>59.8</v>
      </c>
    </row>
    <row r="38" spans="1:16" ht="34.5" x14ac:dyDescent="0.2">
      <c r="A38" s="15">
        <v>422</v>
      </c>
      <c r="B38" s="15" t="s">
        <v>241</v>
      </c>
      <c r="C38" s="15" t="s">
        <v>229</v>
      </c>
      <c r="D38" s="15" t="s">
        <v>313</v>
      </c>
      <c r="E38" s="15" t="s">
        <v>60</v>
      </c>
      <c r="F38" s="16" t="s">
        <v>54</v>
      </c>
      <c r="G38" s="16" t="s">
        <v>12</v>
      </c>
      <c r="H38" s="15"/>
      <c r="I38" s="15"/>
      <c r="J38" s="16"/>
      <c r="K38" s="16"/>
      <c r="L38" s="15">
        <f>لینک!E21</f>
        <v>2</v>
      </c>
      <c r="M38" s="15">
        <v>1</v>
      </c>
      <c r="N38" s="15">
        <f t="shared" si="1"/>
        <v>2</v>
      </c>
      <c r="O38" s="15">
        <v>10</v>
      </c>
      <c r="P38" s="15">
        <v>63</v>
      </c>
    </row>
    <row r="39" spans="1:16" ht="25.5" x14ac:dyDescent="0.2">
      <c r="A39" s="17">
        <v>423</v>
      </c>
      <c r="B39" s="17" t="s">
        <v>241</v>
      </c>
      <c r="C39" s="17" t="s">
        <v>229</v>
      </c>
      <c r="D39" s="17" t="s">
        <v>314</v>
      </c>
      <c r="E39" s="17" t="s">
        <v>60</v>
      </c>
      <c r="F39" s="18" t="s">
        <v>227</v>
      </c>
      <c r="G39" s="18" t="s">
        <v>12</v>
      </c>
      <c r="H39" s="18"/>
      <c r="I39" s="17"/>
      <c r="J39" s="18"/>
      <c r="K39" s="18"/>
      <c r="L39" s="52">
        <f>لینک!E21</f>
        <v>2</v>
      </c>
      <c r="M39" s="17">
        <v>3</v>
      </c>
      <c r="N39" s="17">
        <f t="shared" si="1"/>
        <v>6</v>
      </c>
      <c r="O39" s="17">
        <v>10</v>
      </c>
      <c r="P39" s="17">
        <v>59.8</v>
      </c>
    </row>
    <row r="40" spans="1:16" ht="25.5" x14ac:dyDescent="0.2">
      <c r="A40" s="15">
        <v>424</v>
      </c>
      <c r="B40" s="15" t="s">
        <v>241</v>
      </c>
      <c r="C40" s="15" t="s">
        <v>229</v>
      </c>
      <c r="D40" s="15" t="s">
        <v>315</v>
      </c>
      <c r="E40" s="15" t="s">
        <v>60</v>
      </c>
      <c r="F40" s="16" t="s">
        <v>226</v>
      </c>
      <c r="G40" s="16" t="s">
        <v>12</v>
      </c>
      <c r="H40" s="15"/>
      <c r="I40" s="15"/>
      <c r="J40" s="16"/>
      <c r="K40" s="16" t="s">
        <v>214</v>
      </c>
      <c r="L40" s="15">
        <f>لینک!E21</f>
        <v>2</v>
      </c>
      <c r="M40" s="15">
        <v>1</v>
      </c>
      <c r="N40" s="15">
        <f t="shared" si="1"/>
        <v>2</v>
      </c>
      <c r="O40" s="15">
        <v>15</v>
      </c>
      <c r="P40" s="15">
        <v>59.8</v>
      </c>
    </row>
    <row r="41" spans="1:16" ht="25.5" x14ac:dyDescent="0.2">
      <c r="A41" s="17">
        <v>425</v>
      </c>
      <c r="B41" s="17" t="s">
        <v>241</v>
      </c>
      <c r="C41" s="17" t="s">
        <v>229</v>
      </c>
      <c r="D41" s="17" t="s">
        <v>316</v>
      </c>
      <c r="E41" s="17" t="s">
        <v>60</v>
      </c>
      <c r="F41" s="18" t="s">
        <v>51</v>
      </c>
      <c r="G41" s="18" t="s">
        <v>12</v>
      </c>
      <c r="H41" s="18"/>
      <c r="I41" s="17">
        <v>2</v>
      </c>
      <c r="J41" s="18"/>
      <c r="K41" s="18" t="s">
        <v>224</v>
      </c>
      <c r="L41" s="17">
        <f>لینک!E21</f>
        <v>2</v>
      </c>
      <c r="M41" s="17">
        <v>1</v>
      </c>
      <c r="N41" s="17">
        <f t="shared" si="1"/>
        <v>2</v>
      </c>
      <c r="O41" s="17">
        <f>62.5-0.2</f>
        <v>62.3</v>
      </c>
      <c r="P41" s="17">
        <v>61.1</v>
      </c>
    </row>
    <row r="42" spans="1:16" ht="25.5" x14ac:dyDescent="0.2">
      <c r="A42" s="15">
        <v>426</v>
      </c>
      <c r="B42" s="15" t="s">
        <v>241</v>
      </c>
      <c r="C42" s="15" t="s">
        <v>229</v>
      </c>
      <c r="D42" s="15" t="s">
        <v>317</v>
      </c>
      <c r="E42" s="15" t="s">
        <v>60</v>
      </c>
      <c r="F42" s="16" t="s">
        <v>50</v>
      </c>
      <c r="G42" s="16" t="s">
        <v>12</v>
      </c>
      <c r="H42" s="15"/>
      <c r="I42" s="15">
        <v>2</v>
      </c>
      <c r="J42" s="16"/>
      <c r="K42" s="16" t="s">
        <v>224</v>
      </c>
      <c r="L42" s="15">
        <f>لینک!E21</f>
        <v>2</v>
      </c>
      <c r="M42" s="15">
        <v>1</v>
      </c>
      <c r="N42" s="15">
        <f t="shared" si="1"/>
        <v>2</v>
      </c>
      <c r="O42" s="15">
        <f>O41</f>
        <v>62.3</v>
      </c>
      <c r="P42" s="15">
        <f>80-0.2</f>
        <v>79.8</v>
      </c>
    </row>
    <row r="43" spans="1:16" ht="25.5" x14ac:dyDescent="0.2">
      <c r="A43" s="17">
        <v>427</v>
      </c>
      <c r="B43" s="17" t="s">
        <v>241</v>
      </c>
      <c r="C43" s="17" t="s">
        <v>229</v>
      </c>
      <c r="D43" s="17" t="s">
        <v>342</v>
      </c>
      <c r="E43" s="17" t="s">
        <v>60</v>
      </c>
      <c r="F43" s="18" t="s">
        <v>49</v>
      </c>
      <c r="G43" s="18" t="s">
        <v>13</v>
      </c>
      <c r="H43" s="18"/>
      <c r="I43" s="17"/>
      <c r="J43" s="18"/>
      <c r="K43" s="18"/>
      <c r="L43" s="17">
        <f>لینک!E21</f>
        <v>2</v>
      </c>
      <c r="M43" s="17">
        <v>1</v>
      </c>
      <c r="N43" s="17">
        <f t="shared" si="1"/>
        <v>2</v>
      </c>
      <c r="O43" s="17">
        <v>61.3</v>
      </c>
      <c r="P43" s="17">
        <v>244</v>
      </c>
    </row>
    <row r="44" spans="1:16" ht="15.75" x14ac:dyDescent="0.2">
      <c r="A44" s="35">
        <v>6</v>
      </c>
      <c r="B44" s="35" t="s">
        <v>241</v>
      </c>
      <c r="C44" s="35" t="s">
        <v>229</v>
      </c>
      <c r="D44" s="35" t="s">
        <v>333</v>
      </c>
      <c r="E44" s="35" t="s">
        <v>79</v>
      </c>
      <c r="F44" s="36"/>
      <c r="G44" s="36" t="s">
        <v>12</v>
      </c>
      <c r="H44" s="35"/>
      <c r="I44" s="35"/>
      <c r="J44" s="36"/>
      <c r="K44" s="36"/>
      <c r="L44" s="35">
        <f>لینک!E64</f>
        <v>17</v>
      </c>
      <c r="M44" s="35">
        <v>2</v>
      </c>
      <c r="N44" s="35">
        <f t="shared" si="1"/>
        <v>34</v>
      </c>
      <c r="O44" s="35">
        <v>90</v>
      </c>
      <c r="P44" s="35">
        <v>260</v>
      </c>
    </row>
    <row r="45" spans="1:16" ht="15.75" x14ac:dyDescent="0.2">
      <c r="A45" s="35">
        <v>7</v>
      </c>
      <c r="B45" s="35" t="s">
        <v>241</v>
      </c>
      <c r="C45" s="35" t="s">
        <v>229</v>
      </c>
      <c r="D45" s="35" t="s">
        <v>334</v>
      </c>
      <c r="E45" s="35" t="s">
        <v>79</v>
      </c>
      <c r="F45" s="36"/>
      <c r="G45" s="36" t="s">
        <v>12</v>
      </c>
      <c r="H45" s="36"/>
      <c r="I45" s="36"/>
      <c r="J45" s="36"/>
      <c r="K45" s="36"/>
      <c r="L45" s="35">
        <f>لینک!E64</f>
        <v>17</v>
      </c>
      <c r="M45" s="35">
        <v>2</v>
      </c>
      <c r="N45" s="35">
        <f t="shared" si="1"/>
        <v>34</v>
      </c>
      <c r="O45" s="35">
        <v>7</v>
      </c>
      <c r="P45" s="35">
        <v>260</v>
      </c>
    </row>
    <row r="46" spans="1:16" ht="25.5" x14ac:dyDescent="0.2">
      <c r="A46" s="15">
        <v>511</v>
      </c>
      <c r="B46" s="15" t="s">
        <v>241</v>
      </c>
      <c r="C46" s="15" t="s">
        <v>229</v>
      </c>
      <c r="D46" s="15" t="s">
        <v>297</v>
      </c>
      <c r="E46" s="15" t="s">
        <v>65</v>
      </c>
      <c r="F46" s="16" t="s">
        <v>63</v>
      </c>
      <c r="G46" s="16" t="s">
        <v>12</v>
      </c>
      <c r="H46" s="15"/>
      <c r="I46" s="15"/>
      <c r="J46" s="16"/>
      <c r="K46" s="16" t="s">
        <v>214</v>
      </c>
      <c r="L46" s="15">
        <f>لینک!E20</f>
        <v>2</v>
      </c>
      <c r="M46" s="15">
        <v>1</v>
      </c>
      <c r="N46" s="15">
        <f t="shared" si="1"/>
        <v>2</v>
      </c>
      <c r="O46" s="15">
        <v>88.3</v>
      </c>
      <c r="P46" s="15">
        <v>260</v>
      </c>
    </row>
    <row r="47" spans="1:16" ht="34.5" x14ac:dyDescent="0.2">
      <c r="A47" s="17">
        <v>512</v>
      </c>
      <c r="B47" s="17" t="s">
        <v>241</v>
      </c>
      <c r="C47" s="17" t="s">
        <v>229</v>
      </c>
      <c r="D47" s="17" t="s">
        <v>298</v>
      </c>
      <c r="E47" s="17" t="s">
        <v>65</v>
      </c>
      <c r="F47" s="18" t="s">
        <v>213</v>
      </c>
      <c r="G47" s="18" t="s">
        <v>12</v>
      </c>
      <c r="H47" s="18" t="s">
        <v>5</v>
      </c>
      <c r="I47" s="17"/>
      <c r="J47" s="18"/>
      <c r="K47" s="18" t="s">
        <v>214</v>
      </c>
      <c r="L47" s="17">
        <f>لینک!E20</f>
        <v>2</v>
      </c>
      <c r="M47" s="17">
        <v>2</v>
      </c>
      <c r="N47" s="17">
        <f t="shared" si="1"/>
        <v>4</v>
      </c>
      <c r="O47" s="17">
        <v>60</v>
      </c>
      <c r="P47" s="17">
        <v>58.6</v>
      </c>
    </row>
    <row r="48" spans="1:16" ht="25.5" x14ac:dyDescent="0.2">
      <c r="A48" s="15">
        <v>513</v>
      </c>
      <c r="B48" s="15" t="s">
        <v>241</v>
      </c>
      <c r="C48" s="15" t="s">
        <v>229</v>
      </c>
      <c r="D48" s="15" t="s">
        <v>299</v>
      </c>
      <c r="E48" s="15" t="s">
        <v>65</v>
      </c>
      <c r="F48" s="16" t="s">
        <v>46</v>
      </c>
      <c r="G48" s="16" t="s">
        <v>12</v>
      </c>
      <c r="H48" s="15"/>
      <c r="I48" s="15"/>
      <c r="J48" s="16"/>
      <c r="K48" s="16" t="s">
        <v>214</v>
      </c>
      <c r="L48" s="15">
        <f>لینک!E20</f>
        <v>2</v>
      </c>
      <c r="M48" s="15">
        <v>1</v>
      </c>
      <c r="N48" s="15">
        <f t="shared" si="1"/>
        <v>2</v>
      </c>
      <c r="O48" s="15">
        <v>10</v>
      </c>
      <c r="P48" s="15">
        <v>95.2</v>
      </c>
    </row>
    <row r="49" spans="1:16" ht="34.5" x14ac:dyDescent="0.2">
      <c r="A49" s="17">
        <v>514</v>
      </c>
      <c r="B49" s="17" t="s">
        <v>241</v>
      </c>
      <c r="C49" s="17" t="s">
        <v>229</v>
      </c>
      <c r="D49" s="17" t="s">
        <v>300</v>
      </c>
      <c r="E49" s="17" t="s">
        <v>65</v>
      </c>
      <c r="F49" s="18" t="s">
        <v>55</v>
      </c>
      <c r="G49" s="18" t="s">
        <v>12</v>
      </c>
      <c r="H49" s="18" t="s">
        <v>5</v>
      </c>
      <c r="I49" s="17"/>
      <c r="J49" s="18"/>
      <c r="K49" s="18" t="s">
        <v>214</v>
      </c>
      <c r="L49" s="17">
        <f>لینک!E20</f>
        <v>2</v>
      </c>
      <c r="M49" s="17">
        <v>1</v>
      </c>
      <c r="N49" s="17">
        <f t="shared" si="1"/>
        <v>2</v>
      </c>
      <c r="O49" s="17">
        <f>O47</f>
        <v>60</v>
      </c>
      <c r="P49" s="17">
        <v>98.4</v>
      </c>
    </row>
    <row r="50" spans="1:16" ht="25.5" x14ac:dyDescent="0.2">
      <c r="A50" s="15">
        <v>515</v>
      </c>
      <c r="B50" s="15" t="s">
        <v>241</v>
      </c>
      <c r="C50" s="15" t="s">
        <v>229</v>
      </c>
      <c r="D50" s="15" t="s">
        <v>301</v>
      </c>
      <c r="E50" s="15" t="s">
        <v>65</v>
      </c>
      <c r="F50" s="16" t="s">
        <v>64</v>
      </c>
      <c r="G50" s="16" t="s">
        <v>12</v>
      </c>
      <c r="H50" s="15" t="s">
        <v>5</v>
      </c>
      <c r="I50" s="15"/>
      <c r="J50" s="16"/>
      <c r="K50" s="16" t="s">
        <v>214</v>
      </c>
      <c r="L50" s="15">
        <f>لینک!E20</f>
        <v>2</v>
      </c>
      <c r="M50" s="15">
        <v>1</v>
      </c>
      <c r="N50" s="15">
        <f t="shared" si="1"/>
        <v>2</v>
      </c>
      <c r="O50" s="15">
        <f>O47</f>
        <v>60</v>
      </c>
      <c r="P50" s="15">
        <v>98.4</v>
      </c>
    </row>
    <row r="51" spans="1:16" ht="25.5" x14ac:dyDescent="0.2">
      <c r="A51" s="17">
        <v>516</v>
      </c>
      <c r="B51" s="17" t="s">
        <v>241</v>
      </c>
      <c r="C51" s="17" t="s">
        <v>229</v>
      </c>
      <c r="D51" s="17" t="s">
        <v>302</v>
      </c>
      <c r="E51" s="17" t="s">
        <v>65</v>
      </c>
      <c r="F51" s="18" t="s">
        <v>16</v>
      </c>
      <c r="G51" s="18" t="s">
        <v>12</v>
      </c>
      <c r="H51" s="18"/>
      <c r="I51" s="17">
        <v>2</v>
      </c>
      <c r="J51" s="18"/>
      <c r="K51" s="18" t="s">
        <v>224</v>
      </c>
      <c r="L51" s="17">
        <f>لینک!E20</f>
        <v>2</v>
      </c>
      <c r="M51" s="17">
        <v>1</v>
      </c>
      <c r="N51" s="17">
        <f t="shared" si="1"/>
        <v>2</v>
      </c>
      <c r="O51" s="17">
        <f>99.4-0.2</f>
        <v>99.2</v>
      </c>
      <c r="P51" s="17">
        <f>61.7-0.2</f>
        <v>61.5</v>
      </c>
    </row>
    <row r="52" spans="1:16" ht="25.5" x14ac:dyDescent="0.2">
      <c r="A52" s="15">
        <v>517</v>
      </c>
      <c r="B52" s="15" t="s">
        <v>241</v>
      </c>
      <c r="C52" s="15" t="s">
        <v>229</v>
      </c>
      <c r="D52" s="15" t="s">
        <v>340</v>
      </c>
      <c r="E52" s="15" t="s">
        <v>65</v>
      </c>
      <c r="F52" s="16" t="s">
        <v>48</v>
      </c>
      <c r="G52" s="16" t="s">
        <v>13</v>
      </c>
      <c r="H52" s="15"/>
      <c r="I52" s="15"/>
      <c r="J52" s="16"/>
      <c r="K52" s="16"/>
      <c r="L52" s="15">
        <f>لینک!E20</f>
        <v>2</v>
      </c>
      <c r="M52" s="15">
        <v>1</v>
      </c>
      <c r="N52" s="15">
        <f t="shared" si="1"/>
        <v>2</v>
      </c>
      <c r="O52" s="15">
        <v>60.3</v>
      </c>
      <c r="P52" s="15">
        <v>96.7</v>
      </c>
    </row>
    <row r="53" spans="1:16" ht="25.5" x14ac:dyDescent="0.2">
      <c r="A53" s="15">
        <v>436</v>
      </c>
      <c r="B53" s="15" t="s">
        <v>241</v>
      </c>
      <c r="C53" s="15" t="s">
        <v>229</v>
      </c>
      <c r="D53" s="15" t="s">
        <v>325</v>
      </c>
      <c r="E53" s="15" t="s">
        <v>65</v>
      </c>
      <c r="F53" s="16" t="s">
        <v>63</v>
      </c>
      <c r="G53" s="16" t="s">
        <v>12</v>
      </c>
      <c r="H53" s="15"/>
      <c r="I53" s="15"/>
      <c r="J53" s="16"/>
      <c r="K53" s="16" t="s">
        <v>214</v>
      </c>
      <c r="L53" s="15">
        <f>لینک!E21</f>
        <v>2</v>
      </c>
      <c r="M53" s="15">
        <v>1</v>
      </c>
      <c r="N53" s="15">
        <f t="shared" si="1"/>
        <v>2</v>
      </c>
      <c r="O53" s="15">
        <v>88.3</v>
      </c>
      <c r="P53" s="15">
        <v>260</v>
      </c>
    </row>
    <row r="54" spans="1:16" ht="35.25" thickBot="1" x14ac:dyDescent="0.25">
      <c r="A54" s="17">
        <v>437</v>
      </c>
      <c r="B54" s="17" t="s">
        <v>241</v>
      </c>
      <c r="C54" s="17" t="s">
        <v>229</v>
      </c>
      <c r="D54" s="17" t="s">
        <v>326</v>
      </c>
      <c r="E54" s="17" t="s">
        <v>65</v>
      </c>
      <c r="F54" s="18" t="s">
        <v>213</v>
      </c>
      <c r="G54" s="18" t="s">
        <v>12</v>
      </c>
      <c r="H54" s="18" t="s">
        <v>5</v>
      </c>
      <c r="I54" s="17"/>
      <c r="J54" s="18"/>
      <c r="K54" s="18" t="s">
        <v>214</v>
      </c>
      <c r="L54" s="17">
        <f>لینک!E21</f>
        <v>2</v>
      </c>
      <c r="M54" s="17">
        <v>2</v>
      </c>
      <c r="N54" s="17">
        <f t="shared" si="1"/>
        <v>4</v>
      </c>
      <c r="O54" s="17">
        <v>60</v>
      </c>
      <c r="P54" s="17">
        <v>58.6</v>
      </c>
    </row>
    <row r="55" spans="1:16" ht="26.25" thickBot="1" x14ac:dyDescent="0.25">
      <c r="A55" s="57">
        <v>438</v>
      </c>
      <c r="B55" s="58" t="s">
        <v>241</v>
      </c>
      <c r="C55" s="58" t="s">
        <v>229</v>
      </c>
      <c r="D55" s="58" t="s">
        <v>327</v>
      </c>
      <c r="E55" s="58" t="s">
        <v>65</v>
      </c>
      <c r="F55" s="59" t="s">
        <v>46</v>
      </c>
      <c r="G55" s="59" t="s">
        <v>12</v>
      </c>
      <c r="H55" s="58"/>
      <c r="I55" s="58"/>
      <c r="J55" s="59"/>
      <c r="K55" s="61" t="s">
        <v>214</v>
      </c>
      <c r="L55" s="37">
        <f>لینک!E21</f>
        <v>2</v>
      </c>
      <c r="M55" s="66">
        <v>1</v>
      </c>
      <c r="N55" s="58">
        <f t="shared" si="1"/>
        <v>2</v>
      </c>
      <c r="O55" s="58">
        <v>10</v>
      </c>
      <c r="P55" s="58">
        <v>95.2</v>
      </c>
    </row>
    <row r="56" spans="1:16" ht="34.5" x14ac:dyDescent="0.2">
      <c r="A56" s="32">
        <v>439</v>
      </c>
      <c r="B56" s="17" t="s">
        <v>241</v>
      </c>
      <c r="C56" s="17" t="s">
        <v>229</v>
      </c>
      <c r="D56" s="17" t="s">
        <v>328</v>
      </c>
      <c r="E56" s="17" t="s">
        <v>65</v>
      </c>
      <c r="F56" s="18" t="s">
        <v>55</v>
      </c>
      <c r="G56" s="18" t="s">
        <v>12</v>
      </c>
      <c r="H56" s="18" t="s">
        <v>5</v>
      </c>
      <c r="I56" s="17"/>
      <c r="J56" s="18"/>
      <c r="K56" s="18" t="s">
        <v>214</v>
      </c>
      <c r="L56" s="53">
        <f>لینک!E21</f>
        <v>2</v>
      </c>
      <c r="M56" s="17">
        <v>1</v>
      </c>
      <c r="N56" s="17">
        <f t="shared" si="1"/>
        <v>2</v>
      </c>
      <c r="O56" s="17">
        <f>O54</f>
        <v>60</v>
      </c>
      <c r="P56" s="17">
        <v>98.4</v>
      </c>
    </row>
    <row r="57" spans="1:16" ht="25.5" x14ac:dyDescent="0.2">
      <c r="A57" s="33">
        <v>440</v>
      </c>
      <c r="B57" s="15" t="s">
        <v>241</v>
      </c>
      <c r="C57" s="15" t="s">
        <v>229</v>
      </c>
      <c r="D57" s="15" t="s">
        <v>329</v>
      </c>
      <c r="E57" s="15" t="s">
        <v>65</v>
      </c>
      <c r="F57" s="16" t="s">
        <v>64</v>
      </c>
      <c r="G57" s="16" t="s">
        <v>12</v>
      </c>
      <c r="H57" s="15" t="s">
        <v>5</v>
      </c>
      <c r="I57" s="15"/>
      <c r="J57" s="16"/>
      <c r="K57" s="16" t="s">
        <v>214</v>
      </c>
      <c r="L57" s="15">
        <f>لینک!E21</f>
        <v>2</v>
      </c>
      <c r="M57" s="15">
        <v>1</v>
      </c>
      <c r="N57" s="15">
        <f t="shared" si="1"/>
        <v>2</v>
      </c>
      <c r="O57" s="15">
        <f>O54</f>
        <v>60</v>
      </c>
      <c r="P57" s="15">
        <v>98.4</v>
      </c>
    </row>
    <row r="58" spans="1:16" ht="25.5" x14ac:dyDescent="0.2">
      <c r="A58" s="32">
        <v>441</v>
      </c>
      <c r="B58" s="17" t="s">
        <v>241</v>
      </c>
      <c r="C58" s="17" t="s">
        <v>229</v>
      </c>
      <c r="D58" s="17" t="s">
        <v>330</v>
      </c>
      <c r="E58" s="17" t="s">
        <v>65</v>
      </c>
      <c r="F58" s="18" t="s">
        <v>16</v>
      </c>
      <c r="G58" s="18" t="s">
        <v>12</v>
      </c>
      <c r="H58" s="18"/>
      <c r="I58" s="17">
        <v>2</v>
      </c>
      <c r="J58" s="18"/>
      <c r="K58" s="18" t="s">
        <v>224</v>
      </c>
      <c r="L58" s="17">
        <f>لینک!E21</f>
        <v>2</v>
      </c>
      <c r="M58" s="17">
        <v>1</v>
      </c>
      <c r="N58" s="17">
        <f t="shared" si="1"/>
        <v>2</v>
      </c>
      <c r="O58" s="17">
        <f>99.4-0.2</f>
        <v>99.2</v>
      </c>
      <c r="P58" s="17">
        <f>61.7-0.2</f>
        <v>61.5</v>
      </c>
    </row>
    <row r="59" spans="1:16" ht="25.5" x14ac:dyDescent="0.2">
      <c r="A59" s="33">
        <v>442</v>
      </c>
      <c r="B59" s="15" t="s">
        <v>241</v>
      </c>
      <c r="C59" s="15" t="s">
        <v>229</v>
      </c>
      <c r="D59" s="15" t="s">
        <v>344</v>
      </c>
      <c r="E59" s="15" t="s">
        <v>65</v>
      </c>
      <c r="F59" s="16" t="s">
        <v>48</v>
      </c>
      <c r="G59" s="16" t="s">
        <v>13</v>
      </c>
      <c r="H59" s="15"/>
      <c r="I59" s="15"/>
      <c r="J59" s="16"/>
      <c r="K59" s="16"/>
      <c r="L59" s="15">
        <f>لینک!E21</f>
        <v>2</v>
      </c>
      <c r="M59" s="15">
        <v>1</v>
      </c>
      <c r="N59" s="15">
        <f t="shared" si="1"/>
        <v>2</v>
      </c>
      <c r="O59" s="15">
        <v>60.3</v>
      </c>
      <c r="P59" s="15">
        <v>96.7</v>
      </c>
    </row>
    <row r="60" spans="1:16" ht="25.5" x14ac:dyDescent="0.2">
      <c r="A60" s="31">
        <v>518</v>
      </c>
      <c r="B60" s="13" t="s">
        <v>241</v>
      </c>
      <c r="C60" s="13" t="s">
        <v>229</v>
      </c>
      <c r="D60" s="13" t="s">
        <v>303</v>
      </c>
      <c r="E60" s="13" t="s">
        <v>67</v>
      </c>
      <c r="F60" s="14" t="s">
        <v>14</v>
      </c>
      <c r="G60" s="14" t="s">
        <v>12</v>
      </c>
      <c r="H60" s="13" t="s">
        <v>5</v>
      </c>
      <c r="I60" s="13"/>
      <c r="J60" s="14"/>
      <c r="K60" s="14" t="s">
        <v>5</v>
      </c>
      <c r="L60" s="13">
        <f>لینک!E20</f>
        <v>2</v>
      </c>
      <c r="M60" s="13">
        <v>2</v>
      </c>
      <c r="N60" s="13">
        <f t="shared" si="1"/>
        <v>4</v>
      </c>
      <c r="O60" s="13">
        <v>63</v>
      </c>
      <c r="P60" s="13">
        <v>78.400000000000006</v>
      </c>
    </row>
    <row r="61" spans="1:16" ht="34.5" x14ac:dyDescent="0.2">
      <c r="A61" s="31">
        <v>519</v>
      </c>
      <c r="B61" s="13" t="s">
        <v>241</v>
      </c>
      <c r="C61" s="13" t="s">
        <v>229</v>
      </c>
      <c r="D61" s="13" t="s">
        <v>304</v>
      </c>
      <c r="E61" s="13" t="s">
        <v>67</v>
      </c>
      <c r="F61" s="14" t="s">
        <v>55</v>
      </c>
      <c r="G61" s="14" t="s">
        <v>12</v>
      </c>
      <c r="H61" s="14" t="s">
        <v>5</v>
      </c>
      <c r="I61" s="13"/>
      <c r="J61" s="14"/>
      <c r="K61" s="14" t="s">
        <v>5</v>
      </c>
      <c r="L61" s="13">
        <f>لینک!E20</f>
        <v>2</v>
      </c>
      <c r="M61" s="13">
        <v>1</v>
      </c>
      <c r="N61" s="13">
        <f t="shared" si="1"/>
        <v>2</v>
      </c>
      <c r="O61" s="13">
        <v>63</v>
      </c>
      <c r="P61" s="13">
        <v>64.900000000000006</v>
      </c>
    </row>
    <row r="62" spans="1:16" ht="25.5" x14ac:dyDescent="0.2">
      <c r="A62" s="31">
        <v>520</v>
      </c>
      <c r="B62" s="13" t="s">
        <v>241</v>
      </c>
      <c r="C62" s="13" t="s">
        <v>229</v>
      </c>
      <c r="D62" s="13" t="s">
        <v>305</v>
      </c>
      <c r="E62" s="13" t="s">
        <v>67</v>
      </c>
      <c r="F62" s="14" t="s">
        <v>15</v>
      </c>
      <c r="G62" s="14" t="s">
        <v>12</v>
      </c>
      <c r="H62" s="13"/>
      <c r="I62" s="13"/>
      <c r="J62" s="14"/>
      <c r="K62" s="14" t="s">
        <v>5</v>
      </c>
      <c r="L62" s="13">
        <f>لینک!E20</f>
        <v>2</v>
      </c>
      <c r="M62" s="13">
        <v>2</v>
      </c>
      <c r="N62" s="13">
        <f t="shared" si="1"/>
        <v>4</v>
      </c>
      <c r="O62" s="13">
        <v>10</v>
      </c>
      <c r="P62" s="13">
        <v>61.8</v>
      </c>
    </row>
    <row r="63" spans="1:16" ht="25.5" x14ac:dyDescent="0.2">
      <c r="A63" s="31">
        <v>521</v>
      </c>
      <c r="B63" s="13" t="s">
        <v>241</v>
      </c>
      <c r="C63" s="13" t="s">
        <v>229</v>
      </c>
      <c r="D63" s="13" t="s">
        <v>306</v>
      </c>
      <c r="E63" s="13" t="s">
        <v>67</v>
      </c>
      <c r="F63" s="14" t="s">
        <v>66</v>
      </c>
      <c r="G63" s="14" t="s">
        <v>12</v>
      </c>
      <c r="H63" s="14"/>
      <c r="I63" s="13"/>
      <c r="J63" s="14"/>
      <c r="K63" s="14"/>
      <c r="L63" s="13">
        <f>لینک!E20</f>
        <v>2</v>
      </c>
      <c r="M63" s="13">
        <v>1</v>
      </c>
      <c r="N63" s="13">
        <f t="shared" si="1"/>
        <v>2</v>
      </c>
      <c r="O63" s="13">
        <v>10</v>
      </c>
      <c r="P63" s="13">
        <v>61.8</v>
      </c>
    </row>
    <row r="64" spans="1:16" ht="25.5" x14ac:dyDescent="0.2">
      <c r="A64" s="31">
        <v>522</v>
      </c>
      <c r="B64" s="13" t="s">
        <v>241</v>
      </c>
      <c r="C64" s="13" t="s">
        <v>229</v>
      </c>
      <c r="D64" s="13" t="s">
        <v>307</v>
      </c>
      <c r="E64" s="13" t="s">
        <v>67</v>
      </c>
      <c r="F64" s="14" t="s">
        <v>16</v>
      </c>
      <c r="G64" s="14" t="s">
        <v>12</v>
      </c>
      <c r="H64" s="13"/>
      <c r="I64" s="13">
        <v>2</v>
      </c>
      <c r="J64" s="14"/>
      <c r="K64" s="14" t="s">
        <v>8</v>
      </c>
      <c r="L64" s="13">
        <f>لینک!E20</f>
        <v>2</v>
      </c>
      <c r="M64" s="13">
        <v>1</v>
      </c>
      <c r="N64" s="13">
        <f t="shared" si="1"/>
        <v>2</v>
      </c>
      <c r="O64" s="13">
        <v>64.5</v>
      </c>
      <c r="P64" s="13">
        <v>80</v>
      </c>
    </row>
    <row r="65" spans="1:16" ht="25.5" x14ac:dyDescent="0.2">
      <c r="A65" s="31">
        <v>523</v>
      </c>
      <c r="B65" s="13" t="s">
        <v>241</v>
      </c>
      <c r="C65" s="13" t="s">
        <v>229</v>
      </c>
      <c r="D65" s="13" t="s">
        <v>308</v>
      </c>
      <c r="E65" s="13" t="s">
        <v>67</v>
      </c>
      <c r="F65" s="14" t="s">
        <v>1</v>
      </c>
      <c r="G65" s="14" t="s">
        <v>12</v>
      </c>
      <c r="H65" s="14"/>
      <c r="I65" s="13"/>
      <c r="J65" s="14"/>
      <c r="K65" s="14"/>
      <c r="L65" s="13">
        <f>لینک!E20</f>
        <v>2</v>
      </c>
      <c r="M65" s="13">
        <v>1</v>
      </c>
      <c r="N65" s="13">
        <f t="shared" si="1"/>
        <v>2</v>
      </c>
      <c r="O65" s="13">
        <v>10</v>
      </c>
      <c r="P65" s="13">
        <v>65</v>
      </c>
    </row>
    <row r="66" spans="1:16" ht="25.5" x14ac:dyDescent="0.2">
      <c r="A66" s="31">
        <v>524</v>
      </c>
      <c r="B66" s="13" t="s">
        <v>241</v>
      </c>
      <c r="C66" s="13" t="s">
        <v>229</v>
      </c>
      <c r="D66" s="13" t="s">
        <v>341</v>
      </c>
      <c r="E66" s="13" t="s">
        <v>67</v>
      </c>
      <c r="F66" s="14" t="s">
        <v>48</v>
      </c>
      <c r="G66" s="14" t="s">
        <v>13</v>
      </c>
      <c r="H66" s="13"/>
      <c r="I66" s="13"/>
      <c r="J66" s="14"/>
      <c r="K66" s="14"/>
      <c r="L66" s="13">
        <f>لینک!E20</f>
        <v>2</v>
      </c>
      <c r="M66" s="13">
        <v>1</v>
      </c>
      <c r="N66" s="13">
        <f t="shared" ref="N66:N97" si="2">M66*L66</f>
        <v>2</v>
      </c>
      <c r="O66" s="13">
        <v>63.3</v>
      </c>
      <c r="P66" s="13">
        <v>79.099999999999994</v>
      </c>
    </row>
    <row r="67" spans="1:16" ht="34.5" x14ac:dyDescent="0.2">
      <c r="A67" s="34">
        <v>534</v>
      </c>
      <c r="B67" s="24" t="s">
        <v>241</v>
      </c>
      <c r="C67" s="24" t="s">
        <v>229</v>
      </c>
      <c r="D67" s="24" t="s">
        <v>242</v>
      </c>
      <c r="E67" s="24" t="s">
        <v>68</v>
      </c>
      <c r="F67" s="25" t="s">
        <v>14</v>
      </c>
      <c r="G67" s="25" t="s">
        <v>12</v>
      </c>
      <c r="H67" s="25" t="s">
        <v>5</v>
      </c>
      <c r="I67" s="24"/>
      <c r="J67" s="25"/>
      <c r="K67" s="25" t="s">
        <v>214</v>
      </c>
      <c r="L67" s="24">
        <f>لینک!E23</f>
        <v>2</v>
      </c>
      <c r="M67" s="24">
        <v>2</v>
      </c>
      <c r="N67" s="24">
        <f t="shared" si="2"/>
        <v>4</v>
      </c>
      <c r="O67" s="24">
        <v>59.8</v>
      </c>
      <c r="P67" s="24">
        <v>78.400000000000006</v>
      </c>
    </row>
    <row r="68" spans="1:16" ht="25.5" x14ac:dyDescent="0.2">
      <c r="A68" s="55">
        <v>535</v>
      </c>
      <c r="B68" s="26" t="s">
        <v>241</v>
      </c>
      <c r="C68" s="26" t="s">
        <v>229</v>
      </c>
      <c r="D68" s="26" t="s">
        <v>243</v>
      </c>
      <c r="E68" s="26" t="s">
        <v>68</v>
      </c>
      <c r="F68" s="27" t="s">
        <v>55</v>
      </c>
      <c r="G68" s="27" t="s">
        <v>12</v>
      </c>
      <c r="H68" s="26" t="s">
        <v>5</v>
      </c>
      <c r="I68" s="26"/>
      <c r="J68" s="27"/>
      <c r="K68" s="27" t="s">
        <v>214</v>
      </c>
      <c r="L68" s="26">
        <f>لینک!E23</f>
        <v>2</v>
      </c>
      <c r="M68" s="26">
        <v>1</v>
      </c>
      <c r="N68" s="26">
        <f t="shared" si="2"/>
        <v>2</v>
      </c>
      <c r="O68" s="26">
        <v>59.8</v>
      </c>
      <c r="P68" s="26">
        <v>83.4</v>
      </c>
    </row>
    <row r="69" spans="1:16" ht="25.5" x14ac:dyDescent="0.2">
      <c r="A69" s="34">
        <v>536</v>
      </c>
      <c r="B69" s="24" t="s">
        <v>241</v>
      </c>
      <c r="C69" s="24" t="s">
        <v>229</v>
      </c>
      <c r="D69" s="24" t="s">
        <v>244</v>
      </c>
      <c r="E69" s="24" t="s">
        <v>68</v>
      </c>
      <c r="F69" s="25" t="s">
        <v>15</v>
      </c>
      <c r="G69" s="25" t="s">
        <v>12</v>
      </c>
      <c r="H69" s="25"/>
      <c r="I69" s="24"/>
      <c r="J69" s="25"/>
      <c r="K69" s="25" t="s">
        <v>214</v>
      </c>
      <c r="L69" s="24">
        <f>لینک!E23</f>
        <v>2</v>
      </c>
      <c r="M69" s="24">
        <v>2</v>
      </c>
      <c r="N69" s="24">
        <f t="shared" si="2"/>
        <v>4</v>
      </c>
      <c r="O69" s="24">
        <v>10</v>
      </c>
      <c r="P69" s="24">
        <v>80.400000000000006</v>
      </c>
    </row>
    <row r="70" spans="1:16" ht="25.5" x14ac:dyDescent="0.2">
      <c r="A70" s="55">
        <v>537</v>
      </c>
      <c r="B70" s="26" t="s">
        <v>241</v>
      </c>
      <c r="C70" s="26" t="s">
        <v>229</v>
      </c>
      <c r="D70" s="26" t="s">
        <v>245</v>
      </c>
      <c r="E70" s="26" t="s">
        <v>68</v>
      </c>
      <c r="F70" s="27" t="s">
        <v>66</v>
      </c>
      <c r="G70" s="27" t="s">
        <v>12</v>
      </c>
      <c r="H70" s="26"/>
      <c r="I70" s="26"/>
      <c r="J70" s="27"/>
      <c r="K70" s="27"/>
      <c r="L70" s="26">
        <f>لینک!E23</f>
        <v>2</v>
      </c>
      <c r="M70" s="26">
        <v>2</v>
      </c>
      <c r="N70" s="26">
        <f t="shared" si="2"/>
        <v>4</v>
      </c>
      <c r="O70" s="26">
        <v>10</v>
      </c>
      <c r="P70" s="26">
        <v>80.400000000000006</v>
      </c>
    </row>
    <row r="71" spans="1:16" ht="25.5" x14ac:dyDescent="0.2">
      <c r="A71" s="34">
        <v>538</v>
      </c>
      <c r="B71" s="24" t="s">
        <v>241</v>
      </c>
      <c r="C71" s="24" t="s">
        <v>229</v>
      </c>
      <c r="D71" s="24" t="s">
        <v>246</v>
      </c>
      <c r="E71" s="24" t="s">
        <v>68</v>
      </c>
      <c r="F71" s="25" t="s">
        <v>16</v>
      </c>
      <c r="G71" s="25" t="s">
        <v>12</v>
      </c>
      <c r="H71" s="25"/>
      <c r="I71" s="24">
        <v>2</v>
      </c>
      <c r="J71" s="25"/>
      <c r="K71" s="25" t="s">
        <v>224</v>
      </c>
      <c r="L71" s="24">
        <f>لینک!E23</f>
        <v>2</v>
      </c>
      <c r="M71" s="24">
        <v>2</v>
      </c>
      <c r="N71" s="24">
        <f t="shared" si="2"/>
        <v>4</v>
      </c>
      <c r="O71" s="24">
        <f>41.4-0.2</f>
        <v>41.199999999999996</v>
      </c>
      <c r="P71" s="24">
        <f>80-0.2</f>
        <v>79.8</v>
      </c>
    </row>
    <row r="72" spans="1:16" ht="25.5" x14ac:dyDescent="0.2">
      <c r="A72" s="55">
        <v>539</v>
      </c>
      <c r="B72" s="26" t="s">
        <v>241</v>
      </c>
      <c r="C72" s="26" t="s">
        <v>229</v>
      </c>
      <c r="D72" s="26" t="s">
        <v>247</v>
      </c>
      <c r="E72" s="26" t="s">
        <v>68</v>
      </c>
      <c r="F72" s="27" t="s">
        <v>1</v>
      </c>
      <c r="G72" s="27" t="s">
        <v>12</v>
      </c>
      <c r="H72" s="26"/>
      <c r="I72" s="26"/>
      <c r="J72" s="27"/>
      <c r="K72" s="27"/>
      <c r="L72" s="26">
        <f>لینک!E23</f>
        <v>2</v>
      </c>
      <c r="M72" s="26">
        <v>1</v>
      </c>
      <c r="N72" s="26">
        <f t="shared" si="2"/>
        <v>2</v>
      </c>
      <c r="O72" s="26">
        <v>10</v>
      </c>
      <c r="P72" s="26">
        <v>83.6</v>
      </c>
    </row>
    <row r="73" spans="1:16" ht="25.5" x14ac:dyDescent="0.2">
      <c r="A73" s="34">
        <v>540</v>
      </c>
      <c r="B73" s="24" t="s">
        <v>241</v>
      </c>
      <c r="C73" s="24" t="s">
        <v>229</v>
      </c>
      <c r="D73" s="24" t="s">
        <v>249</v>
      </c>
      <c r="E73" s="24" t="s">
        <v>68</v>
      </c>
      <c r="F73" s="25" t="s">
        <v>69</v>
      </c>
      <c r="G73" s="25" t="s">
        <v>13</v>
      </c>
      <c r="H73" s="25"/>
      <c r="I73" s="24"/>
      <c r="J73" s="25"/>
      <c r="K73" s="25"/>
      <c r="L73" s="24">
        <f>لینک!E23</f>
        <v>2</v>
      </c>
      <c r="M73" s="24">
        <v>1</v>
      </c>
      <c r="N73" s="24">
        <f t="shared" si="2"/>
        <v>2</v>
      </c>
      <c r="O73" s="24">
        <v>79.099999999999994</v>
      </c>
      <c r="P73" s="24">
        <f>P69-1.7</f>
        <v>78.7</v>
      </c>
    </row>
    <row r="74" spans="1:16" ht="25.5" x14ac:dyDescent="0.2">
      <c r="A74" s="32">
        <v>458</v>
      </c>
      <c r="B74" s="17" t="s">
        <v>241</v>
      </c>
      <c r="C74" s="17" t="s">
        <v>229</v>
      </c>
      <c r="D74" s="17" t="s">
        <v>249</v>
      </c>
      <c r="E74" s="17" t="s">
        <v>68</v>
      </c>
      <c r="F74" s="18" t="s">
        <v>69</v>
      </c>
      <c r="G74" s="18" t="s">
        <v>13</v>
      </c>
      <c r="H74" s="18"/>
      <c r="I74" s="17"/>
      <c r="J74" s="18"/>
      <c r="K74" s="18"/>
      <c r="L74" s="17">
        <f>لینک!E24</f>
        <v>1</v>
      </c>
      <c r="M74" s="17">
        <v>1</v>
      </c>
      <c r="N74" s="17">
        <f t="shared" si="2"/>
        <v>1</v>
      </c>
      <c r="O74" s="17">
        <v>79.099999999999994</v>
      </c>
      <c r="P74" s="17">
        <f>P70-1.7</f>
        <v>78.7</v>
      </c>
    </row>
    <row r="75" spans="1:16" ht="34.5" x14ac:dyDescent="0.2">
      <c r="A75" s="32">
        <v>452</v>
      </c>
      <c r="B75" s="17" t="s">
        <v>241</v>
      </c>
      <c r="C75" s="17" t="s">
        <v>229</v>
      </c>
      <c r="D75" s="17" t="s">
        <v>272</v>
      </c>
      <c r="E75" s="17" t="s">
        <v>68</v>
      </c>
      <c r="F75" s="18" t="s">
        <v>14</v>
      </c>
      <c r="G75" s="18" t="s">
        <v>12</v>
      </c>
      <c r="H75" s="18" t="s">
        <v>5</v>
      </c>
      <c r="I75" s="17"/>
      <c r="J75" s="18"/>
      <c r="K75" s="18" t="s">
        <v>214</v>
      </c>
      <c r="L75" s="17">
        <f>لینک!E24</f>
        <v>1</v>
      </c>
      <c r="M75" s="17">
        <v>2</v>
      </c>
      <c r="N75" s="17">
        <f t="shared" si="2"/>
        <v>2</v>
      </c>
      <c r="O75" s="17">
        <v>59.8</v>
      </c>
      <c r="P75" s="17">
        <v>78.400000000000006</v>
      </c>
    </row>
    <row r="76" spans="1:16" ht="25.5" x14ac:dyDescent="0.2">
      <c r="A76" s="33">
        <v>453</v>
      </c>
      <c r="B76" s="15" t="s">
        <v>241</v>
      </c>
      <c r="C76" s="15" t="s">
        <v>229</v>
      </c>
      <c r="D76" s="15" t="s">
        <v>273</v>
      </c>
      <c r="E76" s="15" t="s">
        <v>68</v>
      </c>
      <c r="F76" s="16" t="s">
        <v>55</v>
      </c>
      <c r="G76" s="16" t="s">
        <v>12</v>
      </c>
      <c r="H76" s="15" t="s">
        <v>5</v>
      </c>
      <c r="I76" s="15"/>
      <c r="J76" s="16"/>
      <c r="K76" s="16" t="s">
        <v>214</v>
      </c>
      <c r="L76" s="15">
        <f>لینک!E24</f>
        <v>1</v>
      </c>
      <c r="M76" s="15">
        <v>1</v>
      </c>
      <c r="N76" s="15">
        <f t="shared" si="2"/>
        <v>1</v>
      </c>
      <c r="O76" s="15">
        <v>59.8</v>
      </c>
      <c r="P76" s="15">
        <v>83.4</v>
      </c>
    </row>
    <row r="77" spans="1:16" ht="25.5" x14ac:dyDescent="0.2">
      <c r="A77" s="32">
        <v>454</v>
      </c>
      <c r="B77" s="17" t="s">
        <v>241</v>
      </c>
      <c r="C77" s="17" t="s">
        <v>229</v>
      </c>
      <c r="D77" s="17" t="s">
        <v>274</v>
      </c>
      <c r="E77" s="17" t="s">
        <v>68</v>
      </c>
      <c r="F77" s="18" t="s">
        <v>15</v>
      </c>
      <c r="G77" s="18" t="s">
        <v>12</v>
      </c>
      <c r="H77" s="18"/>
      <c r="I77" s="17"/>
      <c r="J77" s="18"/>
      <c r="K77" s="18" t="s">
        <v>214</v>
      </c>
      <c r="L77" s="17">
        <f>لینک!E24</f>
        <v>1</v>
      </c>
      <c r="M77" s="17">
        <v>2</v>
      </c>
      <c r="N77" s="17">
        <f t="shared" si="2"/>
        <v>2</v>
      </c>
      <c r="O77" s="17">
        <v>10</v>
      </c>
      <c r="P77" s="17">
        <v>80.400000000000006</v>
      </c>
    </row>
    <row r="78" spans="1:16" ht="25.5" x14ac:dyDescent="0.2">
      <c r="A78" s="33">
        <v>455</v>
      </c>
      <c r="B78" s="15" t="s">
        <v>241</v>
      </c>
      <c r="C78" s="15" t="s">
        <v>229</v>
      </c>
      <c r="D78" s="15" t="s">
        <v>345</v>
      </c>
      <c r="E78" s="15" t="s">
        <v>68</v>
      </c>
      <c r="F78" s="16" t="s">
        <v>66</v>
      </c>
      <c r="G78" s="16" t="s">
        <v>12</v>
      </c>
      <c r="H78" s="15"/>
      <c r="I78" s="15"/>
      <c r="J78" s="16"/>
      <c r="K78" s="16"/>
      <c r="L78" s="15">
        <f>لینک!E24</f>
        <v>1</v>
      </c>
      <c r="M78" s="15">
        <v>2</v>
      </c>
      <c r="N78" s="15">
        <f t="shared" si="2"/>
        <v>2</v>
      </c>
      <c r="O78" s="15">
        <v>10</v>
      </c>
      <c r="P78" s="15">
        <v>80.400000000000006</v>
      </c>
    </row>
    <row r="79" spans="1:16" ht="25.5" x14ac:dyDescent="0.2">
      <c r="A79" s="32">
        <v>456</v>
      </c>
      <c r="B79" s="17" t="s">
        <v>241</v>
      </c>
      <c r="C79" s="17" t="s">
        <v>229</v>
      </c>
      <c r="D79" s="17" t="s">
        <v>346</v>
      </c>
      <c r="E79" s="17" t="s">
        <v>68</v>
      </c>
      <c r="F79" s="18" t="s">
        <v>16</v>
      </c>
      <c r="G79" s="18" t="s">
        <v>12</v>
      </c>
      <c r="H79" s="18"/>
      <c r="I79" s="17">
        <v>2</v>
      </c>
      <c r="J79" s="18"/>
      <c r="K79" s="18" t="s">
        <v>224</v>
      </c>
      <c r="L79" s="17">
        <f>لینک!E24</f>
        <v>1</v>
      </c>
      <c r="M79" s="17">
        <v>2</v>
      </c>
      <c r="N79" s="17">
        <f t="shared" si="2"/>
        <v>2</v>
      </c>
      <c r="O79" s="17">
        <f>41.4-0.2</f>
        <v>41.199999999999996</v>
      </c>
      <c r="P79" s="17">
        <f>80-0.2</f>
        <v>79.8</v>
      </c>
    </row>
    <row r="80" spans="1:16" ht="25.5" x14ac:dyDescent="0.2">
      <c r="A80" s="33">
        <v>457</v>
      </c>
      <c r="B80" s="15" t="s">
        <v>241</v>
      </c>
      <c r="C80" s="15" t="s">
        <v>229</v>
      </c>
      <c r="D80" s="15" t="s">
        <v>347</v>
      </c>
      <c r="E80" s="15" t="s">
        <v>68</v>
      </c>
      <c r="F80" s="16" t="s">
        <v>1</v>
      </c>
      <c r="G80" s="16" t="s">
        <v>12</v>
      </c>
      <c r="H80" s="15"/>
      <c r="I80" s="15"/>
      <c r="J80" s="16"/>
      <c r="K80" s="16"/>
      <c r="L80" s="15">
        <f>لینک!E24</f>
        <v>1</v>
      </c>
      <c r="M80" s="15">
        <v>1</v>
      </c>
      <c r="N80" s="15">
        <f t="shared" si="2"/>
        <v>1</v>
      </c>
      <c r="O80" s="15">
        <v>10</v>
      </c>
      <c r="P80" s="15">
        <v>83.6</v>
      </c>
    </row>
    <row r="81" spans="1:16" ht="34.5" x14ac:dyDescent="0.2">
      <c r="A81" s="32">
        <v>494</v>
      </c>
      <c r="B81" s="17" t="s">
        <v>241</v>
      </c>
      <c r="C81" s="17" t="s">
        <v>229</v>
      </c>
      <c r="D81" s="17" t="s">
        <v>276</v>
      </c>
      <c r="E81" s="17" t="s">
        <v>228</v>
      </c>
      <c r="F81" s="18" t="s">
        <v>14</v>
      </c>
      <c r="G81" s="18" t="s">
        <v>12</v>
      </c>
      <c r="H81" s="18" t="s">
        <v>5</v>
      </c>
      <c r="I81" s="17"/>
      <c r="J81" s="18"/>
      <c r="K81" s="18" t="s">
        <v>214</v>
      </c>
      <c r="L81" s="17">
        <f>لینک!E20</f>
        <v>2</v>
      </c>
      <c r="M81" s="17">
        <v>2</v>
      </c>
      <c r="N81" s="17">
        <f t="shared" si="2"/>
        <v>4</v>
      </c>
      <c r="O81" s="17">
        <v>33</v>
      </c>
      <c r="P81" s="17">
        <v>105</v>
      </c>
    </row>
    <row r="82" spans="1:16" ht="25.5" x14ac:dyDescent="0.2">
      <c r="A82" s="33">
        <v>495</v>
      </c>
      <c r="B82" s="15" t="s">
        <v>241</v>
      </c>
      <c r="C82" s="15" t="s">
        <v>229</v>
      </c>
      <c r="D82" s="15" t="s">
        <v>277</v>
      </c>
      <c r="E82" s="15" t="s">
        <v>228</v>
      </c>
      <c r="F82" s="16" t="s">
        <v>55</v>
      </c>
      <c r="G82" s="16" t="s">
        <v>12</v>
      </c>
      <c r="H82" s="15" t="s">
        <v>5</v>
      </c>
      <c r="I82" s="15"/>
      <c r="J82" s="16"/>
      <c r="K82" s="16" t="s">
        <v>214</v>
      </c>
      <c r="L82" s="15">
        <f>لینک!E20</f>
        <v>2</v>
      </c>
      <c r="M82" s="15">
        <v>1</v>
      </c>
      <c r="N82" s="15">
        <f t="shared" si="2"/>
        <v>2</v>
      </c>
      <c r="O82" s="15">
        <v>33</v>
      </c>
      <c r="P82" s="15">
        <v>128</v>
      </c>
    </row>
    <row r="83" spans="1:16" ht="25.5" x14ac:dyDescent="0.2">
      <c r="A83" s="32">
        <v>496</v>
      </c>
      <c r="B83" s="17" t="s">
        <v>241</v>
      </c>
      <c r="C83" s="17" t="s">
        <v>229</v>
      </c>
      <c r="D83" s="17" t="s">
        <v>278</v>
      </c>
      <c r="E83" s="17" t="s">
        <v>228</v>
      </c>
      <c r="F83" s="18" t="s">
        <v>56</v>
      </c>
      <c r="G83" s="18" t="s">
        <v>12</v>
      </c>
      <c r="H83" s="18"/>
      <c r="I83" s="17"/>
      <c r="J83" s="18"/>
      <c r="K83" s="18" t="s">
        <v>214</v>
      </c>
      <c r="L83" s="17">
        <f>لینک!E20</f>
        <v>2</v>
      </c>
      <c r="M83" s="17">
        <v>2</v>
      </c>
      <c r="N83" s="17">
        <f t="shared" si="2"/>
        <v>4</v>
      </c>
      <c r="O83" s="17">
        <v>31</v>
      </c>
      <c r="P83" s="17">
        <v>128</v>
      </c>
    </row>
    <row r="84" spans="1:16" ht="25.5" x14ac:dyDescent="0.2">
      <c r="A84" s="33">
        <v>497</v>
      </c>
      <c r="B84" s="15" t="s">
        <v>241</v>
      </c>
      <c r="C84" s="15" t="s">
        <v>229</v>
      </c>
      <c r="D84" s="15" t="s">
        <v>279</v>
      </c>
      <c r="E84" s="15" t="s">
        <v>228</v>
      </c>
      <c r="F84" s="16" t="s">
        <v>57</v>
      </c>
      <c r="G84" s="16" t="s">
        <v>12</v>
      </c>
      <c r="H84" s="15"/>
      <c r="I84" s="15"/>
      <c r="J84" s="16"/>
      <c r="K84" s="16" t="s">
        <v>214</v>
      </c>
      <c r="L84" s="15">
        <f>لینک!E20</f>
        <v>2</v>
      </c>
      <c r="M84" s="15">
        <v>1</v>
      </c>
      <c r="N84" s="15">
        <f t="shared" si="2"/>
        <v>2</v>
      </c>
      <c r="O84" s="15">
        <v>31</v>
      </c>
      <c r="P84" s="15">
        <v>66.8</v>
      </c>
    </row>
    <row r="85" spans="1:16" ht="34.5" x14ac:dyDescent="0.2">
      <c r="A85" s="32">
        <v>498</v>
      </c>
      <c r="B85" s="17" t="s">
        <v>241</v>
      </c>
      <c r="C85" s="17" t="s">
        <v>229</v>
      </c>
      <c r="D85" s="17" t="s">
        <v>280</v>
      </c>
      <c r="E85" s="17" t="s">
        <v>228</v>
      </c>
      <c r="F85" s="18" t="s">
        <v>58</v>
      </c>
      <c r="G85" s="18" t="s">
        <v>12</v>
      </c>
      <c r="H85" s="18"/>
      <c r="I85" s="17"/>
      <c r="J85" s="18"/>
      <c r="K85" s="18" t="s">
        <v>214</v>
      </c>
      <c r="L85" s="17">
        <f>لینک!E20</f>
        <v>2</v>
      </c>
      <c r="M85" s="17">
        <v>1</v>
      </c>
      <c r="N85" s="17">
        <f t="shared" si="2"/>
        <v>2</v>
      </c>
      <c r="O85" s="17">
        <v>7</v>
      </c>
      <c r="P85" s="17">
        <v>128</v>
      </c>
    </row>
    <row r="86" spans="1:16" ht="25.5" x14ac:dyDescent="0.2">
      <c r="A86" s="33">
        <v>499</v>
      </c>
      <c r="B86" s="15" t="s">
        <v>241</v>
      </c>
      <c r="C86" s="15" t="s">
        <v>229</v>
      </c>
      <c r="D86" s="15" t="s">
        <v>281</v>
      </c>
      <c r="E86" s="15" t="s">
        <v>228</v>
      </c>
      <c r="F86" s="16" t="s">
        <v>47</v>
      </c>
      <c r="G86" s="16" t="s">
        <v>12</v>
      </c>
      <c r="H86" s="15"/>
      <c r="I86" s="15">
        <v>2</v>
      </c>
      <c r="J86" s="16"/>
      <c r="K86" s="16" t="s">
        <v>224</v>
      </c>
      <c r="L86" s="15">
        <f>لینک!E20</f>
        <v>2</v>
      </c>
      <c r="M86" s="15">
        <v>2</v>
      </c>
      <c r="N86" s="15">
        <f t="shared" si="2"/>
        <v>4</v>
      </c>
      <c r="O86" s="15">
        <f>65.1-0.2</f>
        <v>64.899999999999991</v>
      </c>
      <c r="P86" s="15">
        <f>69.5-0.2</f>
        <v>69.3</v>
      </c>
    </row>
    <row r="87" spans="1:16" ht="25.5" x14ac:dyDescent="0.2">
      <c r="A87" s="32">
        <v>500</v>
      </c>
      <c r="B87" s="17" t="s">
        <v>241</v>
      </c>
      <c r="C87" s="17" t="s">
        <v>229</v>
      </c>
      <c r="D87" s="17" t="s">
        <v>282</v>
      </c>
      <c r="E87" s="17" t="s">
        <v>228</v>
      </c>
      <c r="F87" s="18" t="s">
        <v>59</v>
      </c>
      <c r="G87" s="18" t="s">
        <v>12</v>
      </c>
      <c r="H87" s="18"/>
      <c r="I87" s="17">
        <v>3</v>
      </c>
      <c r="J87" s="18"/>
      <c r="K87" s="18" t="s">
        <v>224</v>
      </c>
      <c r="L87" s="17">
        <f>لینک!E20</f>
        <v>2</v>
      </c>
      <c r="M87" s="17">
        <v>1</v>
      </c>
      <c r="N87" s="17">
        <f t="shared" si="2"/>
        <v>2</v>
      </c>
      <c r="O87" s="17">
        <f>130.7-0.2</f>
        <v>130.5</v>
      </c>
      <c r="P87" s="17">
        <f>34.5-0.2</f>
        <v>34.299999999999997</v>
      </c>
    </row>
    <row r="88" spans="1:16" ht="25.5" x14ac:dyDescent="0.2">
      <c r="A88" s="33">
        <v>501</v>
      </c>
      <c r="B88" s="15" t="s">
        <v>241</v>
      </c>
      <c r="C88" s="15" t="s">
        <v>229</v>
      </c>
      <c r="D88" s="15" t="s">
        <v>283</v>
      </c>
      <c r="E88" s="15" t="s">
        <v>228</v>
      </c>
      <c r="F88" s="16" t="s">
        <v>61</v>
      </c>
      <c r="G88" s="16" t="s">
        <v>12</v>
      </c>
      <c r="H88" s="15"/>
      <c r="I88" s="15"/>
      <c r="J88" s="16"/>
      <c r="K88" s="16"/>
      <c r="L88" s="15">
        <f>لینک!E20</f>
        <v>2</v>
      </c>
      <c r="M88" s="15">
        <v>2</v>
      </c>
      <c r="N88" s="15">
        <f t="shared" si="2"/>
        <v>4</v>
      </c>
      <c r="O88" s="15">
        <v>10</v>
      </c>
      <c r="P88" s="15">
        <v>128</v>
      </c>
    </row>
    <row r="89" spans="1:16" ht="25.5" x14ac:dyDescent="0.2">
      <c r="A89" s="32">
        <v>502</v>
      </c>
      <c r="B89" s="17" t="s">
        <v>241</v>
      </c>
      <c r="C89" s="17" t="s">
        <v>229</v>
      </c>
      <c r="D89" s="17" t="s">
        <v>285</v>
      </c>
      <c r="E89" s="17" t="s">
        <v>228</v>
      </c>
      <c r="F89" s="18" t="s">
        <v>48</v>
      </c>
      <c r="G89" s="18" t="s">
        <v>13</v>
      </c>
      <c r="H89" s="18"/>
      <c r="I89" s="17"/>
      <c r="J89" s="18"/>
      <c r="K89" s="18"/>
      <c r="L89" s="17">
        <f>لینک!E20</f>
        <v>2</v>
      </c>
      <c r="M89" s="17">
        <v>1</v>
      </c>
      <c r="N89" s="17">
        <f t="shared" si="2"/>
        <v>2</v>
      </c>
      <c r="O89" s="17">
        <v>104.1</v>
      </c>
      <c r="P89" s="17">
        <v>129.5</v>
      </c>
    </row>
    <row r="90" spans="1:16" ht="34.5" x14ac:dyDescent="0.2">
      <c r="A90" s="34">
        <v>504</v>
      </c>
      <c r="B90" s="24" t="s">
        <v>241</v>
      </c>
      <c r="C90" s="24" t="s">
        <v>229</v>
      </c>
      <c r="D90" s="24" t="s">
        <v>291</v>
      </c>
      <c r="E90" s="24" t="s">
        <v>62</v>
      </c>
      <c r="F90" s="25" t="s">
        <v>55</v>
      </c>
      <c r="G90" s="25" t="s">
        <v>12</v>
      </c>
      <c r="H90" s="25" t="s">
        <v>5</v>
      </c>
      <c r="I90" s="24"/>
      <c r="J90" s="25"/>
      <c r="K90" s="25" t="s">
        <v>214</v>
      </c>
      <c r="L90" s="24">
        <f>لینک!E20</f>
        <v>2</v>
      </c>
      <c r="M90" s="24">
        <v>1</v>
      </c>
      <c r="N90" s="24">
        <f t="shared" si="2"/>
        <v>2</v>
      </c>
      <c r="O90" s="24">
        <v>33</v>
      </c>
      <c r="P90" s="24">
        <v>61.8</v>
      </c>
    </row>
    <row r="91" spans="1:16" ht="25.5" x14ac:dyDescent="0.2">
      <c r="A91" s="55">
        <v>505</v>
      </c>
      <c r="B91" s="26" t="s">
        <v>241</v>
      </c>
      <c r="C91" s="26" t="s">
        <v>229</v>
      </c>
      <c r="D91" s="26" t="s">
        <v>292</v>
      </c>
      <c r="E91" s="26" t="s">
        <v>62</v>
      </c>
      <c r="F91" s="27" t="s">
        <v>56</v>
      </c>
      <c r="G91" s="27" t="s">
        <v>12</v>
      </c>
      <c r="H91" s="26"/>
      <c r="I91" s="26"/>
      <c r="J91" s="27"/>
      <c r="K91" s="27" t="s">
        <v>214</v>
      </c>
      <c r="L91" s="26">
        <f>لینک!E20</f>
        <v>2</v>
      </c>
      <c r="M91" s="26">
        <v>2</v>
      </c>
      <c r="N91" s="26">
        <f t="shared" si="2"/>
        <v>4</v>
      </c>
      <c r="O91" s="26">
        <v>31</v>
      </c>
      <c r="P91" s="26">
        <v>61.8</v>
      </c>
    </row>
    <row r="92" spans="1:16" ht="34.5" x14ac:dyDescent="0.2">
      <c r="A92" s="34">
        <v>506</v>
      </c>
      <c r="B92" s="24" t="s">
        <v>241</v>
      </c>
      <c r="C92" s="24" t="s">
        <v>229</v>
      </c>
      <c r="D92" s="24" t="s">
        <v>293</v>
      </c>
      <c r="E92" s="24" t="s">
        <v>62</v>
      </c>
      <c r="F92" s="25" t="s">
        <v>58</v>
      </c>
      <c r="G92" s="25" t="s">
        <v>12</v>
      </c>
      <c r="H92" s="25"/>
      <c r="I92" s="24"/>
      <c r="J92" s="25"/>
      <c r="K92" s="25" t="s">
        <v>214</v>
      </c>
      <c r="L92" s="24">
        <f>لینک!E20</f>
        <v>2</v>
      </c>
      <c r="M92" s="24">
        <v>1</v>
      </c>
      <c r="N92" s="24">
        <f t="shared" si="2"/>
        <v>2</v>
      </c>
      <c r="O92" s="24">
        <v>7</v>
      </c>
      <c r="P92" s="24">
        <v>61.8</v>
      </c>
    </row>
    <row r="93" spans="1:16" ht="25.5" x14ac:dyDescent="0.2">
      <c r="A93" s="55">
        <v>507</v>
      </c>
      <c r="B93" s="26" t="s">
        <v>241</v>
      </c>
      <c r="C93" s="26" t="s">
        <v>229</v>
      </c>
      <c r="D93" s="26" t="s">
        <v>294</v>
      </c>
      <c r="E93" s="26" t="s">
        <v>62</v>
      </c>
      <c r="F93" s="27" t="s">
        <v>61</v>
      </c>
      <c r="G93" s="27" t="s">
        <v>12</v>
      </c>
      <c r="H93" s="26"/>
      <c r="I93" s="26"/>
      <c r="J93" s="27"/>
      <c r="K93" s="27"/>
      <c r="L93" s="26">
        <f>لینک!E20</f>
        <v>2</v>
      </c>
      <c r="M93" s="26">
        <v>2</v>
      </c>
      <c r="N93" s="26">
        <f t="shared" si="2"/>
        <v>4</v>
      </c>
      <c r="O93" s="26">
        <v>10</v>
      </c>
      <c r="P93" s="26">
        <v>61.8</v>
      </c>
    </row>
    <row r="94" spans="1:16" ht="25.5" x14ac:dyDescent="0.2">
      <c r="A94" s="34">
        <v>508</v>
      </c>
      <c r="B94" s="24" t="s">
        <v>241</v>
      </c>
      <c r="C94" s="24" t="s">
        <v>229</v>
      </c>
      <c r="D94" s="24" t="s">
        <v>295</v>
      </c>
      <c r="E94" s="24" t="s">
        <v>62</v>
      </c>
      <c r="F94" s="25" t="s">
        <v>47</v>
      </c>
      <c r="G94" s="25" t="s">
        <v>12</v>
      </c>
      <c r="H94" s="25"/>
      <c r="I94" s="24">
        <v>2</v>
      </c>
      <c r="J94" s="25"/>
      <c r="K94" s="25" t="s">
        <v>224</v>
      </c>
      <c r="L94" s="24">
        <f>لینک!E20</f>
        <v>2</v>
      </c>
      <c r="M94" s="24">
        <v>1</v>
      </c>
      <c r="N94" s="24">
        <f t="shared" si="2"/>
        <v>2</v>
      </c>
      <c r="O94" s="24">
        <f>64.5-0.2</f>
        <v>64.3</v>
      </c>
      <c r="P94" s="24">
        <f>69.5-0.2</f>
        <v>69.3</v>
      </c>
    </row>
    <row r="95" spans="1:16" ht="25.5" x14ac:dyDescent="0.2">
      <c r="A95" s="55">
        <v>509</v>
      </c>
      <c r="B95" s="26" t="s">
        <v>241</v>
      </c>
      <c r="C95" s="26" t="s">
        <v>229</v>
      </c>
      <c r="D95" s="26" t="s">
        <v>296</v>
      </c>
      <c r="E95" s="26" t="s">
        <v>62</v>
      </c>
      <c r="F95" s="27" t="s">
        <v>59</v>
      </c>
      <c r="G95" s="27" t="s">
        <v>12</v>
      </c>
      <c r="H95" s="26"/>
      <c r="I95" s="26">
        <v>2</v>
      </c>
      <c r="J95" s="27"/>
      <c r="K95" s="27" t="s">
        <v>224</v>
      </c>
      <c r="L95" s="26">
        <f>لینک!E20</f>
        <v>2</v>
      </c>
      <c r="M95" s="26">
        <v>1</v>
      </c>
      <c r="N95" s="26">
        <f t="shared" si="2"/>
        <v>2</v>
      </c>
      <c r="O95" s="26">
        <f>O94</f>
        <v>64.3</v>
      </c>
      <c r="P95" s="26">
        <f>34.5-0.2</f>
        <v>34.299999999999997</v>
      </c>
    </row>
    <row r="96" spans="1:16" ht="25.5" x14ac:dyDescent="0.2">
      <c r="A96" s="55">
        <v>503</v>
      </c>
      <c r="B96" s="26" t="s">
        <v>241</v>
      </c>
      <c r="C96" s="26" t="s">
        <v>229</v>
      </c>
      <c r="D96" s="26" t="s">
        <v>284</v>
      </c>
      <c r="E96" s="26" t="s">
        <v>62</v>
      </c>
      <c r="F96" s="27" t="s">
        <v>14</v>
      </c>
      <c r="G96" s="27" t="s">
        <v>12</v>
      </c>
      <c r="H96" s="26" t="s">
        <v>5</v>
      </c>
      <c r="I96" s="26"/>
      <c r="J96" s="27"/>
      <c r="K96" s="27" t="s">
        <v>214</v>
      </c>
      <c r="L96" s="26">
        <f>لینک!E20</f>
        <v>2</v>
      </c>
      <c r="M96" s="26">
        <v>2</v>
      </c>
      <c r="N96" s="26">
        <f t="shared" si="2"/>
        <v>4</v>
      </c>
      <c r="O96" s="26">
        <v>33</v>
      </c>
      <c r="P96" s="26">
        <v>105</v>
      </c>
    </row>
    <row r="97" spans="1:16" ht="25.5" x14ac:dyDescent="0.2">
      <c r="A97" s="34">
        <v>510</v>
      </c>
      <c r="B97" s="24" t="s">
        <v>241</v>
      </c>
      <c r="C97" s="24" t="s">
        <v>229</v>
      </c>
      <c r="D97" s="24" t="s">
        <v>339</v>
      </c>
      <c r="E97" s="24" t="s">
        <v>62</v>
      </c>
      <c r="F97" s="25" t="s">
        <v>48</v>
      </c>
      <c r="G97" s="25" t="s">
        <v>13</v>
      </c>
      <c r="H97" s="25"/>
      <c r="I97" s="24"/>
      <c r="J97" s="25"/>
      <c r="K97" s="25"/>
      <c r="L97" s="24">
        <f>لینک!E20</f>
        <v>2</v>
      </c>
      <c r="M97" s="24">
        <v>1</v>
      </c>
      <c r="N97" s="24">
        <f t="shared" si="2"/>
        <v>2</v>
      </c>
      <c r="O97" s="24">
        <v>63.3</v>
      </c>
      <c r="P97" s="24">
        <v>104.1</v>
      </c>
    </row>
    <row r="98" spans="1:16" ht="34.5" x14ac:dyDescent="0.2">
      <c r="A98" s="31">
        <v>429</v>
      </c>
      <c r="B98" s="13" t="s">
        <v>241</v>
      </c>
      <c r="C98" s="13" t="s">
        <v>229</v>
      </c>
      <c r="D98" s="13" t="s">
        <v>319</v>
      </c>
      <c r="E98" s="13" t="s">
        <v>62</v>
      </c>
      <c r="F98" s="14" t="s">
        <v>55</v>
      </c>
      <c r="G98" s="14" t="s">
        <v>12</v>
      </c>
      <c r="H98" s="14" t="s">
        <v>5</v>
      </c>
      <c r="I98" s="13"/>
      <c r="J98" s="14"/>
      <c r="K98" s="14" t="s">
        <v>214</v>
      </c>
      <c r="L98" s="13">
        <f>لینک!E21</f>
        <v>2</v>
      </c>
      <c r="M98" s="13">
        <v>1</v>
      </c>
      <c r="N98" s="13">
        <f t="shared" ref="N98:N105" si="3">M98*L98</f>
        <v>2</v>
      </c>
      <c r="O98" s="13">
        <v>33</v>
      </c>
      <c r="P98" s="13">
        <v>61.8</v>
      </c>
    </row>
    <row r="99" spans="1:16" ht="25.5" x14ac:dyDescent="0.2">
      <c r="A99" s="31">
        <v>430</v>
      </c>
      <c r="B99" s="13" t="s">
        <v>241</v>
      </c>
      <c r="C99" s="13" t="s">
        <v>229</v>
      </c>
      <c r="D99" s="13" t="s">
        <v>320</v>
      </c>
      <c r="E99" s="13" t="s">
        <v>62</v>
      </c>
      <c r="F99" s="14" t="s">
        <v>56</v>
      </c>
      <c r="G99" s="14" t="s">
        <v>12</v>
      </c>
      <c r="H99" s="13"/>
      <c r="I99" s="13"/>
      <c r="J99" s="14"/>
      <c r="K99" s="14" t="s">
        <v>214</v>
      </c>
      <c r="L99" s="13">
        <f>لینک!E21</f>
        <v>2</v>
      </c>
      <c r="M99" s="13">
        <v>2</v>
      </c>
      <c r="N99" s="13">
        <f t="shared" si="3"/>
        <v>4</v>
      </c>
      <c r="O99" s="13">
        <v>31</v>
      </c>
      <c r="P99" s="13">
        <v>61.8</v>
      </c>
    </row>
    <row r="100" spans="1:16" ht="34.5" x14ac:dyDescent="0.2">
      <c r="A100" s="31">
        <v>431</v>
      </c>
      <c r="B100" s="13" t="s">
        <v>241</v>
      </c>
      <c r="C100" s="13" t="s">
        <v>229</v>
      </c>
      <c r="D100" s="13" t="s">
        <v>321</v>
      </c>
      <c r="E100" s="13" t="s">
        <v>62</v>
      </c>
      <c r="F100" s="14" t="s">
        <v>58</v>
      </c>
      <c r="G100" s="14" t="s">
        <v>12</v>
      </c>
      <c r="H100" s="14"/>
      <c r="I100" s="13"/>
      <c r="J100" s="14"/>
      <c r="K100" s="14" t="s">
        <v>214</v>
      </c>
      <c r="L100" s="13">
        <f>لینک!E21</f>
        <v>2</v>
      </c>
      <c r="M100" s="13">
        <v>1</v>
      </c>
      <c r="N100" s="13">
        <f t="shared" si="3"/>
        <v>2</v>
      </c>
      <c r="O100" s="13">
        <v>7</v>
      </c>
      <c r="P100" s="13">
        <v>61.8</v>
      </c>
    </row>
    <row r="101" spans="1:16" ht="25.5" x14ac:dyDescent="0.2">
      <c r="A101" s="31">
        <v>432</v>
      </c>
      <c r="B101" s="13" t="s">
        <v>241</v>
      </c>
      <c r="C101" s="13" t="s">
        <v>229</v>
      </c>
      <c r="D101" s="13" t="s">
        <v>322</v>
      </c>
      <c r="E101" s="13" t="s">
        <v>62</v>
      </c>
      <c r="F101" s="14" t="s">
        <v>61</v>
      </c>
      <c r="G101" s="14" t="s">
        <v>12</v>
      </c>
      <c r="H101" s="13"/>
      <c r="I101" s="13"/>
      <c r="J101" s="14"/>
      <c r="K101" s="14"/>
      <c r="L101" s="13">
        <f>لینک!E21</f>
        <v>2</v>
      </c>
      <c r="M101" s="13">
        <v>2</v>
      </c>
      <c r="N101" s="13">
        <f t="shared" si="3"/>
        <v>4</v>
      </c>
      <c r="O101" s="13">
        <v>10</v>
      </c>
      <c r="P101" s="13">
        <v>61.8</v>
      </c>
    </row>
    <row r="102" spans="1:16" ht="25.5" x14ac:dyDescent="0.2">
      <c r="A102" s="31">
        <v>433</v>
      </c>
      <c r="B102" s="13" t="s">
        <v>241</v>
      </c>
      <c r="C102" s="13" t="s">
        <v>229</v>
      </c>
      <c r="D102" s="13" t="s">
        <v>323</v>
      </c>
      <c r="E102" s="13" t="s">
        <v>62</v>
      </c>
      <c r="F102" s="14" t="s">
        <v>47</v>
      </c>
      <c r="G102" s="14" t="s">
        <v>12</v>
      </c>
      <c r="H102" s="14"/>
      <c r="I102" s="13">
        <v>2</v>
      </c>
      <c r="J102" s="14"/>
      <c r="K102" s="14" t="s">
        <v>224</v>
      </c>
      <c r="L102" s="13">
        <f>لینک!E21</f>
        <v>2</v>
      </c>
      <c r="M102" s="13">
        <v>1</v>
      </c>
      <c r="N102" s="13">
        <f t="shared" si="3"/>
        <v>2</v>
      </c>
      <c r="O102" s="13">
        <f>64.5-0.2</f>
        <v>64.3</v>
      </c>
      <c r="P102" s="13">
        <f>69.5-0.2</f>
        <v>69.3</v>
      </c>
    </row>
    <row r="103" spans="1:16" ht="25.5" x14ac:dyDescent="0.2">
      <c r="A103" s="31">
        <v>434</v>
      </c>
      <c r="B103" s="13" t="s">
        <v>241</v>
      </c>
      <c r="C103" s="13" t="s">
        <v>229</v>
      </c>
      <c r="D103" s="13" t="s">
        <v>324</v>
      </c>
      <c r="E103" s="13" t="s">
        <v>62</v>
      </c>
      <c r="F103" s="14" t="s">
        <v>59</v>
      </c>
      <c r="G103" s="14" t="s">
        <v>12</v>
      </c>
      <c r="H103" s="13"/>
      <c r="I103" s="13">
        <v>2</v>
      </c>
      <c r="J103" s="14"/>
      <c r="K103" s="14" t="s">
        <v>224</v>
      </c>
      <c r="L103" s="13">
        <f>لینک!E21</f>
        <v>2</v>
      </c>
      <c r="M103" s="13">
        <v>1</v>
      </c>
      <c r="N103" s="13">
        <f t="shared" si="3"/>
        <v>2</v>
      </c>
      <c r="O103" s="13">
        <f>O102</f>
        <v>64.3</v>
      </c>
      <c r="P103" s="13">
        <f>34.5-0.2</f>
        <v>34.299999999999997</v>
      </c>
    </row>
    <row r="104" spans="1:16" ht="25.5" x14ac:dyDescent="0.2">
      <c r="A104" s="31">
        <v>428</v>
      </c>
      <c r="B104" s="13" t="s">
        <v>241</v>
      </c>
      <c r="C104" s="13" t="s">
        <v>229</v>
      </c>
      <c r="D104" s="13" t="s">
        <v>318</v>
      </c>
      <c r="E104" s="13" t="s">
        <v>62</v>
      </c>
      <c r="F104" s="14" t="s">
        <v>14</v>
      </c>
      <c r="G104" s="14" t="s">
        <v>12</v>
      </c>
      <c r="H104" s="13" t="s">
        <v>5</v>
      </c>
      <c r="I104" s="13"/>
      <c r="J104" s="14"/>
      <c r="K104" s="14" t="s">
        <v>214</v>
      </c>
      <c r="L104" s="13">
        <f>لینک!E21</f>
        <v>2</v>
      </c>
      <c r="M104" s="13">
        <v>2</v>
      </c>
      <c r="N104" s="13">
        <f t="shared" si="3"/>
        <v>4</v>
      </c>
      <c r="O104" s="13">
        <v>33</v>
      </c>
      <c r="P104" s="13">
        <v>105</v>
      </c>
    </row>
    <row r="105" spans="1:16" ht="25.5" x14ac:dyDescent="0.2">
      <c r="A105" s="31">
        <v>435</v>
      </c>
      <c r="B105" s="13" t="s">
        <v>241</v>
      </c>
      <c r="C105" s="13" t="s">
        <v>229</v>
      </c>
      <c r="D105" s="13" t="s">
        <v>343</v>
      </c>
      <c r="E105" s="13" t="s">
        <v>62</v>
      </c>
      <c r="F105" s="14" t="s">
        <v>48</v>
      </c>
      <c r="G105" s="14" t="s">
        <v>13</v>
      </c>
      <c r="H105" s="14"/>
      <c r="I105" s="13"/>
      <c r="J105" s="14"/>
      <c r="K105" s="14"/>
      <c r="L105" s="13">
        <f>لینک!E21</f>
        <v>2</v>
      </c>
      <c r="M105" s="13">
        <v>1</v>
      </c>
      <c r="N105" s="13">
        <f t="shared" si="3"/>
        <v>2</v>
      </c>
      <c r="O105" s="13">
        <v>63.3</v>
      </c>
      <c r="P105" s="13">
        <v>104.1</v>
      </c>
    </row>
  </sheetData>
  <autoFilter ref="A1:P105"/>
  <dataValidations count="3">
    <dataValidation type="list" showInputMessage="1" showErrorMessage="1" sqref="J2:K39 K40:K44 J40:J105 K55:K100">
      <formula1>A</formula1>
    </dataValidation>
    <dataValidation type="list" showInputMessage="1" showErrorMessage="1" sqref="E73:E74 E90:E95 E66 E10:E13">
      <formula1>MA</formula1>
    </dataValidation>
    <dataValidation type="list" showInputMessage="1" showErrorMessage="1" sqref="G2:G105">
      <formula1>Mat</formula1>
    </dataValidation>
  </dataValidations>
  <pageMargins left="0.43307086614173229" right="0.5625" top="0.58333333333333337" bottom="0.36458333333333331" header="0.31496062992125984" footer="0.31496062992125984"/>
  <pageSetup paperSize="9" orientation="landscape" r:id="rId1"/>
  <headerFooter>
    <oddHeader>&amp;L&amp;Pاز&amp;N&amp;C&amp;"-,Bold"کارگاه مهندس اشجع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rightToLeft="1" workbookViewId="0">
      <selection activeCell="C99" sqref="C99"/>
    </sheetView>
  </sheetViews>
  <sheetFormatPr defaultRowHeight="14.25" x14ac:dyDescent="0.2"/>
  <cols>
    <col min="3" max="3" width="8.875" bestFit="1" customWidth="1"/>
    <col min="4" max="4" width="12.625" customWidth="1"/>
  </cols>
  <sheetData>
    <row r="1" spans="1:16" ht="39.75" thickBot="1" x14ac:dyDescent="0.25">
      <c r="A1" s="43" t="s">
        <v>0</v>
      </c>
      <c r="B1" s="43" t="s">
        <v>233</v>
      </c>
      <c r="C1" s="43" t="s">
        <v>232</v>
      </c>
      <c r="D1" s="43" t="s">
        <v>83</v>
      </c>
      <c r="E1" s="43" t="s">
        <v>9</v>
      </c>
      <c r="F1" s="43" t="s">
        <v>2</v>
      </c>
      <c r="G1" s="43" t="s">
        <v>11</v>
      </c>
      <c r="H1" s="43" t="s">
        <v>85</v>
      </c>
      <c r="I1" s="43" t="s">
        <v>3</v>
      </c>
      <c r="J1" s="43" t="s">
        <v>10</v>
      </c>
      <c r="K1" s="43" t="s">
        <v>7</v>
      </c>
      <c r="L1" s="43" t="s">
        <v>86</v>
      </c>
      <c r="M1" s="43" t="s">
        <v>4</v>
      </c>
      <c r="N1" s="43" t="s">
        <v>17</v>
      </c>
      <c r="O1" s="43" t="s">
        <v>230</v>
      </c>
      <c r="P1" s="43" t="s">
        <v>231</v>
      </c>
    </row>
    <row r="2" spans="1:16" ht="35.25" thickBot="1" x14ac:dyDescent="0.25">
      <c r="A2" s="24">
        <v>534</v>
      </c>
      <c r="B2" s="24" t="s">
        <v>241</v>
      </c>
      <c r="C2" s="24" t="s">
        <v>229</v>
      </c>
      <c r="D2" s="24" t="s">
        <v>242</v>
      </c>
      <c r="E2" s="24" t="s">
        <v>68</v>
      </c>
      <c r="F2" s="25" t="s">
        <v>14</v>
      </c>
      <c r="G2" s="25" t="s">
        <v>12</v>
      </c>
      <c r="H2" s="25" t="s">
        <v>5</v>
      </c>
      <c r="I2" s="24"/>
      <c r="J2" s="25"/>
      <c r="K2" s="39" t="s">
        <v>214</v>
      </c>
      <c r="L2" s="41">
        <v>2</v>
      </c>
      <c r="M2" s="42">
        <v>2</v>
      </c>
      <c r="N2" s="24">
        <v>4</v>
      </c>
      <c r="O2" s="24">
        <v>59.8</v>
      </c>
      <c r="P2" s="24">
        <v>78.400000000000006</v>
      </c>
    </row>
    <row r="3" spans="1:16" ht="35.25" thickBot="1" x14ac:dyDescent="0.25">
      <c r="A3" s="26">
        <v>535</v>
      </c>
      <c r="B3" s="26" t="s">
        <v>241</v>
      </c>
      <c r="C3" s="26" t="s">
        <v>229</v>
      </c>
      <c r="D3" s="26" t="s">
        <v>243</v>
      </c>
      <c r="E3" s="26" t="s">
        <v>68</v>
      </c>
      <c r="F3" s="27" t="s">
        <v>55</v>
      </c>
      <c r="G3" s="27" t="s">
        <v>12</v>
      </c>
      <c r="H3" s="26" t="s">
        <v>5</v>
      </c>
      <c r="I3" s="26"/>
      <c r="J3" s="27"/>
      <c r="K3" s="28" t="s">
        <v>214</v>
      </c>
      <c r="L3" s="46">
        <v>2</v>
      </c>
      <c r="M3" s="29">
        <v>1</v>
      </c>
      <c r="N3" s="26">
        <v>2</v>
      </c>
      <c r="O3" s="26">
        <v>59.8</v>
      </c>
      <c r="P3" s="26">
        <v>83.4</v>
      </c>
    </row>
    <row r="4" spans="1:16" ht="34.5" x14ac:dyDescent="0.2">
      <c r="A4" s="24">
        <v>536</v>
      </c>
      <c r="B4" s="24" t="s">
        <v>241</v>
      </c>
      <c r="C4" s="24" t="s">
        <v>229</v>
      </c>
      <c r="D4" s="24" t="s">
        <v>244</v>
      </c>
      <c r="E4" s="24" t="s">
        <v>68</v>
      </c>
      <c r="F4" s="25" t="s">
        <v>15</v>
      </c>
      <c r="G4" s="25" t="s">
        <v>12</v>
      </c>
      <c r="H4" s="25"/>
      <c r="I4" s="24"/>
      <c r="J4" s="25"/>
      <c r="K4" s="25" t="s">
        <v>214</v>
      </c>
      <c r="L4" s="30">
        <v>2</v>
      </c>
      <c r="M4" s="24">
        <v>2</v>
      </c>
      <c r="N4" s="24">
        <v>4</v>
      </c>
      <c r="O4" s="24">
        <v>10</v>
      </c>
      <c r="P4" s="24">
        <v>80.400000000000006</v>
      </c>
    </row>
    <row r="5" spans="1:16" ht="35.25" thickBot="1" x14ac:dyDescent="0.25">
      <c r="A5" s="26">
        <v>537</v>
      </c>
      <c r="B5" s="26" t="s">
        <v>241</v>
      </c>
      <c r="C5" s="26" t="s">
        <v>229</v>
      </c>
      <c r="D5" s="26" t="s">
        <v>245</v>
      </c>
      <c r="E5" s="26" t="s">
        <v>68</v>
      </c>
      <c r="F5" s="27" t="s">
        <v>66</v>
      </c>
      <c r="G5" s="27" t="s">
        <v>12</v>
      </c>
      <c r="H5" s="26"/>
      <c r="I5" s="26"/>
      <c r="J5" s="27"/>
      <c r="K5" s="27"/>
      <c r="L5" s="40">
        <v>2</v>
      </c>
      <c r="M5" s="26">
        <v>2</v>
      </c>
      <c r="N5" s="26">
        <v>4</v>
      </c>
      <c r="O5" s="26">
        <v>10</v>
      </c>
      <c r="P5" s="26">
        <v>80.400000000000006</v>
      </c>
    </row>
    <row r="6" spans="1:16" ht="35.25" thickBot="1" x14ac:dyDescent="0.25">
      <c r="A6" s="24">
        <v>538</v>
      </c>
      <c r="B6" s="24" t="s">
        <v>241</v>
      </c>
      <c r="C6" s="24" t="s">
        <v>229</v>
      </c>
      <c r="D6" s="24" t="s">
        <v>246</v>
      </c>
      <c r="E6" s="24" t="s">
        <v>68</v>
      </c>
      <c r="F6" s="25" t="s">
        <v>16</v>
      </c>
      <c r="G6" s="25" t="s">
        <v>12</v>
      </c>
      <c r="H6" s="25"/>
      <c r="I6" s="24">
        <v>2</v>
      </c>
      <c r="J6" s="25"/>
      <c r="K6" s="39" t="s">
        <v>224</v>
      </c>
      <c r="L6" s="41">
        <v>2</v>
      </c>
      <c r="M6" s="42">
        <v>2</v>
      </c>
      <c r="N6" s="24">
        <v>4</v>
      </c>
      <c r="O6" s="24">
        <v>41.199999999999996</v>
      </c>
      <c r="P6" s="24">
        <v>79.8</v>
      </c>
    </row>
    <row r="7" spans="1:16" ht="35.25" thickBot="1" x14ac:dyDescent="0.25">
      <c r="A7" s="26">
        <v>539</v>
      </c>
      <c r="B7" s="26" t="s">
        <v>241</v>
      </c>
      <c r="C7" s="26" t="s">
        <v>229</v>
      </c>
      <c r="D7" s="26" t="s">
        <v>247</v>
      </c>
      <c r="E7" s="26" t="s">
        <v>68</v>
      </c>
      <c r="F7" s="27" t="s">
        <v>1</v>
      </c>
      <c r="G7" s="27" t="s">
        <v>12</v>
      </c>
      <c r="H7" s="26"/>
      <c r="I7" s="26"/>
      <c r="J7" s="27"/>
      <c r="K7" s="28"/>
      <c r="L7" s="46">
        <v>2</v>
      </c>
      <c r="M7" s="29">
        <v>1</v>
      </c>
      <c r="N7" s="26">
        <v>2</v>
      </c>
      <c r="O7" s="26">
        <v>10</v>
      </c>
      <c r="P7" s="26">
        <v>83.6</v>
      </c>
    </row>
    <row r="8" spans="1:16" ht="35.25" thickBot="1" x14ac:dyDescent="0.25">
      <c r="A8" s="15">
        <v>541</v>
      </c>
      <c r="B8" s="15" t="s">
        <v>241</v>
      </c>
      <c r="C8" s="15" t="s">
        <v>229</v>
      </c>
      <c r="D8" s="15" t="s">
        <v>248</v>
      </c>
      <c r="E8" s="15" t="s">
        <v>70</v>
      </c>
      <c r="F8" s="16" t="s">
        <v>14</v>
      </c>
      <c r="G8" s="16" t="s">
        <v>12</v>
      </c>
      <c r="H8" s="15"/>
      <c r="I8" s="15"/>
      <c r="J8" s="16"/>
      <c r="K8" s="16" t="s">
        <v>84</v>
      </c>
      <c r="L8" s="51">
        <v>2</v>
      </c>
      <c r="M8" s="15">
        <v>2</v>
      </c>
      <c r="N8" s="15">
        <v>4</v>
      </c>
      <c r="O8" s="15">
        <v>64.8</v>
      </c>
      <c r="P8" s="15">
        <v>93.2</v>
      </c>
    </row>
    <row r="9" spans="1:16" ht="35.25" thickBot="1" x14ac:dyDescent="0.25">
      <c r="A9" s="17">
        <v>542</v>
      </c>
      <c r="B9" s="17" t="s">
        <v>241</v>
      </c>
      <c r="C9" s="17" t="s">
        <v>229</v>
      </c>
      <c r="D9" s="17" t="s">
        <v>250</v>
      </c>
      <c r="E9" s="17" t="s">
        <v>70</v>
      </c>
      <c r="F9" s="18" t="s">
        <v>64</v>
      </c>
      <c r="G9" s="18" t="s">
        <v>12</v>
      </c>
      <c r="H9" s="18"/>
      <c r="I9" s="17"/>
      <c r="J9" s="18"/>
      <c r="K9" s="19" t="s">
        <v>84</v>
      </c>
      <c r="L9" s="38">
        <v>2</v>
      </c>
      <c r="M9" s="20">
        <v>1</v>
      </c>
      <c r="N9" s="17">
        <v>2</v>
      </c>
      <c r="O9" s="17">
        <v>64.8</v>
      </c>
      <c r="P9" s="17">
        <v>90</v>
      </c>
    </row>
    <row r="10" spans="1:16" ht="34.5" x14ac:dyDescent="0.2">
      <c r="A10" s="15">
        <v>543</v>
      </c>
      <c r="B10" s="15" t="s">
        <v>241</v>
      </c>
      <c r="C10" s="15" t="s">
        <v>229</v>
      </c>
      <c r="D10" s="15" t="s">
        <v>251</v>
      </c>
      <c r="E10" s="15" t="s">
        <v>70</v>
      </c>
      <c r="F10" s="16" t="s">
        <v>71</v>
      </c>
      <c r="G10" s="16" t="s">
        <v>12</v>
      </c>
      <c r="H10" s="15"/>
      <c r="I10" s="15"/>
      <c r="J10" s="16"/>
      <c r="K10" s="16"/>
      <c r="L10" s="15">
        <v>2</v>
      </c>
      <c r="M10" s="15">
        <v>1</v>
      </c>
      <c r="N10" s="15">
        <v>2</v>
      </c>
      <c r="O10" s="15">
        <v>90</v>
      </c>
      <c r="P10" s="15">
        <v>93.2</v>
      </c>
    </row>
    <row r="11" spans="1:16" ht="34.5" x14ac:dyDescent="0.2">
      <c r="A11" s="17">
        <v>544</v>
      </c>
      <c r="B11" s="17" t="s">
        <v>241</v>
      </c>
      <c r="C11" s="17" t="s">
        <v>229</v>
      </c>
      <c r="D11" s="17" t="s">
        <v>252</v>
      </c>
      <c r="E11" s="17" t="s">
        <v>70</v>
      </c>
      <c r="F11" s="18" t="s">
        <v>72</v>
      </c>
      <c r="G11" s="18" t="s">
        <v>12</v>
      </c>
      <c r="H11" s="18"/>
      <c r="I11" s="17"/>
      <c r="J11" s="18"/>
      <c r="K11" s="18"/>
      <c r="L11" s="17">
        <v>2</v>
      </c>
      <c r="M11" s="17">
        <v>2</v>
      </c>
      <c r="N11" s="17">
        <v>4</v>
      </c>
      <c r="O11" s="17">
        <v>10</v>
      </c>
      <c r="P11" s="17">
        <v>93.2</v>
      </c>
    </row>
    <row r="12" spans="1:16" ht="34.5" x14ac:dyDescent="0.2">
      <c r="A12" s="15">
        <v>545</v>
      </c>
      <c r="B12" s="15" t="s">
        <v>241</v>
      </c>
      <c r="C12" s="15" t="s">
        <v>229</v>
      </c>
      <c r="D12" s="15" t="s">
        <v>253</v>
      </c>
      <c r="E12" s="15" t="s">
        <v>70</v>
      </c>
      <c r="F12" s="16" t="s">
        <v>72</v>
      </c>
      <c r="G12" s="16" t="s">
        <v>12</v>
      </c>
      <c r="H12" s="15"/>
      <c r="I12" s="15"/>
      <c r="J12" s="16"/>
      <c r="K12" s="16"/>
      <c r="L12" s="15">
        <v>2</v>
      </c>
      <c r="M12" s="15">
        <v>2</v>
      </c>
      <c r="N12" s="15">
        <v>4</v>
      </c>
      <c r="O12" s="15">
        <v>10</v>
      </c>
      <c r="P12" s="15">
        <v>44.7</v>
      </c>
    </row>
    <row r="13" spans="1:16" ht="35.25" thickBot="1" x14ac:dyDescent="0.25">
      <c r="A13" s="17">
        <v>546</v>
      </c>
      <c r="B13" s="17" t="s">
        <v>241</v>
      </c>
      <c r="C13" s="17" t="s">
        <v>229</v>
      </c>
      <c r="D13" s="17" t="s">
        <v>254</v>
      </c>
      <c r="E13" s="17" t="s">
        <v>70</v>
      </c>
      <c r="F13" s="18" t="s">
        <v>73</v>
      </c>
      <c r="G13" s="18" t="s">
        <v>12</v>
      </c>
      <c r="H13" s="18"/>
      <c r="I13" s="17"/>
      <c r="J13" s="18"/>
      <c r="K13" s="18"/>
      <c r="L13" s="52">
        <v>2</v>
      </c>
      <c r="M13" s="17">
        <v>2</v>
      </c>
      <c r="N13" s="17">
        <v>4</v>
      </c>
      <c r="O13" s="17">
        <v>10</v>
      </c>
      <c r="P13" s="17">
        <v>83.1</v>
      </c>
    </row>
    <row r="14" spans="1:16" ht="35.25" thickBot="1" x14ac:dyDescent="0.25">
      <c r="A14" s="15">
        <v>547</v>
      </c>
      <c r="B14" s="15" t="s">
        <v>241</v>
      </c>
      <c r="C14" s="15" t="s">
        <v>229</v>
      </c>
      <c r="D14" s="15" t="s">
        <v>255</v>
      </c>
      <c r="E14" s="15" t="s">
        <v>70</v>
      </c>
      <c r="F14" s="16" t="s">
        <v>73</v>
      </c>
      <c r="G14" s="16" t="s">
        <v>12</v>
      </c>
      <c r="H14" s="15"/>
      <c r="I14" s="15"/>
      <c r="J14" s="16"/>
      <c r="K14" s="21"/>
      <c r="L14" s="37">
        <v>2</v>
      </c>
      <c r="M14" s="22">
        <v>1</v>
      </c>
      <c r="N14" s="15">
        <v>2</v>
      </c>
      <c r="O14" s="15">
        <v>10</v>
      </c>
      <c r="P14" s="15">
        <v>90</v>
      </c>
    </row>
    <row r="15" spans="1:16" ht="34.5" x14ac:dyDescent="0.2">
      <c r="A15" s="17">
        <v>548</v>
      </c>
      <c r="B15" s="17" t="s">
        <v>241</v>
      </c>
      <c r="C15" s="17" t="s">
        <v>229</v>
      </c>
      <c r="D15" s="17" t="s">
        <v>256</v>
      </c>
      <c r="E15" s="17" t="s">
        <v>70</v>
      </c>
      <c r="F15" s="18" t="s">
        <v>74</v>
      </c>
      <c r="G15" s="18" t="s">
        <v>12</v>
      </c>
      <c r="H15" s="18"/>
      <c r="I15" s="17"/>
      <c r="J15" s="18"/>
      <c r="K15" s="18"/>
      <c r="L15" s="53">
        <v>2</v>
      </c>
      <c r="M15" s="17">
        <v>2</v>
      </c>
      <c r="N15" s="17">
        <v>4</v>
      </c>
      <c r="O15" s="17">
        <v>10</v>
      </c>
      <c r="P15" s="17">
        <v>90</v>
      </c>
    </row>
    <row r="16" spans="1:16" ht="34.5" x14ac:dyDescent="0.2">
      <c r="A16" s="17">
        <v>452</v>
      </c>
      <c r="B16" s="17" t="s">
        <v>241</v>
      </c>
      <c r="C16" s="17" t="s">
        <v>229</v>
      </c>
      <c r="D16" s="17" t="s">
        <v>257</v>
      </c>
      <c r="E16" s="17" t="s">
        <v>68</v>
      </c>
      <c r="F16" s="18" t="s">
        <v>14</v>
      </c>
      <c r="G16" s="18" t="s">
        <v>12</v>
      </c>
      <c r="H16" s="18" t="s">
        <v>5</v>
      </c>
      <c r="I16" s="17"/>
      <c r="J16" s="18"/>
      <c r="K16" s="18" t="s">
        <v>214</v>
      </c>
      <c r="L16" s="17">
        <v>1</v>
      </c>
      <c r="M16" s="17">
        <v>2</v>
      </c>
      <c r="N16" s="17">
        <v>2</v>
      </c>
      <c r="O16" s="17">
        <v>59.8</v>
      </c>
      <c r="P16" s="17">
        <v>78.400000000000006</v>
      </c>
    </row>
    <row r="17" spans="1:16" ht="34.5" x14ac:dyDescent="0.2">
      <c r="A17" s="15">
        <v>453</v>
      </c>
      <c r="B17" s="15" t="s">
        <v>241</v>
      </c>
      <c r="C17" s="15" t="s">
        <v>229</v>
      </c>
      <c r="D17" s="15" t="s">
        <v>286</v>
      </c>
      <c r="E17" s="15" t="s">
        <v>68</v>
      </c>
      <c r="F17" s="16" t="s">
        <v>55</v>
      </c>
      <c r="G17" s="16" t="s">
        <v>12</v>
      </c>
      <c r="H17" s="15" t="s">
        <v>5</v>
      </c>
      <c r="I17" s="15"/>
      <c r="J17" s="16"/>
      <c r="K17" s="16" t="s">
        <v>214</v>
      </c>
      <c r="L17" s="15">
        <v>1</v>
      </c>
      <c r="M17" s="15">
        <v>1</v>
      </c>
      <c r="N17" s="15">
        <v>1</v>
      </c>
      <c r="O17" s="15">
        <v>59.8</v>
      </c>
      <c r="P17" s="15">
        <v>83.4</v>
      </c>
    </row>
    <row r="18" spans="1:16" ht="34.5" x14ac:dyDescent="0.2">
      <c r="A18" s="17">
        <v>454</v>
      </c>
      <c r="B18" s="17" t="s">
        <v>241</v>
      </c>
      <c r="C18" s="17" t="s">
        <v>229</v>
      </c>
      <c r="D18" s="17" t="s">
        <v>287</v>
      </c>
      <c r="E18" s="17" t="s">
        <v>68</v>
      </c>
      <c r="F18" s="18" t="s">
        <v>15</v>
      </c>
      <c r="G18" s="18" t="s">
        <v>12</v>
      </c>
      <c r="H18" s="18"/>
      <c r="I18" s="17"/>
      <c r="J18" s="18"/>
      <c r="K18" s="18" t="s">
        <v>214</v>
      </c>
      <c r="L18" s="17">
        <v>1</v>
      </c>
      <c r="M18" s="17">
        <v>2</v>
      </c>
      <c r="N18" s="17">
        <v>2</v>
      </c>
      <c r="O18" s="17">
        <v>10</v>
      </c>
      <c r="P18" s="17">
        <v>80.400000000000006</v>
      </c>
    </row>
    <row r="19" spans="1:16" ht="34.5" x14ac:dyDescent="0.2">
      <c r="A19" s="15">
        <v>455</v>
      </c>
      <c r="B19" s="15" t="s">
        <v>241</v>
      </c>
      <c r="C19" s="15" t="s">
        <v>229</v>
      </c>
      <c r="D19" s="15" t="s">
        <v>288</v>
      </c>
      <c r="E19" s="15" t="s">
        <v>68</v>
      </c>
      <c r="F19" s="16" t="s">
        <v>66</v>
      </c>
      <c r="G19" s="16" t="s">
        <v>12</v>
      </c>
      <c r="H19" s="15"/>
      <c r="I19" s="15"/>
      <c r="J19" s="16"/>
      <c r="K19" s="16"/>
      <c r="L19" s="15">
        <v>1</v>
      </c>
      <c r="M19" s="15">
        <v>2</v>
      </c>
      <c r="N19" s="15">
        <v>2</v>
      </c>
      <c r="O19" s="15">
        <v>10</v>
      </c>
      <c r="P19" s="15">
        <v>80.400000000000006</v>
      </c>
    </row>
    <row r="20" spans="1:16" ht="34.5" x14ac:dyDescent="0.2">
      <c r="A20" s="17">
        <v>456</v>
      </c>
      <c r="B20" s="17" t="s">
        <v>241</v>
      </c>
      <c r="C20" s="17" t="s">
        <v>229</v>
      </c>
      <c r="D20" s="17" t="s">
        <v>289</v>
      </c>
      <c r="E20" s="17" t="s">
        <v>68</v>
      </c>
      <c r="F20" s="18" t="s">
        <v>16</v>
      </c>
      <c r="G20" s="18" t="s">
        <v>12</v>
      </c>
      <c r="H20" s="18"/>
      <c r="I20" s="17">
        <v>2</v>
      </c>
      <c r="J20" s="18"/>
      <c r="K20" s="18" t="s">
        <v>224</v>
      </c>
      <c r="L20" s="17">
        <v>1</v>
      </c>
      <c r="M20" s="17">
        <v>2</v>
      </c>
      <c r="N20" s="17">
        <v>2</v>
      </c>
      <c r="O20" s="17">
        <v>41.199999999999996</v>
      </c>
      <c r="P20" s="17">
        <v>79.8</v>
      </c>
    </row>
    <row r="21" spans="1:16" ht="34.5" x14ac:dyDescent="0.2">
      <c r="A21" s="15">
        <v>457</v>
      </c>
      <c r="B21" s="15" t="s">
        <v>241</v>
      </c>
      <c r="C21" s="15" t="s">
        <v>229</v>
      </c>
      <c r="D21" s="15" t="s">
        <v>290</v>
      </c>
      <c r="E21" s="15" t="s">
        <v>68</v>
      </c>
      <c r="F21" s="16" t="s">
        <v>1</v>
      </c>
      <c r="G21" s="16" t="s">
        <v>12</v>
      </c>
      <c r="H21" s="15"/>
      <c r="I21" s="15"/>
      <c r="J21" s="16"/>
      <c r="K21" s="16"/>
      <c r="L21" s="15">
        <v>1</v>
      </c>
      <c r="M21" s="15">
        <v>1</v>
      </c>
      <c r="N21" s="15">
        <v>1</v>
      </c>
      <c r="O21" s="15">
        <v>10</v>
      </c>
      <c r="P21" s="15">
        <v>83.6</v>
      </c>
    </row>
    <row r="22" spans="1:16" ht="34.5" x14ac:dyDescent="0.2">
      <c r="A22" s="13">
        <v>459</v>
      </c>
      <c r="B22" s="13" t="s">
        <v>241</v>
      </c>
      <c r="C22" s="13" t="s">
        <v>229</v>
      </c>
      <c r="D22" s="13" t="s">
        <v>258</v>
      </c>
      <c r="E22" s="13" t="s">
        <v>70</v>
      </c>
      <c r="F22" s="14" t="s">
        <v>14</v>
      </c>
      <c r="G22" s="14" t="s">
        <v>12</v>
      </c>
      <c r="H22" s="13"/>
      <c r="I22" s="13"/>
      <c r="J22" s="14"/>
      <c r="K22" s="14" t="s">
        <v>84</v>
      </c>
      <c r="L22" s="13">
        <v>1</v>
      </c>
      <c r="M22" s="13">
        <v>2</v>
      </c>
      <c r="N22" s="13">
        <v>2</v>
      </c>
      <c r="O22" s="13">
        <v>64.8</v>
      </c>
      <c r="P22" s="13">
        <v>93.2</v>
      </c>
    </row>
    <row r="23" spans="1:16" ht="34.5" x14ac:dyDescent="0.2">
      <c r="A23" s="13">
        <v>460</v>
      </c>
      <c r="B23" s="13" t="s">
        <v>241</v>
      </c>
      <c r="C23" s="13" t="s">
        <v>229</v>
      </c>
      <c r="D23" s="13" t="s">
        <v>259</v>
      </c>
      <c r="E23" s="13" t="s">
        <v>70</v>
      </c>
      <c r="F23" s="14" t="s">
        <v>64</v>
      </c>
      <c r="G23" s="14" t="s">
        <v>12</v>
      </c>
      <c r="H23" s="14"/>
      <c r="I23" s="13"/>
      <c r="J23" s="14"/>
      <c r="K23" s="14" t="s">
        <v>84</v>
      </c>
      <c r="L23" s="13">
        <v>1</v>
      </c>
      <c r="M23" s="13">
        <v>1</v>
      </c>
      <c r="N23" s="13">
        <v>1</v>
      </c>
      <c r="O23" s="13">
        <v>64.8</v>
      </c>
      <c r="P23" s="13">
        <v>90</v>
      </c>
    </row>
    <row r="24" spans="1:16" ht="34.5" x14ac:dyDescent="0.2">
      <c r="A24" s="13">
        <v>461</v>
      </c>
      <c r="B24" s="13" t="s">
        <v>241</v>
      </c>
      <c r="C24" s="13" t="s">
        <v>229</v>
      </c>
      <c r="D24" s="13" t="s">
        <v>260</v>
      </c>
      <c r="E24" s="13" t="s">
        <v>70</v>
      </c>
      <c r="F24" s="14" t="s">
        <v>71</v>
      </c>
      <c r="G24" s="14" t="s">
        <v>12</v>
      </c>
      <c r="H24" s="13"/>
      <c r="I24" s="13"/>
      <c r="J24" s="14"/>
      <c r="K24" s="14"/>
      <c r="L24" s="13">
        <v>1</v>
      </c>
      <c r="M24" s="13">
        <v>1</v>
      </c>
      <c r="N24" s="13">
        <v>1</v>
      </c>
      <c r="O24" s="13">
        <v>90</v>
      </c>
      <c r="P24" s="13">
        <v>93.2</v>
      </c>
    </row>
    <row r="25" spans="1:16" ht="34.5" x14ac:dyDescent="0.2">
      <c r="A25" s="13">
        <v>462</v>
      </c>
      <c r="B25" s="13" t="s">
        <v>241</v>
      </c>
      <c r="C25" s="13" t="s">
        <v>229</v>
      </c>
      <c r="D25" s="13" t="s">
        <v>261</v>
      </c>
      <c r="E25" s="13" t="s">
        <v>70</v>
      </c>
      <c r="F25" s="14" t="s">
        <v>72</v>
      </c>
      <c r="G25" s="14" t="s">
        <v>12</v>
      </c>
      <c r="H25" s="14"/>
      <c r="I25" s="13"/>
      <c r="J25" s="14"/>
      <c r="K25" s="14"/>
      <c r="L25" s="13">
        <v>1</v>
      </c>
      <c r="M25" s="13">
        <v>2</v>
      </c>
      <c r="N25" s="13">
        <v>2</v>
      </c>
      <c r="O25" s="13">
        <v>10</v>
      </c>
      <c r="P25" s="13">
        <v>93.2</v>
      </c>
    </row>
    <row r="26" spans="1:16" ht="34.5" x14ac:dyDescent="0.2">
      <c r="A26" s="13">
        <v>463</v>
      </c>
      <c r="B26" s="13" t="s">
        <v>241</v>
      </c>
      <c r="C26" s="13" t="s">
        <v>229</v>
      </c>
      <c r="D26" s="13" t="s">
        <v>262</v>
      </c>
      <c r="E26" s="13" t="s">
        <v>70</v>
      </c>
      <c r="F26" s="14" t="s">
        <v>72</v>
      </c>
      <c r="G26" s="14" t="s">
        <v>12</v>
      </c>
      <c r="H26" s="13"/>
      <c r="I26" s="13"/>
      <c r="J26" s="14"/>
      <c r="K26" s="14"/>
      <c r="L26" s="13">
        <v>1</v>
      </c>
      <c r="M26" s="13">
        <v>2</v>
      </c>
      <c r="N26" s="13">
        <v>2</v>
      </c>
      <c r="O26" s="13">
        <v>10</v>
      </c>
      <c r="P26" s="13">
        <v>44.7</v>
      </c>
    </row>
    <row r="27" spans="1:16" ht="34.5" x14ac:dyDescent="0.2">
      <c r="A27" s="13">
        <v>464</v>
      </c>
      <c r="B27" s="13" t="s">
        <v>241</v>
      </c>
      <c r="C27" s="13" t="s">
        <v>229</v>
      </c>
      <c r="D27" s="13" t="s">
        <v>263</v>
      </c>
      <c r="E27" s="13" t="s">
        <v>70</v>
      </c>
      <c r="F27" s="14" t="s">
        <v>73</v>
      </c>
      <c r="G27" s="14" t="s">
        <v>12</v>
      </c>
      <c r="H27" s="14"/>
      <c r="I27" s="13"/>
      <c r="J27" s="14"/>
      <c r="K27" s="14"/>
      <c r="L27" s="13">
        <v>1</v>
      </c>
      <c r="M27" s="13">
        <v>2</v>
      </c>
      <c r="N27" s="13">
        <v>2</v>
      </c>
      <c r="O27" s="13">
        <v>10</v>
      </c>
      <c r="P27" s="13">
        <v>83.1</v>
      </c>
    </row>
    <row r="28" spans="1:16" ht="34.5" x14ac:dyDescent="0.2">
      <c r="A28" s="13">
        <v>465</v>
      </c>
      <c r="B28" s="13" t="s">
        <v>241</v>
      </c>
      <c r="C28" s="13" t="s">
        <v>229</v>
      </c>
      <c r="D28" s="13" t="s">
        <v>264</v>
      </c>
      <c r="E28" s="13" t="s">
        <v>70</v>
      </c>
      <c r="F28" s="14" t="s">
        <v>73</v>
      </c>
      <c r="G28" s="14" t="s">
        <v>12</v>
      </c>
      <c r="H28" s="13"/>
      <c r="I28" s="13"/>
      <c r="J28" s="14"/>
      <c r="K28" s="14"/>
      <c r="L28" s="13">
        <v>1</v>
      </c>
      <c r="M28" s="13">
        <v>1</v>
      </c>
      <c r="N28" s="13">
        <v>1</v>
      </c>
      <c r="O28" s="13">
        <v>10</v>
      </c>
      <c r="P28" s="13">
        <v>90</v>
      </c>
    </row>
    <row r="29" spans="1:16" ht="34.5" x14ac:dyDescent="0.2">
      <c r="A29" s="13">
        <v>466</v>
      </c>
      <c r="B29" s="13" t="s">
        <v>241</v>
      </c>
      <c r="C29" s="13" t="s">
        <v>229</v>
      </c>
      <c r="D29" s="13" t="s">
        <v>265</v>
      </c>
      <c r="E29" s="13" t="s">
        <v>70</v>
      </c>
      <c r="F29" s="14" t="s">
        <v>74</v>
      </c>
      <c r="G29" s="14" t="s">
        <v>12</v>
      </c>
      <c r="H29" s="14"/>
      <c r="I29" s="13"/>
      <c r="J29" s="14"/>
      <c r="K29" s="14"/>
      <c r="L29" s="13">
        <v>1</v>
      </c>
      <c r="M29" s="13">
        <v>2</v>
      </c>
      <c r="N29" s="13">
        <v>2</v>
      </c>
      <c r="O29" s="13">
        <v>10</v>
      </c>
      <c r="P29" s="13">
        <v>90</v>
      </c>
    </row>
    <row r="30" spans="1:16" ht="34.5" x14ac:dyDescent="0.2">
      <c r="A30" s="13">
        <v>467</v>
      </c>
      <c r="B30" s="13" t="s">
        <v>241</v>
      </c>
      <c r="C30" s="13" t="s">
        <v>229</v>
      </c>
      <c r="D30" s="13" t="s">
        <v>266</v>
      </c>
      <c r="E30" s="13" t="s">
        <v>70</v>
      </c>
      <c r="F30" s="14" t="s">
        <v>74</v>
      </c>
      <c r="G30" s="14" t="s">
        <v>12</v>
      </c>
      <c r="H30" s="13"/>
      <c r="I30" s="13"/>
      <c r="J30" s="14"/>
      <c r="K30" s="14"/>
      <c r="L30" s="13">
        <v>1</v>
      </c>
      <c r="M30" s="13">
        <v>2</v>
      </c>
      <c r="N30" s="13">
        <v>2</v>
      </c>
      <c r="O30" s="13">
        <v>10</v>
      </c>
      <c r="P30" s="13">
        <v>44.7</v>
      </c>
    </row>
    <row r="31" spans="1:16" ht="34.5" x14ac:dyDescent="0.2">
      <c r="A31" s="13">
        <v>485</v>
      </c>
      <c r="B31" s="13" t="s">
        <v>241</v>
      </c>
      <c r="C31" s="13" t="s">
        <v>229</v>
      </c>
      <c r="D31" s="13" t="s">
        <v>267</v>
      </c>
      <c r="E31" s="13" t="s">
        <v>60</v>
      </c>
      <c r="F31" s="14" t="s">
        <v>52</v>
      </c>
      <c r="G31" s="14" t="s">
        <v>12</v>
      </c>
      <c r="H31" s="14" t="s">
        <v>5</v>
      </c>
      <c r="I31" s="13"/>
      <c r="J31" s="14"/>
      <c r="K31" s="14" t="s">
        <v>214</v>
      </c>
      <c r="L31" s="13">
        <v>2</v>
      </c>
      <c r="M31" s="13">
        <v>2</v>
      </c>
      <c r="N31" s="13">
        <v>4</v>
      </c>
      <c r="O31" s="13">
        <v>63</v>
      </c>
      <c r="P31" s="13">
        <v>248.4</v>
      </c>
    </row>
    <row r="32" spans="1:16" ht="34.5" x14ac:dyDescent="0.2">
      <c r="A32" s="13">
        <v>486</v>
      </c>
      <c r="B32" s="13" t="s">
        <v>241</v>
      </c>
      <c r="C32" s="13" t="s">
        <v>229</v>
      </c>
      <c r="D32" s="13" t="s">
        <v>268</v>
      </c>
      <c r="E32" s="13" t="s">
        <v>60</v>
      </c>
      <c r="F32" s="14" t="s">
        <v>53</v>
      </c>
      <c r="G32" s="14" t="s">
        <v>12</v>
      </c>
      <c r="H32" s="13" t="s">
        <v>5</v>
      </c>
      <c r="I32" s="13"/>
      <c r="J32" s="14"/>
      <c r="K32" s="14" t="s">
        <v>214</v>
      </c>
      <c r="L32" s="13">
        <v>2</v>
      </c>
      <c r="M32" s="13">
        <v>1</v>
      </c>
      <c r="N32" s="13">
        <v>2</v>
      </c>
      <c r="O32" s="13">
        <v>63</v>
      </c>
      <c r="P32" s="13">
        <v>63</v>
      </c>
    </row>
    <row r="33" spans="1:16" ht="34.5" x14ac:dyDescent="0.2">
      <c r="A33" s="13">
        <v>487</v>
      </c>
      <c r="B33" s="13" t="s">
        <v>241</v>
      </c>
      <c r="C33" s="13" t="s">
        <v>229</v>
      </c>
      <c r="D33" s="13" t="s">
        <v>269</v>
      </c>
      <c r="E33" s="13" t="s">
        <v>60</v>
      </c>
      <c r="F33" s="14" t="s">
        <v>225</v>
      </c>
      <c r="G33" s="14" t="s">
        <v>12</v>
      </c>
      <c r="H33" s="14"/>
      <c r="I33" s="13"/>
      <c r="J33" s="14"/>
      <c r="K33" s="14" t="s">
        <v>214</v>
      </c>
      <c r="L33" s="13">
        <v>2</v>
      </c>
      <c r="M33" s="13">
        <v>4</v>
      </c>
      <c r="N33" s="13">
        <v>8</v>
      </c>
      <c r="O33" s="13">
        <v>61</v>
      </c>
      <c r="P33" s="13">
        <v>59.8</v>
      </c>
    </row>
    <row r="34" spans="1:16" ht="51.75" x14ac:dyDescent="0.2">
      <c r="A34" s="13">
        <v>488</v>
      </c>
      <c r="B34" s="13" t="s">
        <v>241</v>
      </c>
      <c r="C34" s="13" t="s">
        <v>229</v>
      </c>
      <c r="D34" s="13" t="s">
        <v>270</v>
      </c>
      <c r="E34" s="13" t="s">
        <v>60</v>
      </c>
      <c r="F34" s="14" t="s">
        <v>54</v>
      </c>
      <c r="G34" s="14" t="s">
        <v>12</v>
      </c>
      <c r="H34" s="13"/>
      <c r="I34" s="13"/>
      <c r="J34" s="14"/>
      <c r="K34" s="14"/>
      <c r="L34" s="13">
        <v>2</v>
      </c>
      <c r="M34" s="13">
        <v>1</v>
      </c>
      <c r="N34" s="13">
        <v>2</v>
      </c>
      <c r="O34" s="13">
        <v>10</v>
      </c>
      <c r="P34" s="13">
        <v>63</v>
      </c>
    </row>
    <row r="35" spans="1:16" ht="34.5" x14ac:dyDescent="0.2">
      <c r="A35" s="13">
        <v>489</v>
      </c>
      <c r="B35" s="13" t="s">
        <v>241</v>
      </c>
      <c r="C35" s="13" t="s">
        <v>229</v>
      </c>
      <c r="D35" s="13" t="s">
        <v>271</v>
      </c>
      <c r="E35" s="13" t="s">
        <v>60</v>
      </c>
      <c r="F35" s="14" t="s">
        <v>227</v>
      </c>
      <c r="G35" s="14" t="s">
        <v>12</v>
      </c>
      <c r="H35" s="14"/>
      <c r="I35" s="13"/>
      <c r="J35" s="14"/>
      <c r="K35" s="14"/>
      <c r="L35" s="13">
        <v>2</v>
      </c>
      <c r="M35" s="13">
        <v>3</v>
      </c>
      <c r="N35" s="13">
        <v>6</v>
      </c>
      <c r="O35" s="13">
        <v>10</v>
      </c>
      <c r="P35" s="13">
        <v>59.8</v>
      </c>
    </row>
    <row r="36" spans="1:16" ht="34.5" x14ac:dyDescent="0.2">
      <c r="A36" s="13">
        <v>490</v>
      </c>
      <c r="B36" s="13" t="s">
        <v>241</v>
      </c>
      <c r="C36" s="13" t="s">
        <v>229</v>
      </c>
      <c r="D36" s="13" t="s">
        <v>272</v>
      </c>
      <c r="E36" s="13" t="s">
        <v>60</v>
      </c>
      <c r="F36" s="14" t="s">
        <v>226</v>
      </c>
      <c r="G36" s="14" t="s">
        <v>12</v>
      </c>
      <c r="H36" s="14"/>
      <c r="I36" s="13"/>
      <c r="J36" s="14"/>
      <c r="K36" s="14" t="s">
        <v>214</v>
      </c>
      <c r="L36" s="13">
        <v>2</v>
      </c>
      <c r="M36" s="13">
        <v>1</v>
      </c>
      <c r="N36" s="13">
        <v>2</v>
      </c>
      <c r="O36" s="13">
        <v>15</v>
      </c>
      <c r="P36" s="13">
        <v>59.8</v>
      </c>
    </row>
    <row r="37" spans="1:16" ht="34.5" x14ac:dyDescent="0.2">
      <c r="A37" s="13">
        <v>491</v>
      </c>
      <c r="B37" s="13" t="s">
        <v>241</v>
      </c>
      <c r="C37" s="13" t="s">
        <v>229</v>
      </c>
      <c r="D37" s="13" t="s">
        <v>273</v>
      </c>
      <c r="E37" s="13" t="s">
        <v>60</v>
      </c>
      <c r="F37" s="14" t="s">
        <v>51</v>
      </c>
      <c r="G37" s="14" t="s">
        <v>12</v>
      </c>
      <c r="H37" s="13"/>
      <c r="I37" s="13">
        <v>2</v>
      </c>
      <c r="J37" s="14"/>
      <c r="K37" s="14" t="s">
        <v>224</v>
      </c>
      <c r="L37" s="13">
        <v>2</v>
      </c>
      <c r="M37" s="13">
        <v>1</v>
      </c>
      <c r="N37" s="13">
        <v>2</v>
      </c>
      <c r="O37" s="13">
        <v>62.3</v>
      </c>
      <c r="P37" s="13">
        <v>61.099999999999994</v>
      </c>
    </row>
    <row r="38" spans="1:16" ht="34.5" x14ac:dyDescent="0.2">
      <c r="A38" s="13">
        <v>492</v>
      </c>
      <c r="B38" s="13" t="s">
        <v>241</v>
      </c>
      <c r="C38" s="13" t="s">
        <v>229</v>
      </c>
      <c r="D38" s="13" t="s">
        <v>274</v>
      </c>
      <c r="E38" s="13" t="s">
        <v>60</v>
      </c>
      <c r="F38" s="14" t="s">
        <v>50</v>
      </c>
      <c r="G38" s="14" t="s">
        <v>12</v>
      </c>
      <c r="H38" s="14"/>
      <c r="I38" s="13">
        <v>2</v>
      </c>
      <c r="J38" s="14"/>
      <c r="K38" s="14" t="s">
        <v>224</v>
      </c>
      <c r="L38" s="13">
        <v>2</v>
      </c>
      <c r="M38" s="13">
        <v>1</v>
      </c>
      <c r="N38" s="13">
        <v>2</v>
      </c>
      <c r="O38" s="13">
        <v>62.3</v>
      </c>
      <c r="P38" s="13">
        <v>79.8</v>
      </c>
    </row>
    <row r="39" spans="1:16" ht="34.5" x14ac:dyDescent="0.2">
      <c r="A39" s="17">
        <v>494</v>
      </c>
      <c r="B39" s="17" t="s">
        <v>241</v>
      </c>
      <c r="C39" s="17" t="s">
        <v>229</v>
      </c>
      <c r="D39" s="17" t="s">
        <v>276</v>
      </c>
      <c r="E39" s="17" t="s">
        <v>228</v>
      </c>
      <c r="F39" s="18" t="s">
        <v>14</v>
      </c>
      <c r="G39" s="18" t="s">
        <v>12</v>
      </c>
      <c r="H39" s="18" t="s">
        <v>5</v>
      </c>
      <c r="I39" s="17"/>
      <c r="J39" s="18"/>
      <c r="K39" s="18" t="s">
        <v>214</v>
      </c>
      <c r="L39" s="52">
        <v>2</v>
      </c>
      <c r="M39" s="17">
        <v>2</v>
      </c>
      <c r="N39" s="17">
        <v>4</v>
      </c>
      <c r="O39" s="17">
        <v>33</v>
      </c>
      <c r="P39" s="17">
        <v>105</v>
      </c>
    </row>
    <row r="40" spans="1:16" ht="34.5" x14ac:dyDescent="0.2">
      <c r="A40" s="15">
        <v>495</v>
      </c>
      <c r="B40" s="15" t="s">
        <v>241</v>
      </c>
      <c r="C40" s="15" t="s">
        <v>229</v>
      </c>
      <c r="D40" s="15" t="s">
        <v>277</v>
      </c>
      <c r="E40" s="15" t="s">
        <v>228</v>
      </c>
      <c r="F40" s="16" t="s">
        <v>55</v>
      </c>
      <c r="G40" s="16" t="s">
        <v>12</v>
      </c>
      <c r="H40" s="15" t="s">
        <v>5</v>
      </c>
      <c r="I40" s="15"/>
      <c r="J40" s="16"/>
      <c r="K40" s="16" t="s">
        <v>214</v>
      </c>
      <c r="L40" s="15">
        <v>2</v>
      </c>
      <c r="M40" s="15">
        <v>1</v>
      </c>
      <c r="N40" s="15">
        <v>2</v>
      </c>
      <c r="O40" s="15">
        <v>33</v>
      </c>
      <c r="P40" s="15">
        <v>128</v>
      </c>
    </row>
    <row r="41" spans="1:16" ht="34.5" x14ac:dyDescent="0.2">
      <c r="A41" s="17">
        <v>496</v>
      </c>
      <c r="B41" s="17" t="s">
        <v>241</v>
      </c>
      <c r="C41" s="17" t="s">
        <v>229</v>
      </c>
      <c r="D41" s="17" t="s">
        <v>278</v>
      </c>
      <c r="E41" s="17" t="s">
        <v>228</v>
      </c>
      <c r="F41" s="18" t="s">
        <v>56</v>
      </c>
      <c r="G41" s="18" t="s">
        <v>12</v>
      </c>
      <c r="H41" s="18"/>
      <c r="I41" s="17"/>
      <c r="J41" s="18"/>
      <c r="K41" s="18" t="s">
        <v>214</v>
      </c>
      <c r="L41" s="17">
        <v>2</v>
      </c>
      <c r="M41" s="17">
        <v>2</v>
      </c>
      <c r="N41" s="17">
        <v>4</v>
      </c>
      <c r="O41" s="17">
        <v>31</v>
      </c>
      <c r="P41" s="17">
        <v>128</v>
      </c>
    </row>
    <row r="42" spans="1:16" ht="34.5" x14ac:dyDescent="0.2">
      <c r="A42" s="15">
        <v>497</v>
      </c>
      <c r="B42" s="15" t="s">
        <v>241</v>
      </c>
      <c r="C42" s="15" t="s">
        <v>229</v>
      </c>
      <c r="D42" s="15" t="s">
        <v>279</v>
      </c>
      <c r="E42" s="15" t="s">
        <v>228</v>
      </c>
      <c r="F42" s="16" t="s">
        <v>57</v>
      </c>
      <c r="G42" s="16" t="s">
        <v>12</v>
      </c>
      <c r="H42" s="15"/>
      <c r="I42" s="15"/>
      <c r="J42" s="16"/>
      <c r="K42" s="16" t="s">
        <v>214</v>
      </c>
      <c r="L42" s="15">
        <v>2</v>
      </c>
      <c r="M42" s="15">
        <v>1</v>
      </c>
      <c r="N42" s="15">
        <v>2</v>
      </c>
      <c r="O42" s="15">
        <v>31</v>
      </c>
      <c r="P42" s="15">
        <v>66.8</v>
      </c>
    </row>
    <row r="43" spans="1:16" ht="34.5" x14ac:dyDescent="0.2">
      <c r="A43" s="17">
        <v>498</v>
      </c>
      <c r="B43" s="17" t="s">
        <v>241</v>
      </c>
      <c r="C43" s="17" t="s">
        <v>229</v>
      </c>
      <c r="D43" s="17" t="s">
        <v>280</v>
      </c>
      <c r="E43" s="17" t="s">
        <v>228</v>
      </c>
      <c r="F43" s="18" t="s">
        <v>58</v>
      </c>
      <c r="G43" s="18" t="s">
        <v>12</v>
      </c>
      <c r="H43" s="18"/>
      <c r="I43" s="17"/>
      <c r="J43" s="18"/>
      <c r="K43" s="18" t="s">
        <v>214</v>
      </c>
      <c r="L43" s="17">
        <v>2</v>
      </c>
      <c r="M43" s="17">
        <v>1</v>
      </c>
      <c r="N43" s="17">
        <v>2</v>
      </c>
      <c r="O43" s="17">
        <v>7</v>
      </c>
      <c r="P43" s="17">
        <v>128</v>
      </c>
    </row>
    <row r="44" spans="1:16" ht="34.5" x14ac:dyDescent="0.2">
      <c r="A44" s="15">
        <v>499</v>
      </c>
      <c r="B44" s="15" t="s">
        <v>241</v>
      </c>
      <c r="C44" s="15" t="s">
        <v>229</v>
      </c>
      <c r="D44" s="15" t="s">
        <v>281</v>
      </c>
      <c r="E44" s="15" t="s">
        <v>228</v>
      </c>
      <c r="F44" s="16" t="s">
        <v>47</v>
      </c>
      <c r="G44" s="16" t="s">
        <v>12</v>
      </c>
      <c r="H44" s="15"/>
      <c r="I44" s="15">
        <v>2</v>
      </c>
      <c r="J44" s="16"/>
      <c r="K44" s="16" t="s">
        <v>224</v>
      </c>
      <c r="L44" s="15">
        <v>2</v>
      </c>
      <c r="M44" s="15">
        <v>2</v>
      </c>
      <c r="N44" s="15">
        <v>4</v>
      </c>
      <c r="O44" s="15">
        <v>64.899999999999991</v>
      </c>
      <c r="P44" s="15">
        <v>69.3</v>
      </c>
    </row>
    <row r="45" spans="1:16" ht="34.5" x14ac:dyDescent="0.2">
      <c r="A45" s="17">
        <v>500</v>
      </c>
      <c r="B45" s="17" t="s">
        <v>241</v>
      </c>
      <c r="C45" s="17" t="s">
        <v>229</v>
      </c>
      <c r="D45" s="17" t="s">
        <v>282</v>
      </c>
      <c r="E45" s="17" t="s">
        <v>228</v>
      </c>
      <c r="F45" s="18" t="s">
        <v>59</v>
      </c>
      <c r="G45" s="18" t="s">
        <v>12</v>
      </c>
      <c r="H45" s="18"/>
      <c r="I45" s="17">
        <v>3</v>
      </c>
      <c r="J45" s="18"/>
      <c r="K45" s="18" t="s">
        <v>224</v>
      </c>
      <c r="L45" s="17">
        <v>2</v>
      </c>
      <c r="M45" s="17">
        <v>1</v>
      </c>
      <c r="N45" s="17">
        <v>2</v>
      </c>
      <c r="O45" s="17">
        <v>130.5</v>
      </c>
      <c r="P45" s="17">
        <v>34.299999999999997</v>
      </c>
    </row>
    <row r="46" spans="1:16" ht="34.5" x14ac:dyDescent="0.2">
      <c r="A46" s="15">
        <v>501</v>
      </c>
      <c r="B46" s="15" t="s">
        <v>241</v>
      </c>
      <c r="C46" s="15" t="s">
        <v>229</v>
      </c>
      <c r="D46" s="15" t="s">
        <v>283</v>
      </c>
      <c r="E46" s="15" t="s">
        <v>228</v>
      </c>
      <c r="F46" s="16" t="s">
        <v>61</v>
      </c>
      <c r="G46" s="16" t="s">
        <v>12</v>
      </c>
      <c r="H46" s="15"/>
      <c r="I46" s="15"/>
      <c r="J46" s="16"/>
      <c r="K46" s="16"/>
      <c r="L46" s="15">
        <v>2</v>
      </c>
      <c r="M46" s="15">
        <v>2</v>
      </c>
      <c r="N46" s="15">
        <v>4</v>
      </c>
      <c r="O46" s="15">
        <v>10</v>
      </c>
      <c r="P46" s="15">
        <v>128</v>
      </c>
    </row>
    <row r="47" spans="1:16" ht="34.5" x14ac:dyDescent="0.2">
      <c r="A47" s="26">
        <v>503</v>
      </c>
      <c r="B47" s="26" t="s">
        <v>241</v>
      </c>
      <c r="C47" s="26" t="s">
        <v>229</v>
      </c>
      <c r="D47" s="26" t="s">
        <v>284</v>
      </c>
      <c r="E47" s="26" t="s">
        <v>62</v>
      </c>
      <c r="F47" s="27" t="s">
        <v>14</v>
      </c>
      <c r="G47" s="27" t="s">
        <v>12</v>
      </c>
      <c r="H47" s="26" t="s">
        <v>5</v>
      </c>
      <c r="I47" s="26"/>
      <c r="J47" s="27"/>
      <c r="K47" s="27" t="s">
        <v>214</v>
      </c>
      <c r="L47" s="26">
        <v>2</v>
      </c>
      <c r="M47" s="26">
        <v>2</v>
      </c>
      <c r="N47" s="26">
        <v>4</v>
      </c>
      <c r="O47" s="26">
        <v>33</v>
      </c>
      <c r="P47" s="26">
        <v>105</v>
      </c>
    </row>
    <row r="48" spans="1:16" ht="34.5" x14ac:dyDescent="0.2">
      <c r="A48" s="24">
        <v>504</v>
      </c>
      <c r="B48" s="24" t="s">
        <v>241</v>
      </c>
      <c r="C48" s="24" t="s">
        <v>229</v>
      </c>
      <c r="D48" s="24" t="s">
        <v>291</v>
      </c>
      <c r="E48" s="24" t="s">
        <v>62</v>
      </c>
      <c r="F48" s="25" t="s">
        <v>55</v>
      </c>
      <c r="G48" s="25" t="s">
        <v>12</v>
      </c>
      <c r="H48" s="25" t="s">
        <v>5</v>
      </c>
      <c r="I48" s="24"/>
      <c r="J48" s="25"/>
      <c r="K48" s="25" t="s">
        <v>214</v>
      </c>
      <c r="L48" s="24">
        <v>2</v>
      </c>
      <c r="M48" s="24">
        <v>1</v>
      </c>
      <c r="N48" s="24">
        <v>2</v>
      </c>
      <c r="O48" s="24">
        <v>33</v>
      </c>
      <c r="P48" s="24">
        <v>61.8</v>
      </c>
    </row>
    <row r="49" spans="1:16" ht="34.5" x14ac:dyDescent="0.2">
      <c r="A49" s="26">
        <v>505</v>
      </c>
      <c r="B49" s="26" t="s">
        <v>241</v>
      </c>
      <c r="C49" s="26" t="s">
        <v>229</v>
      </c>
      <c r="D49" s="26" t="s">
        <v>292</v>
      </c>
      <c r="E49" s="26" t="s">
        <v>62</v>
      </c>
      <c r="F49" s="27" t="s">
        <v>56</v>
      </c>
      <c r="G49" s="27" t="s">
        <v>12</v>
      </c>
      <c r="H49" s="26"/>
      <c r="I49" s="26"/>
      <c r="J49" s="27"/>
      <c r="K49" s="27" t="s">
        <v>214</v>
      </c>
      <c r="L49" s="26">
        <v>2</v>
      </c>
      <c r="M49" s="26">
        <v>2</v>
      </c>
      <c r="N49" s="26">
        <v>4</v>
      </c>
      <c r="O49" s="26">
        <v>31</v>
      </c>
      <c r="P49" s="26">
        <v>61.8</v>
      </c>
    </row>
    <row r="50" spans="1:16" ht="34.5" x14ac:dyDescent="0.2">
      <c r="A50" s="24">
        <v>506</v>
      </c>
      <c r="B50" s="24" t="s">
        <v>241</v>
      </c>
      <c r="C50" s="24" t="s">
        <v>229</v>
      </c>
      <c r="D50" s="24" t="s">
        <v>293</v>
      </c>
      <c r="E50" s="24" t="s">
        <v>62</v>
      </c>
      <c r="F50" s="25" t="s">
        <v>58</v>
      </c>
      <c r="G50" s="25" t="s">
        <v>12</v>
      </c>
      <c r="H50" s="25"/>
      <c r="I50" s="24"/>
      <c r="J50" s="25"/>
      <c r="K50" s="25" t="s">
        <v>214</v>
      </c>
      <c r="L50" s="24">
        <v>2</v>
      </c>
      <c r="M50" s="24">
        <v>1</v>
      </c>
      <c r="N50" s="24">
        <v>2</v>
      </c>
      <c r="O50" s="24">
        <v>7</v>
      </c>
      <c r="P50" s="24">
        <v>61.8</v>
      </c>
    </row>
    <row r="51" spans="1:16" ht="34.5" x14ac:dyDescent="0.2">
      <c r="A51" s="26">
        <v>507</v>
      </c>
      <c r="B51" s="26" t="s">
        <v>241</v>
      </c>
      <c r="C51" s="26" t="s">
        <v>229</v>
      </c>
      <c r="D51" s="26" t="s">
        <v>294</v>
      </c>
      <c r="E51" s="26" t="s">
        <v>62</v>
      </c>
      <c r="F51" s="27" t="s">
        <v>61</v>
      </c>
      <c r="G51" s="27" t="s">
        <v>12</v>
      </c>
      <c r="H51" s="26"/>
      <c r="I51" s="26"/>
      <c r="J51" s="27"/>
      <c r="K51" s="27"/>
      <c r="L51" s="26">
        <v>2</v>
      </c>
      <c r="M51" s="26">
        <v>2</v>
      </c>
      <c r="N51" s="26">
        <v>4</v>
      </c>
      <c r="O51" s="26">
        <v>10</v>
      </c>
      <c r="P51" s="26">
        <v>61.8</v>
      </c>
    </row>
    <row r="52" spans="1:16" ht="34.5" x14ac:dyDescent="0.2">
      <c r="A52" s="24">
        <v>508</v>
      </c>
      <c r="B52" s="24" t="s">
        <v>241</v>
      </c>
      <c r="C52" s="24" t="s">
        <v>229</v>
      </c>
      <c r="D52" s="24" t="s">
        <v>295</v>
      </c>
      <c r="E52" s="24" t="s">
        <v>62</v>
      </c>
      <c r="F52" s="25" t="s">
        <v>47</v>
      </c>
      <c r="G52" s="25" t="s">
        <v>12</v>
      </c>
      <c r="H52" s="25"/>
      <c r="I52" s="24">
        <v>2</v>
      </c>
      <c r="J52" s="25"/>
      <c r="K52" s="25" t="s">
        <v>224</v>
      </c>
      <c r="L52" s="24">
        <v>2</v>
      </c>
      <c r="M52" s="24">
        <v>1</v>
      </c>
      <c r="N52" s="24">
        <v>2</v>
      </c>
      <c r="O52" s="24">
        <v>64.3</v>
      </c>
      <c r="P52" s="24">
        <v>69.3</v>
      </c>
    </row>
    <row r="53" spans="1:16" ht="34.5" x14ac:dyDescent="0.2">
      <c r="A53" s="26">
        <v>509</v>
      </c>
      <c r="B53" s="26" t="s">
        <v>241</v>
      </c>
      <c r="C53" s="26" t="s">
        <v>229</v>
      </c>
      <c r="D53" s="26" t="s">
        <v>296</v>
      </c>
      <c r="E53" s="26" t="s">
        <v>62</v>
      </c>
      <c r="F53" s="27" t="s">
        <v>59</v>
      </c>
      <c r="G53" s="27" t="s">
        <v>12</v>
      </c>
      <c r="H53" s="26"/>
      <c r="I53" s="26">
        <v>2</v>
      </c>
      <c r="J53" s="27"/>
      <c r="K53" s="27" t="s">
        <v>224</v>
      </c>
      <c r="L53" s="26">
        <v>2</v>
      </c>
      <c r="M53" s="26">
        <v>1</v>
      </c>
      <c r="N53" s="26">
        <v>2</v>
      </c>
      <c r="O53" s="26">
        <v>64.3</v>
      </c>
      <c r="P53" s="26">
        <v>34.299999999999997</v>
      </c>
    </row>
    <row r="54" spans="1:16" ht="35.25" thickBot="1" x14ac:dyDescent="0.25">
      <c r="A54" s="15">
        <v>511</v>
      </c>
      <c r="B54" s="15" t="s">
        <v>241</v>
      </c>
      <c r="C54" s="15" t="s">
        <v>229</v>
      </c>
      <c r="D54" s="15" t="s">
        <v>297</v>
      </c>
      <c r="E54" s="15" t="s">
        <v>65</v>
      </c>
      <c r="F54" s="16" t="s">
        <v>63</v>
      </c>
      <c r="G54" s="16" t="s">
        <v>12</v>
      </c>
      <c r="H54" s="15"/>
      <c r="I54" s="15"/>
      <c r="J54" s="16"/>
      <c r="K54" s="16" t="s">
        <v>214</v>
      </c>
      <c r="L54" s="15">
        <v>2</v>
      </c>
      <c r="M54" s="15">
        <v>1</v>
      </c>
      <c r="N54" s="15">
        <v>2</v>
      </c>
      <c r="O54" s="15">
        <v>88.3</v>
      </c>
      <c r="P54" s="15">
        <v>260</v>
      </c>
    </row>
    <row r="55" spans="1:16" ht="35.25" thickBot="1" x14ac:dyDescent="0.25">
      <c r="A55" s="47">
        <v>512</v>
      </c>
      <c r="B55" s="48" t="s">
        <v>241</v>
      </c>
      <c r="C55" s="48" t="s">
        <v>229</v>
      </c>
      <c r="D55" s="48" t="s">
        <v>298</v>
      </c>
      <c r="E55" s="48" t="s">
        <v>65</v>
      </c>
      <c r="F55" s="49" t="s">
        <v>213</v>
      </c>
      <c r="G55" s="49" t="s">
        <v>12</v>
      </c>
      <c r="H55" s="49" t="s">
        <v>5</v>
      </c>
      <c r="I55" s="48"/>
      <c r="J55" s="49"/>
      <c r="K55" s="50" t="s">
        <v>214</v>
      </c>
      <c r="L55" s="38">
        <v>2</v>
      </c>
      <c r="M55" s="54">
        <v>2</v>
      </c>
      <c r="N55" s="48">
        <v>4</v>
      </c>
      <c r="O55" s="48">
        <v>60</v>
      </c>
      <c r="P55" s="48">
        <v>58.6</v>
      </c>
    </row>
    <row r="56" spans="1:16" ht="34.5" x14ac:dyDescent="0.2">
      <c r="A56" s="33">
        <v>513</v>
      </c>
      <c r="B56" s="15" t="s">
        <v>241</v>
      </c>
      <c r="C56" s="15" t="s">
        <v>229</v>
      </c>
      <c r="D56" s="15" t="s">
        <v>299</v>
      </c>
      <c r="E56" s="15" t="s">
        <v>65</v>
      </c>
      <c r="F56" s="16" t="s">
        <v>46</v>
      </c>
      <c r="G56" s="16" t="s">
        <v>12</v>
      </c>
      <c r="H56" s="15"/>
      <c r="I56" s="15"/>
      <c r="J56" s="16"/>
      <c r="K56" s="16" t="s">
        <v>214</v>
      </c>
      <c r="L56" s="23">
        <v>2</v>
      </c>
      <c r="M56" s="15">
        <v>1</v>
      </c>
      <c r="N56" s="15">
        <v>2</v>
      </c>
      <c r="O56" s="15">
        <v>10</v>
      </c>
      <c r="P56" s="15">
        <v>95.2</v>
      </c>
    </row>
    <row r="57" spans="1:16" ht="34.5" x14ac:dyDescent="0.2">
      <c r="A57" s="32">
        <v>514</v>
      </c>
      <c r="B57" s="17" t="s">
        <v>241</v>
      </c>
      <c r="C57" s="17" t="s">
        <v>229</v>
      </c>
      <c r="D57" s="17" t="s">
        <v>300</v>
      </c>
      <c r="E57" s="17" t="s">
        <v>65</v>
      </c>
      <c r="F57" s="18" t="s">
        <v>55</v>
      </c>
      <c r="G57" s="18" t="s">
        <v>12</v>
      </c>
      <c r="H57" s="18" t="s">
        <v>5</v>
      </c>
      <c r="I57" s="17"/>
      <c r="J57" s="18"/>
      <c r="K57" s="18" t="s">
        <v>214</v>
      </c>
      <c r="L57" s="17">
        <v>2</v>
      </c>
      <c r="M57" s="17">
        <v>1</v>
      </c>
      <c r="N57" s="17">
        <v>2</v>
      </c>
      <c r="O57" s="17">
        <v>60</v>
      </c>
      <c r="P57" s="17">
        <v>98.4</v>
      </c>
    </row>
    <row r="58" spans="1:16" ht="34.5" x14ac:dyDescent="0.2">
      <c r="A58" s="33">
        <v>515</v>
      </c>
      <c r="B58" s="15" t="s">
        <v>241</v>
      </c>
      <c r="C58" s="15" t="s">
        <v>229</v>
      </c>
      <c r="D58" s="15" t="s">
        <v>301</v>
      </c>
      <c r="E58" s="15" t="s">
        <v>65</v>
      </c>
      <c r="F58" s="16" t="s">
        <v>64</v>
      </c>
      <c r="G58" s="16" t="s">
        <v>12</v>
      </c>
      <c r="H58" s="15" t="s">
        <v>5</v>
      </c>
      <c r="I58" s="15"/>
      <c r="J58" s="16"/>
      <c r="K58" s="16" t="s">
        <v>214</v>
      </c>
      <c r="L58" s="15">
        <v>2</v>
      </c>
      <c r="M58" s="15">
        <v>1</v>
      </c>
      <c r="N58" s="15">
        <v>2</v>
      </c>
      <c r="O58" s="15">
        <v>60</v>
      </c>
      <c r="P58" s="15">
        <v>98.4</v>
      </c>
    </row>
    <row r="59" spans="1:16" ht="34.5" x14ac:dyDescent="0.2">
      <c r="A59" s="32">
        <v>516</v>
      </c>
      <c r="B59" s="17" t="s">
        <v>241</v>
      </c>
      <c r="C59" s="17" t="s">
        <v>229</v>
      </c>
      <c r="D59" s="17" t="s">
        <v>302</v>
      </c>
      <c r="E59" s="17" t="s">
        <v>65</v>
      </c>
      <c r="F59" s="18" t="s">
        <v>16</v>
      </c>
      <c r="G59" s="18" t="s">
        <v>12</v>
      </c>
      <c r="H59" s="18"/>
      <c r="I59" s="17">
        <v>2</v>
      </c>
      <c r="J59" s="18"/>
      <c r="K59" s="18" t="s">
        <v>224</v>
      </c>
      <c r="L59" s="17">
        <v>2</v>
      </c>
      <c r="M59" s="17">
        <v>1</v>
      </c>
      <c r="N59" s="17">
        <v>2</v>
      </c>
      <c r="O59" s="17">
        <v>99.2</v>
      </c>
      <c r="P59" s="17">
        <v>61.5</v>
      </c>
    </row>
    <row r="60" spans="1:16" ht="34.5" x14ac:dyDescent="0.2">
      <c r="A60" s="31">
        <v>518</v>
      </c>
      <c r="B60" s="13" t="s">
        <v>241</v>
      </c>
      <c r="C60" s="13" t="s">
        <v>229</v>
      </c>
      <c r="D60" s="13" t="s">
        <v>303</v>
      </c>
      <c r="E60" s="13" t="s">
        <v>67</v>
      </c>
      <c r="F60" s="14" t="s">
        <v>14</v>
      </c>
      <c r="G60" s="14" t="s">
        <v>12</v>
      </c>
      <c r="H60" s="13" t="s">
        <v>5</v>
      </c>
      <c r="I60" s="13"/>
      <c r="J60" s="14"/>
      <c r="K60" s="14" t="s">
        <v>5</v>
      </c>
      <c r="L60" s="13">
        <v>2</v>
      </c>
      <c r="M60" s="13">
        <v>2</v>
      </c>
      <c r="N60" s="13">
        <v>4</v>
      </c>
      <c r="O60" s="13">
        <v>63</v>
      </c>
      <c r="P60" s="13">
        <v>78.400000000000006</v>
      </c>
    </row>
    <row r="61" spans="1:16" ht="34.5" x14ac:dyDescent="0.2">
      <c r="A61" s="31">
        <v>519</v>
      </c>
      <c r="B61" s="13" t="s">
        <v>241</v>
      </c>
      <c r="C61" s="13" t="s">
        <v>229</v>
      </c>
      <c r="D61" s="13" t="s">
        <v>304</v>
      </c>
      <c r="E61" s="13" t="s">
        <v>67</v>
      </c>
      <c r="F61" s="14" t="s">
        <v>55</v>
      </c>
      <c r="G61" s="14" t="s">
        <v>12</v>
      </c>
      <c r="H61" s="14" t="s">
        <v>5</v>
      </c>
      <c r="I61" s="13"/>
      <c r="J61" s="14"/>
      <c r="K61" s="14" t="s">
        <v>5</v>
      </c>
      <c r="L61" s="13">
        <v>2</v>
      </c>
      <c r="M61" s="13">
        <v>1</v>
      </c>
      <c r="N61" s="13">
        <v>2</v>
      </c>
      <c r="O61" s="13">
        <v>63</v>
      </c>
      <c r="P61" s="13">
        <v>64.900000000000006</v>
      </c>
    </row>
    <row r="62" spans="1:16" ht="34.5" x14ac:dyDescent="0.2">
      <c r="A62" s="31">
        <v>520</v>
      </c>
      <c r="B62" s="13" t="s">
        <v>241</v>
      </c>
      <c r="C62" s="13" t="s">
        <v>229</v>
      </c>
      <c r="D62" s="13" t="s">
        <v>305</v>
      </c>
      <c r="E62" s="13" t="s">
        <v>67</v>
      </c>
      <c r="F62" s="14" t="s">
        <v>15</v>
      </c>
      <c r="G62" s="14" t="s">
        <v>12</v>
      </c>
      <c r="H62" s="13"/>
      <c r="I62" s="13"/>
      <c r="J62" s="14"/>
      <c r="K62" s="14" t="s">
        <v>5</v>
      </c>
      <c r="L62" s="13">
        <v>2</v>
      </c>
      <c r="M62" s="13">
        <v>2</v>
      </c>
      <c r="N62" s="13">
        <v>4</v>
      </c>
      <c r="O62" s="13">
        <v>10</v>
      </c>
      <c r="P62" s="13">
        <v>61.8</v>
      </c>
    </row>
    <row r="63" spans="1:16" ht="34.5" x14ac:dyDescent="0.2">
      <c r="A63" s="31">
        <v>521</v>
      </c>
      <c r="B63" s="13" t="s">
        <v>241</v>
      </c>
      <c r="C63" s="13" t="s">
        <v>229</v>
      </c>
      <c r="D63" s="13" t="s">
        <v>306</v>
      </c>
      <c r="E63" s="13" t="s">
        <v>67</v>
      </c>
      <c r="F63" s="14" t="s">
        <v>66</v>
      </c>
      <c r="G63" s="14" t="s">
        <v>12</v>
      </c>
      <c r="H63" s="14"/>
      <c r="I63" s="13"/>
      <c r="J63" s="14"/>
      <c r="K63" s="14"/>
      <c r="L63" s="13">
        <v>2</v>
      </c>
      <c r="M63" s="13">
        <v>1</v>
      </c>
      <c r="N63" s="13">
        <v>2</v>
      </c>
      <c r="O63" s="13">
        <v>10</v>
      </c>
      <c r="P63" s="13">
        <v>61.8</v>
      </c>
    </row>
    <row r="64" spans="1:16" ht="34.5" x14ac:dyDescent="0.2">
      <c r="A64" s="31">
        <v>522</v>
      </c>
      <c r="B64" s="13" t="s">
        <v>241</v>
      </c>
      <c r="C64" s="13" t="s">
        <v>229</v>
      </c>
      <c r="D64" s="13" t="s">
        <v>307</v>
      </c>
      <c r="E64" s="13" t="s">
        <v>67</v>
      </c>
      <c r="F64" s="14" t="s">
        <v>16</v>
      </c>
      <c r="G64" s="14" t="s">
        <v>12</v>
      </c>
      <c r="H64" s="13"/>
      <c r="I64" s="13">
        <v>2</v>
      </c>
      <c r="J64" s="14"/>
      <c r="K64" s="14" t="s">
        <v>8</v>
      </c>
      <c r="L64" s="13">
        <v>2</v>
      </c>
      <c r="M64" s="13">
        <v>1</v>
      </c>
      <c r="N64" s="13">
        <v>2</v>
      </c>
      <c r="O64" s="13">
        <v>64.5</v>
      </c>
      <c r="P64" s="13">
        <v>80</v>
      </c>
    </row>
    <row r="65" spans="1:16" ht="34.5" x14ac:dyDescent="0.2">
      <c r="A65" s="31">
        <v>523</v>
      </c>
      <c r="B65" s="13" t="s">
        <v>241</v>
      </c>
      <c r="C65" s="13" t="s">
        <v>229</v>
      </c>
      <c r="D65" s="13" t="s">
        <v>308</v>
      </c>
      <c r="E65" s="13" t="s">
        <v>67</v>
      </c>
      <c r="F65" s="14" t="s">
        <v>1</v>
      </c>
      <c r="G65" s="14" t="s">
        <v>12</v>
      </c>
      <c r="H65" s="14"/>
      <c r="I65" s="13"/>
      <c r="J65" s="14"/>
      <c r="K65" s="14"/>
      <c r="L65" s="13">
        <v>2</v>
      </c>
      <c r="M65" s="13">
        <v>1</v>
      </c>
      <c r="N65" s="13">
        <v>2</v>
      </c>
      <c r="O65" s="13">
        <v>10</v>
      </c>
      <c r="P65" s="13">
        <v>65</v>
      </c>
    </row>
    <row r="66" spans="1:16" ht="34.5" x14ac:dyDescent="0.2">
      <c r="A66" s="31"/>
      <c r="B66" s="13" t="s">
        <v>241</v>
      </c>
      <c r="C66" s="13" t="s">
        <v>229</v>
      </c>
      <c r="D66" s="13" t="s">
        <v>309</v>
      </c>
      <c r="E66" s="13" t="s">
        <v>60</v>
      </c>
      <c r="F66" s="14" t="s">
        <v>227</v>
      </c>
      <c r="G66" s="14" t="s">
        <v>12</v>
      </c>
      <c r="H66" s="14"/>
      <c r="I66" s="13"/>
      <c r="J66" s="14"/>
      <c r="K66" s="14" t="s">
        <v>214</v>
      </c>
      <c r="L66" s="13">
        <v>0</v>
      </c>
      <c r="M66" s="13">
        <v>1</v>
      </c>
      <c r="N66" s="13">
        <v>0</v>
      </c>
      <c r="O66" s="13">
        <v>6</v>
      </c>
      <c r="P66" s="13">
        <v>59.8</v>
      </c>
    </row>
    <row r="67" spans="1:16" ht="34.5" x14ac:dyDescent="0.2">
      <c r="A67" s="32">
        <v>419</v>
      </c>
      <c r="B67" s="17" t="s">
        <v>241</v>
      </c>
      <c r="C67" s="17" t="s">
        <v>229</v>
      </c>
      <c r="D67" s="17" t="s">
        <v>310</v>
      </c>
      <c r="E67" s="17" t="s">
        <v>60</v>
      </c>
      <c r="F67" s="18" t="s">
        <v>52</v>
      </c>
      <c r="G67" s="18" t="s">
        <v>12</v>
      </c>
      <c r="H67" s="18" t="s">
        <v>5</v>
      </c>
      <c r="I67" s="17"/>
      <c r="J67" s="18"/>
      <c r="K67" s="18" t="s">
        <v>214</v>
      </c>
      <c r="L67" s="17">
        <v>2</v>
      </c>
      <c r="M67" s="17">
        <v>2</v>
      </c>
      <c r="N67" s="17">
        <v>4</v>
      </c>
      <c r="O67" s="17">
        <v>63</v>
      </c>
      <c r="P67" s="17">
        <v>248.4</v>
      </c>
    </row>
    <row r="68" spans="1:16" ht="34.5" x14ac:dyDescent="0.2">
      <c r="A68" s="33">
        <v>420</v>
      </c>
      <c r="B68" s="15" t="s">
        <v>241</v>
      </c>
      <c r="C68" s="15" t="s">
        <v>229</v>
      </c>
      <c r="D68" s="15" t="s">
        <v>311</v>
      </c>
      <c r="E68" s="15" t="s">
        <v>60</v>
      </c>
      <c r="F68" s="16" t="s">
        <v>53</v>
      </c>
      <c r="G68" s="16" t="s">
        <v>12</v>
      </c>
      <c r="H68" s="15" t="s">
        <v>5</v>
      </c>
      <c r="I68" s="15"/>
      <c r="J68" s="16"/>
      <c r="K68" s="16" t="s">
        <v>214</v>
      </c>
      <c r="L68" s="15">
        <v>2</v>
      </c>
      <c r="M68" s="15">
        <v>1</v>
      </c>
      <c r="N68" s="15">
        <v>2</v>
      </c>
      <c r="O68" s="15">
        <v>63</v>
      </c>
      <c r="P68" s="15">
        <v>63</v>
      </c>
    </row>
    <row r="69" spans="1:16" ht="34.5" x14ac:dyDescent="0.2">
      <c r="A69" s="32">
        <v>421</v>
      </c>
      <c r="B69" s="17" t="s">
        <v>241</v>
      </c>
      <c r="C69" s="17" t="s">
        <v>229</v>
      </c>
      <c r="D69" s="17" t="s">
        <v>312</v>
      </c>
      <c r="E69" s="17" t="s">
        <v>60</v>
      </c>
      <c r="F69" s="18" t="s">
        <v>225</v>
      </c>
      <c r="G69" s="18" t="s">
        <v>12</v>
      </c>
      <c r="H69" s="18"/>
      <c r="I69" s="17"/>
      <c r="J69" s="18"/>
      <c r="K69" s="18" t="s">
        <v>214</v>
      </c>
      <c r="L69" s="17">
        <v>2</v>
      </c>
      <c r="M69" s="17">
        <v>4</v>
      </c>
      <c r="N69" s="17">
        <v>8</v>
      </c>
      <c r="O69" s="17">
        <v>61</v>
      </c>
      <c r="P69" s="17">
        <v>59.8</v>
      </c>
    </row>
    <row r="70" spans="1:16" ht="51.75" x14ac:dyDescent="0.2">
      <c r="A70" s="33">
        <v>422</v>
      </c>
      <c r="B70" s="15" t="s">
        <v>241</v>
      </c>
      <c r="C70" s="15" t="s">
        <v>229</v>
      </c>
      <c r="D70" s="15" t="s">
        <v>313</v>
      </c>
      <c r="E70" s="15" t="s">
        <v>60</v>
      </c>
      <c r="F70" s="16" t="s">
        <v>54</v>
      </c>
      <c r="G70" s="16" t="s">
        <v>12</v>
      </c>
      <c r="H70" s="15"/>
      <c r="I70" s="15"/>
      <c r="J70" s="16"/>
      <c r="K70" s="16"/>
      <c r="L70" s="15">
        <v>2</v>
      </c>
      <c r="M70" s="15">
        <v>1</v>
      </c>
      <c r="N70" s="15">
        <v>2</v>
      </c>
      <c r="O70" s="15">
        <v>10</v>
      </c>
      <c r="P70" s="15">
        <v>63</v>
      </c>
    </row>
    <row r="71" spans="1:16" ht="34.5" x14ac:dyDescent="0.2">
      <c r="A71" s="32">
        <v>423</v>
      </c>
      <c r="B71" s="17" t="s">
        <v>241</v>
      </c>
      <c r="C71" s="17" t="s">
        <v>229</v>
      </c>
      <c r="D71" s="17" t="s">
        <v>314</v>
      </c>
      <c r="E71" s="17" t="s">
        <v>60</v>
      </c>
      <c r="F71" s="18" t="s">
        <v>227</v>
      </c>
      <c r="G71" s="18" t="s">
        <v>12</v>
      </c>
      <c r="H71" s="18"/>
      <c r="I71" s="17"/>
      <c r="J71" s="18"/>
      <c r="K71" s="18"/>
      <c r="L71" s="17">
        <v>2</v>
      </c>
      <c r="M71" s="17">
        <v>3</v>
      </c>
      <c r="N71" s="17">
        <v>6</v>
      </c>
      <c r="O71" s="17">
        <v>10</v>
      </c>
      <c r="P71" s="17">
        <v>59.8</v>
      </c>
    </row>
    <row r="72" spans="1:16" ht="34.5" x14ac:dyDescent="0.2">
      <c r="A72" s="33">
        <v>424</v>
      </c>
      <c r="B72" s="15" t="s">
        <v>241</v>
      </c>
      <c r="C72" s="15" t="s">
        <v>229</v>
      </c>
      <c r="D72" s="15" t="s">
        <v>315</v>
      </c>
      <c r="E72" s="15" t="s">
        <v>60</v>
      </c>
      <c r="F72" s="16" t="s">
        <v>226</v>
      </c>
      <c r="G72" s="16" t="s">
        <v>12</v>
      </c>
      <c r="H72" s="15"/>
      <c r="I72" s="15"/>
      <c r="J72" s="16"/>
      <c r="K72" s="16" t="s">
        <v>214</v>
      </c>
      <c r="L72" s="15">
        <v>2</v>
      </c>
      <c r="M72" s="15">
        <v>1</v>
      </c>
      <c r="N72" s="15">
        <v>2</v>
      </c>
      <c r="O72" s="15">
        <v>15</v>
      </c>
      <c r="P72" s="15">
        <v>59.8</v>
      </c>
    </row>
    <row r="73" spans="1:16" ht="34.5" x14ac:dyDescent="0.2">
      <c r="A73" s="32">
        <v>425</v>
      </c>
      <c r="B73" s="17" t="s">
        <v>241</v>
      </c>
      <c r="C73" s="17" t="s">
        <v>229</v>
      </c>
      <c r="D73" s="17" t="s">
        <v>316</v>
      </c>
      <c r="E73" s="17" t="s">
        <v>60</v>
      </c>
      <c r="F73" s="18" t="s">
        <v>51</v>
      </c>
      <c r="G73" s="18" t="s">
        <v>12</v>
      </c>
      <c r="H73" s="18"/>
      <c r="I73" s="17">
        <v>2</v>
      </c>
      <c r="J73" s="18"/>
      <c r="K73" s="18" t="s">
        <v>224</v>
      </c>
      <c r="L73" s="17">
        <v>2</v>
      </c>
      <c r="M73" s="17">
        <v>1</v>
      </c>
      <c r="N73" s="17">
        <v>2</v>
      </c>
      <c r="O73" s="17">
        <v>62.3</v>
      </c>
      <c r="P73" s="17">
        <v>61.1</v>
      </c>
    </row>
    <row r="74" spans="1:16" ht="34.5" x14ac:dyDescent="0.2">
      <c r="A74" s="33">
        <v>426</v>
      </c>
      <c r="B74" s="15" t="s">
        <v>241</v>
      </c>
      <c r="C74" s="15" t="s">
        <v>229</v>
      </c>
      <c r="D74" s="15" t="s">
        <v>317</v>
      </c>
      <c r="E74" s="15" t="s">
        <v>60</v>
      </c>
      <c r="F74" s="16" t="s">
        <v>50</v>
      </c>
      <c r="G74" s="16" t="s">
        <v>12</v>
      </c>
      <c r="H74" s="15"/>
      <c r="I74" s="15">
        <v>2</v>
      </c>
      <c r="J74" s="16"/>
      <c r="K74" s="16" t="s">
        <v>224</v>
      </c>
      <c r="L74" s="15">
        <v>2</v>
      </c>
      <c r="M74" s="15">
        <v>1</v>
      </c>
      <c r="N74" s="15">
        <v>2</v>
      </c>
      <c r="O74" s="15">
        <v>62.3</v>
      </c>
      <c r="P74" s="15">
        <v>79.8</v>
      </c>
    </row>
    <row r="75" spans="1:16" ht="34.5" x14ac:dyDescent="0.2">
      <c r="A75" s="31">
        <v>428</v>
      </c>
      <c r="B75" s="13" t="s">
        <v>241</v>
      </c>
      <c r="C75" s="13" t="s">
        <v>229</v>
      </c>
      <c r="D75" s="13" t="s">
        <v>318</v>
      </c>
      <c r="E75" s="13" t="s">
        <v>62</v>
      </c>
      <c r="F75" s="14" t="s">
        <v>14</v>
      </c>
      <c r="G75" s="14" t="s">
        <v>12</v>
      </c>
      <c r="H75" s="13" t="s">
        <v>5</v>
      </c>
      <c r="I75" s="13"/>
      <c r="J75" s="14"/>
      <c r="K75" s="14" t="s">
        <v>214</v>
      </c>
      <c r="L75" s="13">
        <v>2</v>
      </c>
      <c r="M75" s="13">
        <v>2</v>
      </c>
      <c r="N75" s="13">
        <v>4</v>
      </c>
      <c r="O75" s="13">
        <v>33</v>
      </c>
      <c r="P75" s="13">
        <v>105</v>
      </c>
    </row>
    <row r="76" spans="1:16" ht="34.5" x14ac:dyDescent="0.2">
      <c r="A76" s="31">
        <v>429</v>
      </c>
      <c r="B76" s="13" t="s">
        <v>241</v>
      </c>
      <c r="C76" s="13" t="s">
        <v>229</v>
      </c>
      <c r="D76" s="13" t="s">
        <v>319</v>
      </c>
      <c r="E76" s="13" t="s">
        <v>62</v>
      </c>
      <c r="F76" s="14" t="s">
        <v>55</v>
      </c>
      <c r="G76" s="14" t="s">
        <v>12</v>
      </c>
      <c r="H76" s="14" t="s">
        <v>5</v>
      </c>
      <c r="I76" s="13"/>
      <c r="J76" s="14"/>
      <c r="K76" s="14" t="s">
        <v>214</v>
      </c>
      <c r="L76" s="13">
        <v>2</v>
      </c>
      <c r="M76" s="13">
        <v>1</v>
      </c>
      <c r="N76" s="13">
        <v>2</v>
      </c>
      <c r="O76" s="13">
        <v>33</v>
      </c>
      <c r="P76" s="13">
        <v>61.8</v>
      </c>
    </row>
    <row r="77" spans="1:16" ht="34.5" x14ac:dyDescent="0.2">
      <c r="A77" s="31">
        <v>430</v>
      </c>
      <c r="B77" s="13" t="s">
        <v>241</v>
      </c>
      <c r="C77" s="13" t="s">
        <v>229</v>
      </c>
      <c r="D77" s="13" t="s">
        <v>320</v>
      </c>
      <c r="E77" s="13" t="s">
        <v>62</v>
      </c>
      <c r="F77" s="14" t="s">
        <v>56</v>
      </c>
      <c r="G77" s="14" t="s">
        <v>12</v>
      </c>
      <c r="H77" s="13"/>
      <c r="I77" s="13"/>
      <c r="J77" s="14"/>
      <c r="K77" s="14" t="s">
        <v>214</v>
      </c>
      <c r="L77" s="13">
        <v>2</v>
      </c>
      <c r="M77" s="13">
        <v>2</v>
      </c>
      <c r="N77" s="13">
        <v>4</v>
      </c>
      <c r="O77" s="13">
        <v>31</v>
      </c>
      <c r="P77" s="13">
        <v>61.8</v>
      </c>
    </row>
    <row r="78" spans="1:16" ht="34.5" x14ac:dyDescent="0.2">
      <c r="A78" s="31">
        <v>431</v>
      </c>
      <c r="B78" s="13" t="s">
        <v>241</v>
      </c>
      <c r="C78" s="13" t="s">
        <v>229</v>
      </c>
      <c r="D78" s="13" t="s">
        <v>321</v>
      </c>
      <c r="E78" s="13" t="s">
        <v>62</v>
      </c>
      <c r="F78" s="14" t="s">
        <v>58</v>
      </c>
      <c r="G78" s="14" t="s">
        <v>12</v>
      </c>
      <c r="H78" s="14"/>
      <c r="I78" s="13"/>
      <c r="J78" s="14"/>
      <c r="K78" s="14" t="s">
        <v>214</v>
      </c>
      <c r="L78" s="13">
        <v>2</v>
      </c>
      <c r="M78" s="13">
        <v>1</v>
      </c>
      <c r="N78" s="13">
        <v>2</v>
      </c>
      <c r="O78" s="13">
        <v>7</v>
      </c>
      <c r="P78" s="13">
        <v>61.8</v>
      </c>
    </row>
    <row r="79" spans="1:16" ht="34.5" x14ac:dyDescent="0.2">
      <c r="A79" s="31">
        <v>432</v>
      </c>
      <c r="B79" s="13" t="s">
        <v>241</v>
      </c>
      <c r="C79" s="13" t="s">
        <v>229</v>
      </c>
      <c r="D79" s="13" t="s">
        <v>322</v>
      </c>
      <c r="E79" s="13" t="s">
        <v>62</v>
      </c>
      <c r="F79" s="14" t="s">
        <v>61</v>
      </c>
      <c r="G79" s="14" t="s">
        <v>12</v>
      </c>
      <c r="H79" s="13"/>
      <c r="I79" s="13"/>
      <c r="J79" s="14"/>
      <c r="K79" s="14"/>
      <c r="L79" s="13">
        <v>2</v>
      </c>
      <c r="M79" s="13">
        <v>2</v>
      </c>
      <c r="N79" s="13">
        <v>4</v>
      </c>
      <c r="O79" s="13">
        <v>10</v>
      </c>
      <c r="P79" s="13">
        <v>61.8</v>
      </c>
    </row>
    <row r="80" spans="1:16" ht="34.5" x14ac:dyDescent="0.2">
      <c r="A80" s="31">
        <v>433</v>
      </c>
      <c r="B80" s="13" t="s">
        <v>241</v>
      </c>
      <c r="C80" s="13" t="s">
        <v>229</v>
      </c>
      <c r="D80" s="13" t="s">
        <v>323</v>
      </c>
      <c r="E80" s="13" t="s">
        <v>62</v>
      </c>
      <c r="F80" s="14" t="s">
        <v>47</v>
      </c>
      <c r="G80" s="14" t="s">
        <v>12</v>
      </c>
      <c r="H80" s="14"/>
      <c r="I80" s="13">
        <v>2</v>
      </c>
      <c r="J80" s="14"/>
      <c r="K80" s="14" t="s">
        <v>224</v>
      </c>
      <c r="L80" s="13">
        <v>2</v>
      </c>
      <c r="M80" s="13">
        <v>1</v>
      </c>
      <c r="N80" s="13">
        <v>2</v>
      </c>
      <c r="O80" s="13">
        <v>64.3</v>
      </c>
      <c r="P80" s="13">
        <v>69.3</v>
      </c>
    </row>
    <row r="81" spans="1:16" ht="34.5" x14ac:dyDescent="0.2">
      <c r="A81" s="31">
        <v>434</v>
      </c>
      <c r="B81" s="13" t="s">
        <v>241</v>
      </c>
      <c r="C81" s="13" t="s">
        <v>229</v>
      </c>
      <c r="D81" s="13" t="s">
        <v>324</v>
      </c>
      <c r="E81" s="13" t="s">
        <v>62</v>
      </c>
      <c r="F81" s="14" t="s">
        <v>59</v>
      </c>
      <c r="G81" s="14" t="s">
        <v>12</v>
      </c>
      <c r="H81" s="13"/>
      <c r="I81" s="13">
        <v>2</v>
      </c>
      <c r="J81" s="14"/>
      <c r="K81" s="14" t="s">
        <v>224</v>
      </c>
      <c r="L81" s="13">
        <v>2</v>
      </c>
      <c r="M81" s="13">
        <v>1</v>
      </c>
      <c r="N81" s="13">
        <v>2</v>
      </c>
      <c r="O81" s="13">
        <v>64.3</v>
      </c>
      <c r="P81" s="13">
        <v>34.299999999999997</v>
      </c>
    </row>
    <row r="82" spans="1:16" ht="34.5" x14ac:dyDescent="0.2">
      <c r="A82" s="33">
        <v>436</v>
      </c>
      <c r="B82" s="15" t="s">
        <v>241</v>
      </c>
      <c r="C82" s="15" t="s">
        <v>229</v>
      </c>
      <c r="D82" s="15" t="s">
        <v>325</v>
      </c>
      <c r="E82" s="15" t="s">
        <v>65</v>
      </c>
      <c r="F82" s="16" t="s">
        <v>63</v>
      </c>
      <c r="G82" s="16" t="s">
        <v>12</v>
      </c>
      <c r="H82" s="15"/>
      <c r="I82" s="15"/>
      <c r="J82" s="16"/>
      <c r="K82" s="16" t="s">
        <v>214</v>
      </c>
      <c r="L82" s="15">
        <v>2</v>
      </c>
      <c r="M82" s="15">
        <v>1</v>
      </c>
      <c r="N82" s="15">
        <v>2</v>
      </c>
      <c r="O82" s="15">
        <v>88.3</v>
      </c>
      <c r="P82" s="15">
        <v>260</v>
      </c>
    </row>
    <row r="83" spans="1:16" ht="34.5" x14ac:dyDescent="0.2">
      <c r="A83" s="32">
        <v>437</v>
      </c>
      <c r="B83" s="17" t="s">
        <v>241</v>
      </c>
      <c r="C83" s="17" t="s">
        <v>229</v>
      </c>
      <c r="D83" s="17" t="s">
        <v>326</v>
      </c>
      <c r="E83" s="17" t="s">
        <v>65</v>
      </c>
      <c r="F83" s="18" t="s">
        <v>213</v>
      </c>
      <c r="G83" s="18" t="s">
        <v>12</v>
      </c>
      <c r="H83" s="18" t="s">
        <v>5</v>
      </c>
      <c r="I83" s="17"/>
      <c r="J83" s="18"/>
      <c r="K83" s="18" t="s">
        <v>214</v>
      </c>
      <c r="L83" s="17">
        <v>2</v>
      </c>
      <c r="M83" s="17">
        <v>2</v>
      </c>
      <c r="N83" s="17">
        <v>4</v>
      </c>
      <c r="O83" s="17">
        <v>60</v>
      </c>
      <c r="P83" s="17">
        <v>58.6</v>
      </c>
    </row>
    <row r="84" spans="1:16" ht="34.5" x14ac:dyDescent="0.2">
      <c r="A84" s="33">
        <v>438</v>
      </c>
      <c r="B84" s="15" t="s">
        <v>241</v>
      </c>
      <c r="C84" s="15" t="s">
        <v>229</v>
      </c>
      <c r="D84" s="15" t="s">
        <v>327</v>
      </c>
      <c r="E84" s="15" t="s">
        <v>65</v>
      </c>
      <c r="F84" s="16" t="s">
        <v>46</v>
      </c>
      <c r="G84" s="16" t="s">
        <v>12</v>
      </c>
      <c r="H84" s="15"/>
      <c r="I84" s="15"/>
      <c r="J84" s="16"/>
      <c r="K84" s="16" t="s">
        <v>214</v>
      </c>
      <c r="L84" s="15">
        <v>2</v>
      </c>
      <c r="M84" s="15">
        <v>1</v>
      </c>
      <c r="N84" s="15">
        <v>2</v>
      </c>
      <c r="O84" s="15">
        <v>10</v>
      </c>
      <c r="P84" s="15">
        <v>95.2</v>
      </c>
    </row>
    <row r="85" spans="1:16" ht="34.5" x14ac:dyDescent="0.2">
      <c r="A85" s="32">
        <v>439</v>
      </c>
      <c r="B85" s="17" t="s">
        <v>241</v>
      </c>
      <c r="C85" s="17" t="s">
        <v>229</v>
      </c>
      <c r="D85" s="17" t="s">
        <v>328</v>
      </c>
      <c r="E85" s="17" t="s">
        <v>65</v>
      </c>
      <c r="F85" s="18" t="s">
        <v>55</v>
      </c>
      <c r="G85" s="18" t="s">
        <v>12</v>
      </c>
      <c r="H85" s="18" t="s">
        <v>5</v>
      </c>
      <c r="I85" s="17"/>
      <c r="J85" s="18"/>
      <c r="K85" s="18" t="s">
        <v>214</v>
      </c>
      <c r="L85" s="17">
        <v>2</v>
      </c>
      <c r="M85" s="17">
        <v>1</v>
      </c>
      <c r="N85" s="17">
        <v>2</v>
      </c>
      <c r="O85" s="17">
        <v>60</v>
      </c>
      <c r="P85" s="17">
        <v>98.4</v>
      </c>
    </row>
    <row r="86" spans="1:16" ht="34.5" x14ac:dyDescent="0.2">
      <c r="A86" s="33">
        <v>440</v>
      </c>
      <c r="B86" s="15" t="s">
        <v>241</v>
      </c>
      <c r="C86" s="15" t="s">
        <v>229</v>
      </c>
      <c r="D86" s="15" t="s">
        <v>329</v>
      </c>
      <c r="E86" s="15" t="s">
        <v>65</v>
      </c>
      <c r="F86" s="16" t="s">
        <v>64</v>
      </c>
      <c r="G86" s="16" t="s">
        <v>12</v>
      </c>
      <c r="H86" s="15" t="s">
        <v>5</v>
      </c>
      <c r="I86" s="15"/>
      <c r="J86" s="16"/>
      <c r="K86" s="16" t="s">
        <v>214</v>
      </c>
      <c r="L86" s="15">
        <v>2</v>
      </c>
      <c r="M86" s="15">
        <v>1</v>
      </c>
      <c r="N86" s="15">
        <v>2</v>
      </c>
      <c r="O86" s="15">
        <v>60</v>
      </c>
      <c r="P86" s="15">
        <v>98.4</v>
      </c>
    </row>
    <row r="87" spans="1:16" ht="34.5" x14ac:dyDescent="0.2">
      <c r="A87" s="32">
        <v>441</v>
      </c>
      <c r="B87" s="17" t="s">
        <v>241</v>
      </c>
      <c r="C87" s="17" t="s">
        <v>229</v>
      </c>
      <c r="D87" s="17" t="s">
        <v>330</v>
      </c>
      <c r="E87" s="17" t="s">
        <v>65</v>
      </c>
      <c r="F87" s="18" t="s">
        <v>16</v>
      </c>
      <c r="G87" s="18" t="s">
        <v>12</v>
      </c>
      <c r="H87" s="18"/>
      <c r="I87" s="17">
        <v>2</v>
      </c>
      <c r="J87" s="18"/>
      <c r="K87" s="18" t="s">
        <v>224</v>
      </c>
      <c r="L87" s="17">
        <v>2</v>
      </c>
      <c r="M87" s="17">
        <v>1</v>
      </c>
      <c r="N87" s="17">
        <v>2</v>
      </c>
      <c r="O87" s="17">
        <v>99.2</v>
      </c>
      <c r="P87" s="17">
        <v>61.5</v>
      </c>
    </row>
    <row r="88" spans="1:16" ht="34.5" x14ac:dyDescent="0.2">
      <c r="A88" s="32"/>
      <c r="B88" s="17" t="s">
        <v>241</v>
      </c>
      <c r="C88" s="17" t="s">
        <v>229</v>
      </c>
      <c r="D88" s="17" t="s">
        <v>331</v>
      </c>
      <c r="E88" s="17" t="s">
        <v>60</v>
      </c>
      <c r="F88" s="18" t="s">
        <v>240</v>
      </c>
      <c r="G88" s="18" t="s">
        <v>12</v>
      </c>
      <c r="H88" s="18"/>
      <c r="I88" s="17"/>
      <c r="J88" s="18"/>
      <c r="K88" s="16" t="s">
        <v>214</v>
      </c>
      <c r="L88" s="17">
        <v>2</v>
      </c>
      <c r="M88" s="17">
        <v>1</v>
      </c>
      <c r="N88" s="17">
        <v>2</v>
      </c>
      <c r="O88" s="17">
        <v>6</v>
      </c>
      <c r="P88" s="17">
        <v>59.8</v>
      </c>
    </row>
    <row r="89" spans="1:16" ht="31.5" x14ac:dyDescent="0.2">
      <c r="A89" s="45">
        <v>5</v>
      </c>
      <c r="B89" s="35" t="s">
        <v>241</v>
      </c>
      <c r="C89" s="35" t="s">
        <v>229</v>
      </c>
      <c r="D89" s="35" t="s">
        <v>332</v>
      </c>
      <c r="E89" s="35" t="s">
        <v>78</v>
      </c>
      <c r="F89" s="36"/>
      <c r="G89" s="36" t="s">
        <v>12</v>
      </c>
      <c r="H89" s="36"/>
      <c r="I89" s="36"/>
      <c r="J89" s="36"/>
      <c r="K89" s="36"/>
      <c r="L89" s="35">
        <v>105</v>
      </c>
      <c r="M89" s="35">
        <v>1</v>
      </c>
      <c r="N89" s="35">
        <v>105</v>
      </c>
      <c r="O89" s="35">
        <v>90</v>
      </c>
      <c r="P89" s="35">
        <v>220</v>
      </c>
    </row>
    <row r="90" spans="1:16" ht="31.5" x14ac:dyDescent="0.2">
      <c r="A90" s="45">
        <v>6</v>
      </c>
      <c r="B90" s="35" t="s">
        <v>241</v>
      </c>
      <c r="C90" s="35" t="s">
        <v>229</v>
      </c>
      <c r="D90" s="35" t="s">
        <v>333</v>
      </c>
      <c r="E90" s="35" t="s">
        <v>79</v>
      </c>
      <c r="F90" s="36"/>
      <c r="G90" s="36" t="s">
        <v>12</v>
      </c>
      <c r="H90" s="35"/>
      <c r="I90" s="35"/>
      <c r="J90" s="36" t="s">
        <v>6</v>
      </c>
      <c r="K90" s="36"/>
      <c r="L90" s="35">
        <v>17</v>
      </c>
      <c r="M90" s="35">
        <v>2</v>
      </c>
      <c r="N90" s="35">
        <v>34</v>
      </c>
      <c r="O90" s="35">
        <v>90</v>
      </c>
      <c r="P90" s="35">
        <v>260</v>
      </c>
    </row>
    <row r="91" spans="1:16" ht="31.5" x14ac:dyDescent="0.2">
      <c r="A91" s="45">
        <v>7</v>
      </c>
      <c r="B91" s="35" t="s">
        <v>241</v>
      </c>
      <c r="C91" s="35" t="s">
        <v>229</v>
      </c>
      <c r="D91" s="35" t="s">
        <v>334</v>
      </c>
      <c r="E91" s="35" t="s">
        <v>79</v>
      </c>
      <c r="F91" s="36"/>
      <c r="G91" s="36" t="s">
        <v>12</v>
      </c>
      <c r="H91" s="36"/>
      <c r="I91" s="36"/>
      <c r="J91" s="36" t="s">
        <v>6</v>
      </c>
      <c r="K91" s="36"/>
      <c r="L91" s="35">
        <v>17</v>
      </c>
      <c r="M91" s="35">
        <v>2</v>
      </c>
      <c r="N91" s="35">
        <v>34</v>
      </c>
      <c r="O91" s="35">
        <v>7</v>
      </c>
      <c r="P91" s="35">
        <v>260</v>
      </c>
    </row>
    <row r="92" spans="1:16" ht="36" x14ac:dyDescent="0.2">
      <c r="A92" s="45">
        <v>2</v>
      </c>
      <c r="B92" s="35" t="s">
        <v>241</v>
      </c>
      <c r="C92" s="35" t="s">
        <v>229</v>
      </c>
      <c r="D92" s="35" t="s">
        <v>335</v>
      </c>
      <c r="E92" s="35" t="s">
        <v>216</v>
      </c>
      <c r="F92" s="36"/>
      <c r="G92" s="36" t="s">
        <v>12</v>
      </c>
      <c r="H92" s="35"/>
      <c r="I92" s="35"/>
      <c r="J92" s="36"/>
      <c r="K92" s="36" t="s">
        <v>215</v>
      </c>
      <c r="L92" s="35">
        <v>50</v>
      </c>
      <c r="M92" s="35">
        <v>1</v>
      </c>
      <c r="N92" s="35">
        <v>50</v>
      </c>
      <c r="O92" s="35">
        <v>99.8</v>
      </c>
      <c r="P92" s="35">
        <v>99.8</v>
      </c>
    </row>
    <row r="93" spans="1:16" ht="31.5" x14ac:dyDescent="0.2">
      <c r="A93" s="45">
        <v>3</v>
      </c>
      <c r="B93" s="35" t="s">
        <v>241</v>
      </c>
      <c r="C93" s="35" t="s">
        <v>229</v>
      </c>
      <c r="D93" s="35" t="s">
        <v>336</v>
      </c>
      <c r="E93" s="35" t="s">
        <v>76</v>
      </c>
      <c r="F93" s="36"/>
      <c r="G93" s="36" t="s">
        <v>12</v>
      </c>
      <c r="H93" s="36"/>
      <c r="I93" s="36"/>
      <c r="J93" s="36"/>
      <c r="K93" s="36"/>
      <c r="L93" s="35">
        <v>50</v>
      </c>
      <c r="M93" s="35">
        <v>2</v>
      </c>
      <c r="N93" s="35">
        <v>100</v>
      </c>
      <c r="O93" s="35">
        <v>8.4</v>
      </c>
      <c r="P93" s="35">
        <v>96.8</v>
      </c>
    </row>
    <row r="94" spans="1:16" ht="31.5" x14ac:dyDescent="0.2">
      <c r="A94" s="45">
        <v>4</v>
      </c>
      <c r="B94" s="35" t="s">
        <v>241</v>
      </c>
      <c r="C94" s="35" t="s">
        <v>229</v>
      </c>
      <c r="D94" s="35" t="s">
        <v>337</v>
      </c>
      <c r="E94" s="35" t="s">
        <v>75</v>
      </c>
      <c r="F94" s="36"/>
      <c r="G94" s="36" t="s">
        <v>12</v>
      </c>
      <c r="H94" s="35"/>
      <c r="I94" s="35"/>
      <c r="J94" s="36"/>
      <c r="K94" s="36" t="s">
        <v>223</v>
      </c>
      <c r="L94" s="35">
        <v>50</v>
      </c>
      <c r="M94" s="35">
        <v>2</v>
      </c>
      <c r="N94" s="35">
        <v>100</v>
      </c>
      <c r="O94" s="35">
        <v>8.4</v>
      </c>
      <c r="P94" s="35">
        <v>99.8</v>
      </c>
    </row>
    <row r="95" spans="1:16" ht="31.5" x14ac:dyDescent="0.2">
      <c r="A95" s="45">
        <v>1</v>
      </c>
      <c r="B95" s="35" t="s">
        <v>241</v>
      </c>
      <c r="C95" s="35" t="s">
        <v>229</v>
      </c>
      <c r="D95" s="35" t="s">
        <v>338</v>
      </c>
      <c r="E95" s="35" t="s">
        <v>218</v>
      </c>
      <c r="F95" s="36"/>
      <c r="G95" s="36" t="s">
        <v>12</v>
      </c>
      <c r="H95" s="36"/>
      <c r="I95" s="36"/>
      <c r="J95" s="36"/>
      <c r="K95" s="36"/>
      <c r="L95" s="35">
        <v>50</v>
      </c>
      <c r="M95" s="35">
        <v>4</v>
      </c>
      <c r="N95" s="35">
        <v>200</v>
      </c>
      <c r="O95" s="35">
        <v>8.4</v>
      </c>
      <c r="P95" s="35">
        <v>95</v>
      </c>
    </row>
    <row r="96" spans="1:16" ht="34.5" x14ac:dyDescent="0.2">
      <c r="A96" s="34">
        <v>540</v>
      </c>
      <c r="B96" s="24" t="s">
        <v>241</v>
      </c>
      <c r="C96" s="24" t="s">
        <v>229</v>
      </c>
      <c r="D96" s="24" t="s">
        <v>249</v>
      </c>
      <c r="E96" s="24" t="s">
        <v>68</v>
      </c>
      <c r="F96" s="25" t="s">
        <v>69</v>
      </c>
      <c r="G96" s="25" t="s">
        <v>13</v>
      </c>
      <c r="H96" s="25"/>
      <c r="I96" s="24"/>
      <c r="J96" s="25"/>
      <c r="K96" s="25"/>
      <c r="L96" s="24">
        <v>2</v>
      </c>
      <c r="M96" s="24">
        <v>1</v>
      </c>
      <c r="N96" s="24">
        <v>2</v>
      </c>
      <c r="O96" s="24">
        <v>79.099999999999994</v>
      </c>
      <c r="P96" s="24">
        <v>98.1</v>
      </c>
    </row>
    <row r="97" spans="1:16" ht="34.5" x14ac:dyDescent="0.2">
      <c r="A97" s="32">
        <v>458</v>
      </c>
      <c r="B97" s="17" t="s">
        <v>241</v>
      </c>
      <c r="C97" s="17" t="s">
        <v>229</v>
      </c>
      <c r="D97" s="17" t="s">
        <v>249</v>
      </c>
      <c r="E97" s="17" t="s">
        <v>68</v>
      </c>
      <c r="F97" s="18" t="s">
        <v>69</v>
      </c>
      <c r="G97" s="18" t="s">
        <v>13</v>
      </c>
      <c r="H97" s="18"/>
      <c r="I97" s="17"/>
      <c r="J97" s="18"/>
      <c r="K97" s="18"/>
      <c r="L97" s="17">
        <v>1</v>
      </c>
      <c r="M97" s="17">
        <v>1</v>
      </c>
      <c r="N97" s="17">
        <v>1</v>
      </c>
      <c r="O97" s="17">
        <v>79.099999999999994</v>
      </c>
      <c r="P97" s="17">
        <v>95.1</v>
      </c>
    </row>
    <row r="98" spans="1:16" ht="34.5" x14ac:dyDescent="0.2">
      <c r="A98" s="31">
        <v>493</v>
      </c>
      <c r="B98" s="13" t="s">
        <v>241</v>
      </c>
      <c r="C98" s="13" t="s">
        <v>229</v>
      </c>
      <c r="D98" s="13" t="s">
        <v>275</v>
      </c>
      <c r="E98" s="13" t="s">
        <v>60</v>
      </c>
      <c r="F98" s="14" t="s">
        <v>49</v>
      </c>
      <c r="G98" s="14" t="s">
        <v>13</v>
      </c>
      <c r="H98" s="13"/>
      <c r="I98" s="13"/>
      <c r="J98" s="14"/>
      <c r="K98" s="14"/>
      <c r="L98" s="13">
        <v>2</v>
      </c>
      <c r="M98" s="13">
        <v>1</v>
      </c>
      <c r="N98" s="13">
        <v>2</v>
      </c>
      <c r="O98" s="13">
        <v>61.3</v>
      </c>
      <c r="P98" s="13">
        <v>244</v>
      </c>
    </row>
    <row r="99" spans="1:16" ht="34.5" x14ac:dyDescent="0.2">
      <c r="A99" s="32">
        <v>502</v>
      </c>
      <c r="B99" s="17" t="s">
        <v>241</v>
      </c>
      <c r="C99" s="17" t="s">
        <v>229</v>
      </c>
      <c r="D99" s="17" t="s">
        <v>285</v>
      </c>
      <c r="E99" s="17" t="s">
        <v>228</v>
      </c>
      <c r="F99" s="18" t="s">
        <v>48</v>
      </c>
      <c r="G99" s="18" t="s">
        <v>13</v>
      </c>
      <c r="H99" s="18"/>
      <c r="I99" s="17"/>
      <c r="J99" s="18"/>
      <c r="K99" s="18"/>
      <c r="L99" s="17">
        <v>2</v>
      </c>
      <c r="M99" s="17">
        <v>1</v>
      </c>
      <c r="N99" s="17">
        <v>2</v>
      </c>
      <c r="O99" s="17">
        <v>104.1</v>
      </c>
      <c r="P99" s="17">
        <v>129.5</v>
      </c>
    </row>
    <row r="100" spans="1:16" ht="34.5" x14ac:dyDescent="0.2">
      <c r="A100" s="34">
        <v>510</v>
      </c>
      <c r="B100" s="24" t="s">
        <v>241</v>
      </c>
      <c r="C100" s="24" t="s">
        <v>229</v>
      </c>
      <c r="D100" s="24" t="s">
        <v>339</v>
      </c>
      <c r="E100" s="24" t="s">
        <v>62</v>
      </c>
      <c r="F100" s="25" t="s">
        <v>48</v>
      </c>
      <c r="G100" s="25" t="s">
        <v>13</v>
      </c>
      <c r="H100" s="25"/>
      <c r="I100" s="24"/>
      <c r="J100" s="25"/>
      <c r="K100" s="25"/>
      <c r="L100" s="24">
        <v>2</v>
      </c>
      <c r="M100" s="24">
        <v>1</v>
      </c>
      <c r="N100" s="24">
        <v>2</v>
      </c>
      <c r="O100" s="24">
        <v>63.3</v>
      </c>
      <c r="P100" s="24">
        <v>104.1</v>
      </c>
    </row>
    <row r="101" spans="1:16" ht="34.5" x14ac:dyDescent="0.2">
      <c r="A101" s="33">
        <v>517</v>
      </c>
      <c r="B101" s="15" t="s">
        <v>241</v>
      </c>
      <c r="C101" s="15" t="s">
        <v>229</v>
      </c>
      <c r="D101" s="15" t="s">
        <v>340</v>
      </c>
      <c r="E101" s="15" t="s">
        <v>65</v>
      </c>
      <c r="F101" s="16" t="s">
        <v>48</v>
      </c>
      <c r="G101" s="16" t="s">
        <v>13</v>
      </c>
      <c r="H101" s="15"/>
      <c r="I101" s="15"/>
      <c r="J101" s="16"/>
      <c r="K101" s="16"/>
      <c r="L101" s="15">
        <v>2</v>
      </c>
      <c r="M101" s="15">
        <v>1</v>
      </c>
      <c r="N101" s="15">
        <v>2</v>
      </c>
      <c r="O101" s="15">
        <v>60.3</v>
      </c>
      <c r="P101" s="15">
        <v>96.7</v>
      </c>
    </row>
    <row r="102" spans="1:16" ht="34.5" x14ac:dyDescent="0.2">
      <c r="A102" s="31">
        <v>524</v>
      </c>
      <c r="B102" s="13" t="s">
        <v>241</v>
      </c>
      <c r="C102" s="13" t="s">
        <v>229</v>
      </c>
      <c r="D102" s="13" t="s">
        <v>341</v>
      </c>
      <c r="E102" s="13" t="s">
        <v>67</v>
      </c>
      <c r="F102" s="14" t="s">
        <v>48</v>
      </c>
      <c r="G102" s="14" t="s">
        <v>13</v>
      </c>
      <c r="H102" s="13"/>
      <c r="I102" s="13"/>
      <c r="J102" s="14"/>
      <c r="K102" s="14"/>
      <c r="L102" s="13">
        <v>2</v>
      </c>
      <c r="M102" s="13">
        <v>1</v>
      </c>
      <c r="N102" s="13">
        <v>2</v>
      </c>
      <c r="O102" s="13">
        <v>63.3</v>
      </c>
      <c r="P102" s="13">
        <v>79.099999999999994</v>
      </c>
    </row>
    <row r="103" spans="1:16" ht="34.5" x14ac:dyDescent="0.2">
      <c r="A103" s="32">
        <v>427</v>
      </c>
      <c r="B103" s="17" t="s">
        <v>241</v>
      </c>
      <c r="C103" s="17" t="s">
        <v>229</v>
      </c>
      <c r="D103" s="17" t="s">
        <v>342</v>
      </c>
      <c r="E103" s="17" t="s">
        <v>60</v>
      </c>
      <c r="F103" s="18" t="s">
        <v>49</v>
      </c>
      <c r="G103" s="18" t="s">
        <v>13</v>
      </c>
      <c r="H103" s="18"/>
      <c r="I103" s="17"/>
      <c r="J103" s="18"/>
      <c r="K103" s="18"/>
      <c r="L103" s="17">
        <v>2</v>
      </c>
      <c r="M103" s="17">
        <v>1</v>
      </c>
      <c r="N103" s="17">
        <v>2</v>
      </c>
      <c r="O103" s="17">
        <v>61.3</v>
      </c>
      <c r="P103" s="17">
        <v>244</v>
      </c>
    </row>
    <row r="104" spans="1:16" ht="34.5" x14ac:dyDescent="0.2">
      <c r="A104" s="31">
        <v>435</v>
      </c>
      <c r="B104" s="13" t="s">
        <v>241</v>
      </c>
      <c r="C104" s="13" t="s">
        <v>229</v>
      </c>
      <c r="D104" s="13" t="s">
        <v>343</v>
      </c>
      <c r="E104" s="13" t="s">
        <v>62</v>
      </c>
      <c r="F104" s="14" t="s">
        <v>48</v>
      </c>
      <c r="G104" s="14" t="s">
        <v>13</v>
      </c>
      <c r="H104" s="14"/>
      <c r="I104" s="13"/>
      <c r="J104" s="14"/>
      <c r="K104" s="14"/>
      <c r="L104" s="13">
        <v>2</v>
      </c>
      <c r="M104" s="13">
        <v>1</v>
      </c>
      <c r="N104" s="13">
        <v>2</v>
      </c>
      <c r="O104" s="13">
        <v>63.3</v>
      </c>
      <c r="P104" s="13">
        <v>104.1</v>
      </c>
    </row>
    <row r="105" spans="1:16" ht="34.5" x14ac:dyDescent="0.2">
      <c r="A105" s="33">
        <v>442</v>
      </c>
      <c r="B105" s="15" t="s">
        <v>241</v>
      </c>
      <c r="C105" s="15" t="s">
        <v>229</v>
      </c>
      <c r="D105" s="15" t="s">
        <v>344</v>
      </c>
      <c r="E105" s="15" t="s">
        <v>65</v>
      </c>
      <c r="F105" s="16" t="s">
        <v>48</v>
      </c>
      <c r="G105" s="16" t="s">
        <v>13</v>
      </c>
      <c r="H105" s="15"/>
      <c r="I105" s="15"/>
      <c r="J105" s="16"/>
      <c r="K105" s="16"/>
      <c r="L105" s="15">
        <v>2</v>
      </c>
      <c r="M105" s="15">
        <v>1</v>
      </c>
      <c r="N105" s="15">
        <v>2</v>
      </c>
      <c r="O105" s="15">
        <v>60.3</v>
      </c>
      <c r="P105" s="15">
        <v>96.7</v>
      </c>
    </row>
  </sheetData>
  <dataValidations count="3">
    <dataValidation type="list" showInputMessage="1" showErrorMessage="1" sqref="G2:G105">
      <formula1>Mat</formula1>
    </dataValidation>
    <dataValidation type="list" showInputMessage="1" showErrorMessage="1" sqref="E73:E74 E90:E95 E66 E10:E13">
      <formula1>MA</formula1>
    </dataValidation>
    <dataValidation type="list" showInputMessage="1" showErrorMessage="1" sqref="J2:K39 K40:K44 J40:J105 K55:K100">
      <formula1>A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rightToLeft="1" workbookViewId="0">
      <selection activeCell="D18" sqref="D18"/>
    </sheetView>
  </sheetViews>
  <sheetFormatPr defaultRowHeight="14.25" x14ac:dyDescent="0.2"/>
  <sheetData>
    <row r="1" spans="1:10" ht="39" x14ac:dyDescent="0.2">
      <c r="A1" s="43" t="s">
        <v>0</v>
      </c>
      <c r="B1" s="43" t="s">
        <v>233</v>
      </c>
      <c r="C1" s="43" t="s">
        <v>232</v>
      </c>
      <c r="D1" s="43" t="s">
        <v>83</v>
      </c>
      <c r="E1" s="43" t="s">
        <v>9</v>
      </c>
      <c r="F1" s="43" t="s">
        <v>11</v>
      </c>
      <c r="G1" s="43" t="s">
        <v>7</v>
      </c>
      <c r="H1" s="43" t="s">
        <v>17</v>
      </c>
      <c r="I1" s="43" t="s">
        <v>230</v>
      </c>
      <c r="J1" s="43" t="s">
        <v>231</v>
      </c>
    </row>
    <row r="2" spans="1:10" ht="36" x14ac:dyDescent="0.2">
      <c r="A2" s="45">
        <v>2</v>
      </c>
      <c r="B2" s="35" t="s">
        <v>241</v>
      </c>
      <c r="C2" s="35" t="s">
        <v>229</v>
      </c>
      <c r="D2" s="35" t="s">
        <v>335</v>
      </c>
      <c r="E2" s="35" t="s">
        <v>216</v>
      </c>
      <c r="F2" s="36" t="s">
        <v>12</v>
      </c>
      <c r="G2" s="36" t="s">
        <v>215</v>
      </c>
      <c r="H2" s="35">
        <v>15</v>
      </c>
      <c r="I2" s="35">
        <v>99.8</v>
      </c>
      <c r="J2" s="35">
        <v>99.8</v>
      </c>
    </row>
    <row r="3" spans="1:10" ht="31.5" x14ac:dyDescent="0.2">
      <c r="A3" s="45">
        <v>3</v>
      </c>
      <c r="B3" s="35" t="s">
        <v>241</v>
      </c>
      <c r="C3" s="35" t="s">
        <v>229</v>
      </c>
      <c r="D3" s="35" t="s">
        <v>336</v>
      </c>
      <c r="E3" s="35" t="s">
        <v>76</v>
      </c>
      <c r="F3" s="36" t="s">
        <v>12</v>
      </c>
      <c r="G3" s="36"/>
      <c r="H3" s="35">
        <v>30</v>
      </c>
      <c r="I3" s="35">
        <v>28.4</v>
      </c>
      <c r="J3" s="35">
        <v>96.8</v>
      </c>
    </row>
    <row r="4" spans="1:10" ht="31.5" x14ac:dyDescent="0.2">
      <c r="A4" s="45">
        <v>4</v>
      </c>
      <c r="B4" s="35" t="s">
        <v>241</v>
      </c>
      <c r="C4" s="35" t="s">
        <v>229</v>
      </c>
      <c r="D4" s="35" t="s">
        <v>337</v>
      </c>
      <c r="E4" s="35" t="s">
        <v>75</v>
      </c>
      <c r="F4" s="36" t="s">
        <v>12</v>
      </c>
      <c r="G4" s="36" t="s">
        <v>223</v>
      </c>
      <c r="H4" s="35">
        <v>30</v>
      </c>
      <c r="I4" s="35">
        <v>28.4</v>
      </c>
      <c r="J4" s="35">
        <v>99.8</v>
      </c>
    </row>
    <row r="5" spans="1:10" ht="31.5" x14ac:dyDescent="0.2">
      <c r="A5" s="45">
        <v>1</v>
      </c>
      <c r="B5" s="35" t="s">
        <v>241</v>
      </c>
      <c r="C5" s="35" t="s">
        <v>229</v>
      </c>
      <c r="D5" s="35" t="s">
        <v>338</v>
      </c>
      <c r="E5" s="35" t="s">
        <v>218</v>
      </c>
      <c r="F5" s="36" t="s">
        <v>12</v>
      </c>
      <c r="G5" s="36"/>
      <c r="H5" s="35">
        <v>60</v>
      </c>
      <c r="I5" s="35">
        <v>28.4</v>
      </c>
      <c r="J5" s="35">
        <v>95</v>
      </c>
    </row>
  </sheetData>
  <dataValidations count="3">
    <dataValidation type="list" showInputMessage="1" showErrorMessage="1" sqref="E2:E5">
      <formula1>MA</formula1>
    </dataValidation>
    <dataValidation type="list" showInputMessage="1" showErrorMessage="1" sqref="F2:F5">
      <formula1>Mat</formula1>
    </dataValidation>
    <dataValidation type="list" showInputMessage="1" showErrorMessage="1" sqref="G2:G5">
      <formula1>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لینک</vt:lpstr>
      <vt:lpstr>مهندس چیت ساز - اشجع</vt:lpstr>
      <vt:lpstr>پرینت</vt:lpstr>
      <vt:lpstr>قلهک</vt:lpstr>
      <vt:lpstr>'مهندس چیت ساز - اشجع'!Print_Titles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NP</cp:lastModifiedBy>
  <cp:lastPrinted>2021-06-20T21:36:15Z</cp:lastPrinted>
  <dcterms:created xsi:type="dcterms:W3CDTF">2018-01-08T19:13:51Z</dcterms:created>
  <dcterms:modified xsi:type="dcterms:W3CDTF">2021-06-29T11:22:57Z</dcterms:modified>
</cp:coreProperties>
</file>