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WORK\ИП Сидоренко АЕ\МАРКЕТПЛЕЙСЫ\ФФ\"/>
    </mc:Choice>
  </mc:AlternateContent>
  <xr:revisionPtr revIDLastSave="0" documentId="13_ncr:1_{C31C2FDB-0365-4861-BEAC-002A36A87B39}" xr6:coauthVersionLast="47" xr6:coauthVersionMax="47" xr10:uidLastSave="{00000000-0000-0000-0000-000000000000}"/>
  <bookViews>
    <workbookView xWindow="-120" yWindow="-120" windowWidth="29040" windowHeight="15720" tabRatio="643" xr2:uid="{00000000-000D-0000-FFFF-FFFF00000000}"/>
  </bookViews>
  <sheets>
    <sheet name="ТЗ_ФФ" sheetId="24" r:id="rId1"/>
    <sheet name="Сводная Озон" sheetId="61" r:id="rId2"/>
    <sheet name="ТЗ_ФФ (2)" sheetId="72" r:id="rId3"/>
    <sheet name="Итог" sheetId="73" r:id="rId4"/>
    <sheet name="АДЫГЕЙСК_РФЦ" sheetId="26" state="hidden" r:id="rId5"/>
    <sheet name="АСТАНА_РФЦ" sheetId="66" state="hidden" r:id="rId6"/>
    <sheet name="ВОЛГОГРАД_МРФЦ" sheetId="39" state="hidden" r:id="rId7"/>
    <sheet name="ДОМОДЕДОВО_РФЦ" sheetId="25" state="hidden" r:id="rId8"/>
    <sheet name="Екатеринбург_РФЦ_НОВЫЙ" sheetId="27" state="hidden" r:id="rId9"/>
    <sheet name="Казань_РФЦ_НОВЫЙ" sheetId="28" state="hidden" r:id="rId10"/>
    <sheet name="КАЛИНИНГРАД_МРФЦ" sheetId="29" state="hidden" r:id="rId11"/>
    <sheet name="КРАСНОЯРСК_МРФЦ" sheetId="30" state="hidden" r:id="rId12"/>
    <sheet name="МИНСК_МПСЦ" sheetId="31" state="hidden" r:id="rId13"/>
    <sheet name="НЕВИННОМЫССК_РФЦ" sheetId="32" state="hidden" r:id="rId14"/>
    <sheet name="Новосибирск_РФЦ_Новый" sheetId="65" state="hidden" r:id="rId15"/>
    <sheet name="НОВОРОССИЙСК_МРФЦ" sheetId="33" state="hidden" r:id="rId16"/>
    <sheet name="ОМСК_РФЦ" sheetId="34" state="hidden" r:id="rId17"/>
    <sheet name="ОРЕНБУРГ_РФЦ" sheetId="35" state="hidden" r:id="rId18"/>
    <sheet name="ПЕРМЬ_РФЦ" sheetId="36" state="hidden" r:id="rId19"/>
    <sheet name="ПУШКИНО_1_РФЦ" sheetId="62" state="hidden" r:id="rId20"/>
    <sheet name="Ростов_на_Дону_РФЦ" sheetId="70" state="hidden" r:id="rId21"/>
    <sheet name="САМАРА_РФЦ" sheetId="38" state="hidden" r:id="rId22"/>
    <sheet name="Санкт_Петербург_РФЦ" sheetId="46" state="hidden" r:id="rId23"/>
    <sheet name="СОФЬИНО_РФЦ" sheetId="68" state="hidden" r:id="rId24"/>
    <sheet name="СПБ_КОЛПИНО_РФЦ" sheetId="40" state="hidden" r:id="rId25"/>
    <sheet name="СПБ_ШУШАРЫ_РФЦ" sheetId="41" state="hidden" r:id="rId26"/>
    <sheet name="ТВЕРЬ_РФЦ" sheetId="42" state="hidden" r:id="rId27"/>
    <sheet name="ТЮМЕНЬ_РФЦ" sheetId="43" state="hidden" r:id="rId28"/>
    <sheet name="УФА_РФЦ" sheetId="64" state="hidden" r:id="rId29"/>
    <sheet name="ХАБАРОВСК_2_РФЦ" sheetId="44" state="hidden" r:id="rId30"/>
    <sheet name="ЯРОСЛАВЛЬ_РФЦ" sheetId="45" state="hidden" r:id="rId31"/>
  </sheets>
  <externalReferences>
    <externalReference r:id="rId32"/>
    <externalReference r:id="rId33"/>
  </externalReferences>
  <definedNames>
    <definedName name="_xlnm._FilterDatabase" localSheetId="1" hidden="1">'Сводная Озон'!$A$2:$AA$84</definedName>
    <definedName name="_xlnm._FilterDatabase" localSheetId="0" hidden="1">ТЗ_ФФ!$A$2:$BJ$75</definedName>
    <definedName name="_xlnm._FilterDatabase" localSheetId="2" hidden="1">'ТЗ_ФФ (2)'!$A$2:$AV$75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J85" i="24" l="1"/>
  <c r="BJ84" i="24"/>
  <c r="A39" i="73"/>
  <c r="A40" i="73"/>
  <c r="A3" i="73"/>
  <c r="A4" i="73"/>
  <c r="A5" i="73"/>
  <c r="A6" i="73"/>
  <c r="A7" i="73"/>
  <c r="A8" i="73"/>
  <c r="A9" i="73"/>
  <c r="A10" i="73"/>
  <c r="A11" i="73"/>
  <c r="A12" i="73"/>
  <c r="A13" i="73"/>
  <c r="A14" i="73"/>
  <c r="A15" i="73"/>
  <c r="A16" i="73"/>
  <c r="A17" i="73"/>
  <c r="A18" i="73"/>
  <c r="A19" i="73"/>
  <c r="A20" i="73"/>
  <c r="A21" i="73"/>
  <c r="A22" i="73"/>
  <c r="A23" i="73"/>
  <c r="A24" i="73"/>
  <c r="A25" i="73"/>
  <c r="A26" i="73"/>
  <c r="A27" i="73"/>
  <c r="A28" i="73"/>
  <c r="A29" i="73"/>
  <c r="A30" i="73"/>
  <c r="A31" i="73"/>
  <c r="A32" i="73"/>
  <c r="A33" i="73"/>
  <c r="A34" i="73"/>
  <c r="A35" i="73"/>
  <c r="A36" i="73"/>
  <c r="A37" i="73"/>
  <c r="A38" i="73"/>
  <c r="A41" i="73"/>
  <c r="A42" i="73"/>
  <c r="A43" i="73"/>
  <c r="A44" i="73"/>
  <c r="A45" i="73"/>
  <c r="A46" i="73"/>
  <c r="A47" i="73"/>
  <c r="A48" i="73"/>
  <c r="A49" i="73"/>
  <c r="A50" i="73"/>
  <c r="A51" i="73"/>
  <c r="A52" i="73"/>
  <c r="A53" i="73"/>
  <c r="A54" i="73"/>
  <c r="A55" i="73"/>
  <c r="A56" i="73"/>
  <c r="A57" i="73"/>
  <c r="A58" i="73"/>
  <c r="A59" i="73"/>
  <c r="A60" i="73"/>
  <c r="A61" i="73"/>
  <c r="A62" i="73"/>
  <c r="A63" i="73"/>
  <c r="A64" i="73"/>
  <c r="A65" i="73"/>
  <c r="A66" i="73"/>
  <c r="A67" i="73"/>
  <c r="A68" i="73"/>
  <c r="A69" i="73"/>
  <c r="A2" i="73"/>
  <c r="Q74" i="72" l="1"/>
  <c r="E52" i="24"/>
  <c r="BJ86" i="24" l="1"/>
  <c r="BG43" i="24" l="1"/>
  <c r="BG33" i="24" l="1"/>
  <c r="BG31" i="24"/>
  <c r="BG32" i="24"/>
  <c r="BG34" i="24"/>
  <c r="BJ80" i="24" l="1"/>
  <c r="F2" i="24" l="1"/>
  <c r="G2" i="24"/>
  <c r="H2" i="24"/>
  <c r="I2" i="24"/>
  <c r="J2" i="24"/>
  <c r="K2" i="24"/>
  <c r="L2" i="24"/>
  <c r="M2" i="24"/>
  <c r="N2" i="24"/>
  <c r="O2" i="24"/>
  <c r="P2" i="24"/>
  <c r="E2" i="24"/>
  <c r="M83" i="61"/>
  <c r="AG26" i="24" a="1"/>
  <c r="AG42" i="24" a="1"/>
  <c r="AG70" i="24" a="1"/>
  <c r="AG63" i="24" a="1"/>
  <c r="AG6" i="24" a="1"/>
  <c r="AG7" i="24" a="1"/>
  <c r="AG29" i="24" a="1"/>
  <c r="AG25" i="24" a="1"/>
  <c r="AG48" i="24" a="1"/>
  <c r="AG12" i="24" a="1"/>
  <c r="AG24" i="24" a="1"/>
  <c r="AG54" i="24" a="1"/>
  <c r="AG61" i="24" a="1"/>
  <c r="AG11" i="24" a="1"/>
  <c r="AG10" i="24" a="1"/>
  <c r="AG51" i="24" a="1"/>
  <c r="AG20" i="24" a="1"/>
  <c r="AG21" i="24" a="1"/>
  <c r="AG45" i="24" a="1"/>
  <c r="AG55" i="24" a="1"/>
  <c r="AG23" i="24" a="1"/>
  <c r="AG60" i="24" a="1"/>
  <c r="AG38" i="24" a="1"/>
  <c r="AG40" i="24" a="1"/>
  <c r="AG53" i="24" a="1"/>
  <c r="AG44" i="24" a="1"/>
  <c r="AG73" i="24" a="1"/>
  <c r="AG62" i="24" a="1"/>
  <c r="AG46" i="24" a="1"/>
  <c r="AG59" i="24" a="1"/>
  <c r="AG41" i="24" a="1"/>
  <c r="AG13" i="24" a="1"/>
  <c r="AG56" i="24" a="1"/>
  <c r="AG57" i="24" a="1"/>
  <c r="AG52" i="24" a="1"/>
  <c r="AG15" i="24" a="1"/>
  <c r="AG64" i="24" a="1"/>
  <c r="AG36" i="24" a="1"/>
  <c r="AG18" i="24" a="1"/>
  <c r="AG8" i="24" a="1"/>
  <c r="AG68" i="24" a="1"/>
  <c r="AG49" i="24" a="1"/>
  <c r="AG17" i="24" a="1"/>
  <c r="AG37" i="24" a="1"/>
  <c r="AG16" i="24" a="1"/>
  <c r="AG72" i="24" a="1"/>
  <c r="AG65" i="24" a="1"/>
  <c r="AG22" i="24" a="1"/>
  <c r="AG69" i="24" a="1"/>
  <c r="AG28" i="24" a="1"/>
  <c r="AG27" i="24" a="1"/>
  <c r="AG35" i="24" a="1"/>
  <c r="AG30" i="24" a="1"/>
  <c r="AG39" i="24" a="1"/>
  <c r="AG43" i="24" a="1"/>
  <c r="AG9" i="24" a="1"/>
  <c r="AG50" i="24" a="1"/>
  <c r="AG66" i="24" a="1"/>
  <c r="AG19" i="24" a="1"/>
  <c r="AG47" i="24" a="1"/>
  <c r="AG67" i="24" a="1"/>
  <c r="AG71" i="24" a="1"/>
  <c r="AG14" i="24" a="1"/>
  <c r="AG58" i="24" a="1"/>
  <c r="AG22" i="24" l="1"/>
  <c r="AG59" i="24"/>
  <c r="AG15" i="24"/>
  <c r="AG58" i="24"/>
  <c r="AG14" i="24"/>
  <c r="AG7" i="24"/>
  <c r="AG51" i="24"/>
  <c r="AG50" i="24"/>
  <c r="AG43" i="24"/>
  <c r="AG42" i="24"/>
  <c r="AG35" i="24"/>
  <c r="AG67" i="24"/>
  <c r="AG30" i="24"/>
  <c r="AG23" i="24"/>
  <c r="AG66" i="24"/>
  <c r="AG73" i="24"/>
  <c r="AG65" i="24"/>
  <c r="AG57" i="24"/>
  <c r="AG49" i="24"/>
  <c r="AG41" i="24"/>
  <c r="AG29" i="24"/>
  <c r="AG21" i="24"/>
  <c r="AG13" i="24"/>
  <c r="AG72" i="24"/>
  <c r="AG64" i="24"/>
  <c r="AG56" i="24"/>
  <c r="AG48" i="24"/>
  <c r="AG40" i="24"/>
  <c r="AG28" i="24"/>
  <c r="AG20" i="24"/>
  <c r="AG12" i="24"/>
  <c r="AG71" i="24"/>
  <c r="AG63" i="24"/>
  <c r="AG55" i="24"/>
  <c r="AG47" i="24"/>
  <c r="AG39" i="24"/>
  <c r="AG27" i="24"/>
  <c r="AG19" i="24"/>
  <c r="AG11" i="24"/>
  <c r="AG70" i="24"/>
  <c r="AG62" i="24"/>
  <c r="AG54" i="24"/>
  <c r="AG46" i="24"/>
  <c r="AG38" i="24"/>
  <c r="AG26" i="24"/>
  <c r="AG18" i="24"/>
  <c r="AG10" i="24"/>
  <c r="AG69" i="24"/>
  <c r="AG61" i="24"/>
  <c r="AG53" i="24"/>
  <c r="AG45" i="24"/>
  <c r="AG37" i="24"/>
  <c r="AG25" i="24"/>
  <c r="AG17" i="24"/>
  <c r="AG9" i="24"/>
  <c r="AG68" i="24"/>
  <c r="AG60" i="24"/>
  <c r="AG52" i="24"/>
  <c r="AG44" i="24"/>
  <c r="AG36" i="24"/>
  <c r="AG24" i="24"/>
  <c r="AG16" i="24"/>
  <c r="AG8" i="24"/>
  <c r="AG6" i="24"/>
  <c r="AG74" i="24" l="1"/>
  <c r="BG7" i="24" l="1"/>
  <c r="BG8" i="24"/>
  <c r="BG9" i="24"/>
  <c r="BG10" i="24"/>
  <c r="BG11" i="24"/>
  <c r="BG12" i="24"/>
  <c r="BG13" i="24"/>
  <c r="BG14" i="24"/>
  <c r="BG15" i="24"/>
  <c r="BG16" i="24"/>
  <c r="BG17" i="24"/>
  <c r="BG18" i="24"/>
  <c r="BG19" i="24"/>
  <c r="BG20" i="24"/>
  <c r="BG21" i="24"/>
  <c r="BG22" i="24"/>
  <c r="BG23" i="24"/>
  <c r="BG24" i="24"/>
  <c r="BG25" i="24"/>
  <c r="BG26" i="24"/>
  <c r="BG27" i="24"/>
  <c r="BG28" i="24"/>
  <c r="BG29" i="24"/>
  <c r="BG30" i="24"/>
  <c r="BG35" i="24"/>
  <c r="BG36" i="24"/>
  <c r="BG37" i="24"/>
  <c r="BG38" i="24"/>
  <c r="BG39" i="24"/>
  <c r="BG40" i="24"/>
  <c r="BG41" i="24"/>
  <c r="BG42" i="24"/>
  <c r="BG44" i="24"/>
  <c r="BG45" i="24"/>
  <c r="BG46" i="24"/>
  <c r="BG47" i="24"/>
  <c r="BG48" i="24"/>
  <c r="BG49" i="24"/>
  <c r="BG50" i="24"/>
  <c r="BG51" i="24"/>
  <c r="BG52" i="24"/>
  <c r="BG53" i="24"/>
  <c r="BG54" i="24"/>
  <c r="BG55" i="24"/>
  <c r="BG56" i="24"/>
  <c r="BG57" i="24"/>
  <c r="BG58" i="24"/>
  <c r="BG59" i="24"/>
  <c r="BG60" i="24"/>
  <c r="BG61" i="24"/>
  <c r="BG62" i="24"/>
  <c r="BG63" i="24"/>
  <c r="BG64" i="24"/>
  <c r="BG65" i="24"/>
  <c r="BG66" i="24"/>
  <c r="BG67" i="24"/>
  <c r="BG68" i="24"/>
  <c r="BG69" i="24"/>
  <c r="BG70" i="24"/>
  <c r="BG71" i="24"/>
  <c r="BG72" i="24"/>
  <c r="BG73" i="24"/>
  <c r="BG6" i="24"/>
  <c r="BJ83" i="24"/>
  <c r="AC46" i="24" a="1"/>
  <c r="AC55" i="24" a="1"/>
  <c r="AR18" i="24" a="1"/>
  <c r="AC28" i="24" a="1"/>
  <c r="AR30" i="24" a="1"/>
  <c r="AH35" i="24" a="1"/>
  <c r="AR56" i="24" a="1"/>
  <c r="AH30" i="24" a="1"/>
  <c r="AH14" i="24" a="1"/>
  <c r="AC51" i="24" a="1"/>
  <c r="AR12" i="24" a="1"/>
  <c r="AH55" i="24" a="1"/>
  <c r="AR63" i="24" a="1"/>
  <c r="AH24" i="24" a="1"/>
  <c r="AC43" i="24" a="1"/>
  <c r="AR67" i="24" a="1"/>
  <c r="AC37" i="24" a="1"/>
  <c r="AR20" i="24" a="1"/>
  <c r="AR9" i="24" a="1"/>
  <c r="AR36" i="24" a="1"/>
  <c r="AH59" i="24" a="1"/>
  <c r="AC18" i="24" a="1"/>
  <c r="AR60" i="24" a="1"/>
  <c r="AR44" i="24" a="1"/>
  <c r="AC70" i="24" a="1"/>
  <c r="AR6" i="24" a="1"/>
  <c r="AR68" i="24" a="1"/>
  <c r="AR23" i="24" a="1"/>
  <c r="AC36" i="24" a="1"/>
  <c r="AC48" i="24" a="1"/>
  <c r="AH41" i="24" a="1"/>
  <c r="AR54" i="24" a="1"/>
  <c r="AR47" i="24" a="1"/>
  <c r="AC69" i="24" a="1"/>
  <c r="AR59" i="24" a="1"/>
  <c r="AH62" i="24" a="1"/>
  <c r="AC41" i="24" a="1"/>
  <c r="AH58" i="24" a="1"/>
  <c r="AH50" i="24" a="1"/>
  <c r="AC11" i="24" a="1"/>
  <c r="AH47" i="24" a="1"/>
  <c r="AH64" i="24" a="1"/>
  <c r="AR24" i="24" a="1"/>
  <c r="AR41" i="24" a="1"/>
  <c r="AR22" i="24" a="1"/>
  <c r="AR43" i="24" a="1"/>
  <c r="AH51" i="24" a="1"/>
  <c r="AH10" i="24" a="1"/>
  <c r="AC20" i="24" a="1"/>
  <c r="AH71" i="24" a="1"/>
  <c r="AC49" i="24" a="1"/>
  <c r="AH57" i="24" a="1"/>
  <c r="AR70" i="24" a="1"/>
  <c r="AH22" i="24" a="1"/>
  <c r="AR16" i="24" a="1"/>
  <c r="AC57" i="24" a="1"/>
  <c r="AH69" i="24" a="1"/>
  <c r="AH29" i="24" a="1"/>
  <c r="AR65" i="24" a="1"/>
  <c r="AR26" i="24" a="1"/>
  <c r="AC59" i="24" a="1"/>
  <c r="AC24" i="24" a="1"/>
  <c r="AR15" i="24" a="1"/>
  <c r="AC14" i="24" a="1"/>
  <c r="AR37" i="24" a="1"/>
  <c r="AC25" i="24" a="1"/>
  <c r="AC40" i="24" a="1"/>
  <c r="AH7" i="24" a="1"/>
  <c r="AR52" i="24" a="1"/>
  <c r="AC15" i="24" a="1"/>
  <c r="AR61" i="24" a="1"/>
  <c r="AH39" i="24" a="1"/>
  <c r="AH6" i="24" a="1"/>
  <c r="AR40" i="24" a="1"/>
  <c r="AH66" i="24" a="1"/>
  <c r="AH13" i="24" a="1"/>
  <c r="AH61" i="24" a="1"/>
  <c r="AH53" i="24" a="1"/>
  <c r="AR48" i="24" a="1"/>
  <c r="AH27" i="24" a="1"/>
  <c r="AH56" i="24" a="1"/>
  <c r="AC13" i="24" a="1"/>
  <c r="AC47" i="24" a="1"/>
  <c r="AH9" i="24" a="1"/>
  <c r="AH43" i="24" a="1"/>
  <c r="AC12" i="24" a="1"/>
  <c r="AH46" i="24" a="1"/>
  <c r="AC6" i="24" a="1"/>
  <c r="AC17" i="24" a="1"/>
  <c r="AR46" i="24" a="1"/>
  <c r="AH18" i="24" a="1"/>
  <c r="AC16" i="24" a="1"/>
  <c r="AH72" i="24" a="1"/>
  <c r="AR7" i="24" a="1"/>
  <c r="AH65" i="24" a="1"/>
  <c r="AC52" i="24" a="1"/>
  <c r="AR64" i="24" a="1"/>
  <c r="AH19" i="24" a="1"/>
  <c r="AC53" i="24" a="1"/>
  <c r="AH21" i="24" a="1"/>
  <c r="AH15" i="24" a="1"/>
  <c r="AC30" i="24" a="1"/>
  <c r="AR17" i="24" a="1"/>
  <c r="AR49" i="24" a="1"/>
  <c r="AR35" i="24" a="1"/>
  <c r="AR69" i="24" a="1"/>
  <c r="AC44" i="24" a="1"/>
  <c r="AR53" i="24" a="1"/>
  <c r="AR28" i="24" a="1"/>
  <c r="AC23" i="24" a="1"/>
  <c r="AC58" i="24" a="1"/>
  <c r="AC35" i="24" a="1"/>
  <c r="AH73" i="24" a="1"/>
  <c r="AC62" i="24" a="1"/>
  <c r="AC56" i="24" a="1"/>
  <c r="AC63" i="24" a="1"/>
  <c r="AH16" i="24" a="1"/>
  <c r="AH28" i="24" a="1"/>
  <c r="AR58" i="24" a="1"/>
  <c r="AH12" i="24" a="1"/>
  <c r="AH37" i="24" a="1"/>
  <c r="AC38" i="24" a="1"/>
  <c r="AR10" i="24" a="1"/>
  <c r="AR19" i="24" a="1"/>
  <c r="AR13" i="24" a="1"/>
  <c r="AC29" i="24" a="1"/>
  <c r="AR39" i="24" a="1"/>
  <c r="AH42" i="24" a="1"/>
  <c r="AH70" i="24" a="1"/>
  <c r="AR14" i="24" a="1"/>
  <c r="AC73" i="24" a="1"/>
  <c r="AH44" i="24" a="1"/>
  <c r="AC22" i="24" a="1"/>
  <c r="AH49" i="24" a="1"/>
  <c r="AR8" i="24" a="1"/>
  <c r="AR21" i="24" a="1"/>
  <c r="AC54" i="24" a="1"/>
  <c r="AH45" i="24" a="1"/>
  <c r="AH68" i="24" a="1"/>
  <c r="AH52" i="24" a="1"/>
  <c r="AC61" i="24" a="1"/>
  <c r="AR55" i="24" a="1"/>
  <c r="AR27" i="24" a="1"/>
  <c r="AC60" i="24" a="1"/>
  <c r="AR71" i="24" a="1"/>
  <c r="AH20" i="24" a="1"/>
  <c r="AR57" i="24" a="1"/>
  <c r="AC45" i="24" a="1"/>
  <c r="AC8" i="24" a="1"/>
  <c r="AR42" i="24" a="1"/>
  <c r="AC27" i="24" a="1"/>
  <c r="AR73" i="24" a="1"/>
  <c r="AC19" i="24" a="1"/>
  <c r="AC71" i="24" a="1"/>
  <c r="AR51" i="24" a="1"/>
  <c r="AH40" i="24" a="1"/>
  <c r="AR38" i="24" a="1"/>
  <c r="AH60" i="24" a="1"/>
  <c r="AH54" i="24" a="1"/>
  <c r="AR11" i="24" a="1"/>
  <c r="AC10" i="24" a="1"/>
  <c r="AC9" i="24" a="1"/>
  <c r="AR66" i="24" a="1"/>
  <c r="AC68" i="24" a="1"/>
  <c r="AC50" i="24" a="1"/>
  <c r="AH48" i="24" a="1"/>
  <c r="AR29" i="24" a="1"/>
  <c r="AH67" i="24" a="1"/>
  <c r="AC72" i="24" a="1"/>
  <c r="AR45" i="24" a="1"/>
  <c r="AC65" i="24" a="1"/>
  <c r="AH63" i="24" a="1"/>
  <c r="AC39" i="24" a="1"/>
  <c r="AC42" i="24" a="1"/>
  <c r="AC66" i="24" a="1"/>
  <c r="AC26" i="24" a="1"/>
  <c r="AC67" i="24" a="1"/>
  <c r="AH36" i="24" a="1"/>
  <c r="AC21" i="24" a="1"/>
  <c r="AH26" i="24" a="1"/>
  <c r="AH25" i="24" a="1"/>
  <c r="AH23" i="24" a="1"/>
  <c r="AH17" i="24" a="1"/>
  <c r="AH11" i="24" a="1"/>
  <c r="AC64" i="24" a="1"/>
  <c r="AH38" i="24" a="1"/>
  <c r="AR62" i="24" a="1"/>
  <c r="AC7" i="24" a="1"/>
  <c r="AH8" i="24" a="1"/>
  <c r="AR50" i="24" a="1"/>
  <c r="AR25" i="24" a="1"/>
  <c r="AR72" i="24" a="1"/>
  <c r="AC65" i="24" l="1"/>
  <c r="AC11" i="24"/>
  <c r="AH65" i="24"/>
  <c r="AH6" i="24"/>
  <c r="AR61" i="24"/>
  <c r="AR23" i="24"/>
  <c r="AH53" i="24"/>
  <c r="AC7" i="24"/>
  <c r="AR72" i="24"/>
  <c r="AR64" i="24"/>
  <c r="AH37" i="24"/>
  <c r="AH14" i="24"/>
  <c r="AH21" i="24"/>
  <c r="AR47" i="24"/>
  <c r="AC63" i="24"/>
  <c r="AH63" i="24"/>
  <c r="AC73" i="24"/>
  <c r="AC52" i="24"/>
  <c r="AR29" i="24"/>
  <c r="AC8" i="24"/>
  <c r="AH11" i="24"/>
  <c r="AH59" i="24"/>
  <c r="AC24" i="24"/>
  <c r="AC17" i="24"/>
  <c r="AH29" i="24"/>
  <c r="AC48" i="24"/>
  <c r="AR56" i="24"/>
  <c r="AR19" i="24"/>
  <c r="AC56" i="24"/>
  <c r="AH18" i="24"/>
  <c r="AH54" i="24"/>
  <c r="AR15" i="24"/>
  <c r="AR20" i="24"/>
  <c r="AH57" i="24"/>
  <c r="AH20" i="24"/>
  <c r="AC71" i="24"/>
  <c r="AH30" i="24"/>
  <c r="AR17" i="24"/>
  <c r="AH68" i="24"/>
  <c r="AR53" i="24"/>
  <c r="AH55" i="24"/>
  <c r="AC28" i="24"/>
  <c r="AH38" i="24"/>
  <c r="AH47" i="24"/>
  <c r="AH7" i="24"/>
  <c r="AC27" i="24"/>
  <c r="AC26" i="24"/>
  <c r="AR48" i="24"/>
  <c r="AC57" i="24"/>
  <c r="AH26" i="24"/>
  <c r="AC19" i="24"/>
  <c r="AR37" i="24"/>
  <c r="AC49" i="24"/>
  <c r="AC42" i="24"/>
  <c r="AC64" i="24"/>
  <c r="AH42" i="24"/>
  <c r="AR11" i="24"/>
  <c r="AH52" i="24"/>
  <c r="AR62" i="24"/>
  <c r="AR35" i="24"/>
  <c r="AH16" i="24"/>
  <c r="AR9" i="24"/>
  <c r="AC69" i="24"/>
  <c r="AC43" i="24"/>
  <c r="AR49" i="24"/>
  <c r="AR30" i="24"/>
  <c r="AC10" i="24"/>
  <c r="AH23" i="24"/>
  <c r="AC68" i="24"/>
  <c r="AR69" i="24"/>
  <c r="AR67" i="24"/>
  <c r="AR14" i="24"/>
  <c r="AR60" i="24"/>
  <c r="AH60" i="24"/>
  <c r="AH61" i="24"/>
  <c r="AR66" i="24"/>
  <c r="AH17" i="24"/>
  <c r="AR42" i="24"/>
  <c r="AH35" i="24"/>
  <c r="AR71" i="24"/>
  <c r="AR21" i="24"/>
  <c r="AR45" i="24"/>
  <c r="AR41" i="24"/>
  <c r="AH50" i="24"/>
  <c r="AR39" i="24"/>
  <c r="AC16" i="24"/>
  <c r="AC36" i="24"/>
  <c r="AC39" i="24"/>
  <c r="AH40" i="24"/>
  <c r="AR27" i="24"/>
  <c r="AH8" i="24"/>
  <c r="AH44" i="24"/>
  <c r="AC45" i="24"/>
  <c r="AH66" i="24"/>
  <c r="AR18" i="24"/>
  <c r="AH43" i="24"/>
  <c r="AR40" i="24"/>
  <c r="AH72" i="24"/>
  <c r="AH22" i="24"/>
  <c r="AH36" i="24"/>
  <c r="AC40" i="24"/>
  <c r="AR6" i="24"/>
  <c r="AR51" i="24"/>
  <c r="AH69" i="24"/>
  <c r="AH27" i="24"/>
  <c r="AC62" i="24"/>
  <c r="AC6" i="24"/>
  <c r="AH15" i="24"/>
  <c r="AR16" i="24"/>
  <c r="AR50" i="24"/>
  <c r="AC53" i="24"/>
  <c r="AH49" i="24"/>
  <c r="AH25" i="24"/>
  <c r="AR43" i="24"/>
  <c r="AR58" i="24"/>
  <c r="AH67" i="24"/>
  <c r="AH46" i="24"/>
  <c r="AC30" i="24"/>
  <c r="AC23" i="24"/>
  <c r="AH12" i="24"/>
  <c r="AH58" i="24"/>
  <c r="AR68" i="24"/>
  <c r="AC14" i="24"/>
  <c r="AR36" i="24"/>
  <c r="AR38" i="24"/>
  <c r="AH56" i="24"/>
  <c r="AC12" i="24"/>
  <c r="AR46" i="24"/>
  <c r="AR63" i="24"/>
  <c r="AC67" i="24"/>
  <c r="AR13" i="24"/>
  <c r="AH48" i="24"/>
  <c r="AR24" i="24"/>
  <c r="AR28" i="24"/>
  <c r="AH41" i="24"/>
  <c r="AR73" i="24"/>
  <c r="AC20" i="24"/>
  <c r="AC54" i="24"/>
  <c r="AH73" i="24"/>
  <c r="AC44" i="24"/>
  <c r="AH45" i="24"/>
  <c r="AC58" i="24"/>
  <c r="AC35" i="24"/>
  <c r="AR65" i="24"/>
  <c r="AR55" i="24"/>
  <c r="AC41" i="24"/>
  <c r="AR44" i="24"/>
  <c r="AC72" i="24"/>
  <c r="AH10" i="24"/>
  <c r="AR22" i="24"/>
  <c r="AC59" i="24"/>
  <c r="AC25" i="24"/>
  <c r="AH28" i="24"/>
  <c r="AC55" i="24"/>
  <c r="AR70" i="24"/>
  <c r="AR26" i="24"/>
  <c r="AR10" i="24"/>
  <c r="AR54" i="24"/>
  <c r="AH64" i="24"/>
  <c r="AR8" i="24"/>
  <c r="AH71" i="24"/>
  <c r="AC38" i="24"/>
  <c r="AC51" i="24"/>
  <c r="AC47" i="24"/>
  <c r="AH13" i="24"/>
  <c r="AR12" i="24"/>
  <c r="AH51" i="24"/>
  <c r="AC18" i="24"/>
  <c r="AR59" i="24"/>
  <c r="AH9" i="24"/>
  <c r="AH24" i="24"/>
  <c r="AR57" i="24"/>
  <c r="AC13" i="24"/>
  <c r="AC61" i="24"/>
  <c r="AR7" i="24"/>
  <c r="AC21" i="24"/>
  <c r="AC50" i="24"/>
  <c r="AC9" i="24"/>
  <c r="AH62" i="24"/>
  <c r="AC60" i="24"/>
  <c r="AH39" i="24"/>
  <c r="AC70" i="24"/>
  <c r="AH19" i="24"/>
  <c r="AC15" i="24"/>
  <c r="AH70" i="24"/>
  <c r="AC22" i="24"/>
  <c r="AC46" i="24"/>
  <c r="AC66" i="24"/>
  <c r="AC37" i="24"/>
  <c r="AC29" i="24"/>
  <c r="AR52" i="24"/>
  <c r="AR25" i="24"/>
  <c r="D82" i="61"/>
  <c r="B82" i="61"/>
  <c r="A82" i="61"/>
  <c r="D81" i="61"/>
  <c r="B81" i="61"/>
  <c r="A81" i="61"/>
  <c r="D80" i="61"/>
  <c r="B80" i="61"/>
  <c r="A80" i="61"/>
  <c r="D79" i="61"/>
  <c r="B79" i="61"/>
  <c r="A79" i="61"/>
  <c r="D78" i="61"/>
  <c r="B78" i="61"/>
  <c r="A78" i="61"/>
  <c r="D77" i="61"/>
  <c r="B77" i="61"/>
  <c r="A77" i="61"/>
  <c r="D76" i="61"/>
  <c r="B76" i="61"/>
  <c r="A76" i="61"/>
  <c r="D75" i="61"/>
  <c r="B75" i="61"/>
  <c r="A75" i="61"/>
  <c r="D74" i="61"/>
  <c r="B74" i="61"/>
  <c r="A74" i="61"/>
  <c r="D73" i="61"/>
  <c r="B73" i="61"/>
  <c r="A73" i="61"/>
  <c r="D72" i="61"/>
  <c r="B72" i="61"/>
  <c r="A72" i="61"/>
  <c r="D71" i="61"/>
  <c r="B71" i="61"/>
  <c r="A71" i="61"/>
  <c r="D70" i="61"/>
  <c r="B70" i="61"/>
  <c r="A70" i="61"/>
  <c r="D69" i="61"/>
  <c r="B69" i="61"/>
  <c r="A69" i="61"/>
  <c r="D68" i="61"/>
  <c r="B68" i="61"/>
  <c r="A68" i="61"/>
  <c r="D67" i="61"/>
  <c r="B67" i="61"/>
  <c r="A67" i="61"/>
  <c r="D66" i="61"/>
  <c r="B66" i="61"/>
  <c r="A66" i="61"/>
  <c r="D65" i="61"/>
  <c r="B65" i="61"/>
  <c r="A65" i="61"/>
  <c r="D64" i="61"/>
  <c r="B64" i="61"/>
  <c r="A64" i="61"/>
  <c r="D63" i="61"/>
  <c r="B63" i="61"/>
  <c r="A63" i="61"/>
  <c r="D62" i="61"/>
  <c r="B62" i="61"/>
  <c r="A62" i="61"/>
  <c r="D61" i="61"/>
  <c r="B61" i="61"/>
  <c r="A61" i="61"/>
  <c r="D60" i="61"/>
  <c r="B60" i="61"/>
  <c r="A60" i="61"/>
  <c r="D59" i="61"/>
  <c r="B59" i="61"/>
  <c r="A59" i="61"/>
  <c r="D58" i="61"/>
  <c r="B58" i="61"/>
  <c r="A58" i="61"/>
  <c r="D57" i="61"/>
  <c r="B57" i="61"/>
  <c r="A57" i="61"/>
  <c r="D56" i="61"/>
  <c r="B56" i="61"/>
  <c r="A56" i="61"/>
  <c r="D55" i="61"/>
  <c r="B55" i="61"/>
  <c r="A55" i="61"/>
  <c r="D54" i="61"/>
  <c r="B54" i="61"/>
  <c r="A54" i="61"/>
  <c r="D53" i="61"/>
  <c r="B53" i="61"/>
  <c r="A53" i="61"/>
  <c r="D52" i="61"/>
  <c r="B52" i="61"/>
  <c r="A52" i="61"/>
  <c r="D51" i="61"/>
  <c r="L51" i="61" s="1"/>
  <c r="B51" i="61"/>
  <c r="A51" i="61"/>
  <c r="D50" i="61"/>
  <c r="B50" i="61"/>
  <c r="A50" i="61"/>
  <c r="D49" i="61"/>
  <c r="L49" i="61" s="1"/>
  <c r="B49" i="61"/>
  <c r="A49" i="61"/>
  <c r="D48" i="61"/>
  <c r="B48" i="61"/>
  <c r="A48" i="61"/>
  <c r="D47" i="61"/>
  <c r="B47" i="61"/>
  <c r="A47" i="61"/>
  <c r="D46" i="61"/>
  <c r="B46" i="61"/>
  <c r="A46" i="61"/>
  <c r="D45" i="61"/>
  <c r="B45" i="61"/>
  <c r="A45" i="61"/>
  <c r="D44" i="61"/>
  <c r="B44" i="61"/>
  <c r="A44" i="61"/>
  <c r="D43" i="61"/>
  <c r="B43" i="61"/>
  <c r="A43" i="61"/>
  <c r="D42" i="61"/>
  <c r="B42" i="61"/>
  <c r="A42" i="61"/>
  <c r="D41" i="61"/>
  <c r="B41" i="61"/>
  <c r="A41" i="61"/>
  <c r="D40" i="61"/>
  <c r="B40" i="61"/>
  <c r="A40" i="61"/>
  <c r="D39" i="61"/>
  <c r="B39" i="61"/>
  <c r="A39" i="61"/>
  <c r="D38" i="61"/>
  <c r="B38" i="61"/>
  <c r="A38" i="61"/>
  <c r="D37" i="61"/>
  <c r="B37" i="61"/>
  <c r="A37" i="61"/>
  <c r="D36" i="61"/>
  <c r="B36" i="61"/>
  <c r="A36" i="61"/>
  <c r="D35" i="61"/>
  <c r="B35" i="61"/>
  <c r="A35" i="61"/>
  <c r="D34" i="61"/>
  <c r="B34" i="61"/>
  <c r="A34" i="61"/>
  <c r="D33" i="61"/>
  <c r="L33" i="61" s="1"/>
  <c r="B33" i="61"/>
  <c r="A33" i="61"/>
  <c r="D32" i="61"/>
  <c r="B32" i="61"/>
  <c r="A32" i="61"/>
  <c r="D31" i="61"/>
  <c r="B31" i="61"/>
  <c r="A31" i="61"/>
  <c r="D30" i="61"/>
  <c r="B30" i="61"/>
  <c r="A30" i="61"/>
  <c r="D29" i="61"/>
  <c r="B29" i="61"/>
  <c r="A29" i="61"/>
  <c r="D28" i="61"/>
  <c r="B28" i="61"/>
  <c r="A28" i="61"/>
  <c r="D27" i="61"/>
  <c r="B27" i="61"/>
  <c r="A27" i="61"/>
  <c r="D26" i="61"/>
  <c r="B26" i="61"/>
  <c r="A26" i="61"/>
  <c r="D25" i="61"/>
  <c r="L25" i="61" s="1"/>
  <c r="B25" i="61"/>
  <c r="A25" i="61"/>
  <c r="D24" i="61"/>
  <c r="B24" i="61"/>
  <c r="A24" i="61"/>
  <c r="D23" i="61"/>
  <c r="B23" i="61"/>
  <c r="A23" i="61"/>
  <c r="D22" i="61"/>
  <c r="B22" i="61"/>
  <c r="A22" i="61"/>
  <c r="D21" i="61"/>
  <c r="B21" i="61"/>
  <c r="A21" i="61"/>
  <c r="D20" i="61"/>
  <c r="B20" i="61"/>
  <c r="A20" i="61"/>
  <c r="D19" i="61"/>
  <c r="B19" i="61"/>
  <c r="A19" i="61"/>
  <c r="D18" i="61"/>
  <c r="B18" i="61"/>
  <c r="A18" i="61"/>
  <c r="D17" i="61"/>
  <c r="B17" i="61"/>
  <c r="A17" i="61"/>
  <c r="D16" i="61"/>
  <c r="B16" i="61"/>
  <c r="A16" i="61"/>
  <c r="D15" i="61"/>
  <c r="B15" i="61"/>
  <c r="A15" i="61"/>
  <c r="D14" i="61"/>
  <c r="B14" i="61"/>
  <c r="A14" i="61"/>
  <c r="D13" i="61"/>
  <c r="B13" i="61"/>
  <c r="A13" i="61"/>
  <c r="D12" i="61"/>
  <c r="B12" i="61"/>
  <c r="A12" i="61"/>
  <c r="D11" i="61"/>
  <c r="B11" i="61"/>
  <c r="A11" i="61"/>
  <c r="D10" i="61"/>
  <c r="B10" i="61"/>
  <c r="A10" i="61"/>
  <c r="D9" i="61"/>
  <c r="B9" i="61"/>
  <c r="A9" i="61"/>
  <c r="D8" i="61"/>
  <c r="B8" i="61"/>
  <c r="A8" i="61"/>
  <c r="D7" i="61"/>
  <c r="B7" i="61"/>
  <c r="A7" i="61"/>
  <c r="D6" i="61"/>
  <c r="B6" i="61"/>
  <c r="A6" i="61"/>
  <c r="D5" i="61"/>
  <c r="B5" i="61"/>
  <c r="A5" i="61"/>
  <c r="D4" i="61"/>
  <c r="B4" i="61"/>
  <c r="A4" i="61"/>
  <c r="D3" i="61"/>
  <c r="T3" i="61" s="1"/>
  <c r="B3" i="61"/>
  <c r="A3" i="61"/>
  <c r="L20" i="61" l="1"/>
  <c r="L77" i="61"/>
  <c r="L24" i="61"/>
  <c r="L56" i="61"/>
  <c r="L18" i="61"/>
  <c r="L34" i="61"/>
  <c r="L29" i="61"/>
  <c r="L67" i="61"/>
  <c r="L50" i="61"/>
  <c r="L59" i="61"/>
  <c r="L6" i="61"/>
  <c r="L22" i="61"/>
  <c r="L38" i="61"/>
  <c r="L54" i="61"/>
  <c r="L70" i="61"/>
  <c r="L39" i="61"/>
  <c r="L45" i="61"/>
  <c r="L61" i="61"/>
  <c r="L40" i="61"/>
  <c r="L19" i="61"/>
  <c r="L35" i="61"/>
  <c r="L30" i="61"/>
  <c r="L46" i="61"/>
  <c r="L14" i="61"/>
  <c r="L9" i="61"/>
  <c r="L4" i="61"/>
  <c r="L52" i="61"/>
  <c r="L68" i="61"/>
  <c r="L60" i="61"/>
  <c r="L7" i="61"/>
  <c r="L23" i="61"/>
  <c r="K42" i="61" a="1"/>
  <c r="K42" i="61" s="1"/>
  <c r="L42" i="61"/>
  <c r="E42" i="61" a="1"/>
  <c r="E42" i="61" s="1"/>
  <c r="K17" i="61" a="1"/>
  <c r="K17" i="61" s="1"/>
  <c r="E17" i="61" a="1"/>
  <c r="E17" i="61" s="1"/>
  <c r="L17" i="61"/>
  <c r="K81" i="61" a="1"/>
  <c r="K81" i="61" s="1"/>
  <c r="E81" i="61" a="1"/>
  <c r="E81" i="61" s="1"/>
  <c r="L81" i="61"/>
  <c r="E71" i="61" a="1"/>
  <c r="E71" i="61" s="1"/>
  <c r="L71" i="61"/>
  <c r="K71" i="61" a="1"/>
  <c r="K71" i="61" s="1"/>
  <c r="K13" i="61" a="1"/>
  <c r="K13" i="61" s="1"/>
  <c r="E13" i="61" a="1"/>
  <c r="E13" i="61" s="1"/>
  <c r="L13" i="61"/>
  <c r="L72" i="61"/>
  <c r="K72" i="61" a="1"/>
  <c r="K72" i="61" s="1"/>
  <c r="E72" i="61" a="1"/>
  <c r="E72" i="61" s="1"/>
  <c r="L3" i="61"/>
  <c r="X3" i="61"/>
  <c r="K3" i="61" a="1"/>
  <c r="K3" i="61" s="1"/>
  <c r="E3" i="61" a="1"/>
  <c r="E3" i="61" s="1"/>
  <c r="L62" i="61"/>
  <c r="L78" i="61"/>
  <c r="K78" i="61" a="1"/>
  <c r="K78" i="61" s="1"/>
  <c r="E78" i="61" a="1"/>
  <c r="E78" i="61" s="1"/>
  <c r="E41" i="61" a="1"/>
  <c r="E41" i="61" s="1"/>
  <c r="L41" i="61"/>
  <c r="K41" i="61" a="1"/>
  <c r="K41" i="61" s="1"/>
  <c r="E73" i="61" a="1"/>
  <c r="E73" i="61" s="1"/>
  <c r="L73" i="61"/>
  <c r="K73" i="61" a="1"/>
  <c r="K73" i="61" s="1"/>
  <c r="K16" i="61" a="1"/>
  <c r="K16" i="61" s="1"/>
  <c r="L16" i="61"/>
  <c r="E16" i="61" a="1"/>
  <c r="E16" i="61" s="1"/>
  <c r="K43" i="61" a="1"/>
  <c r="K43" i="61" s="1"/>
  <c r="L43" i="61"/>
  <c r="E43" i="61" a="1"/>
  <c r="E43" i="61" s="1"/>
  <c r="L44" i="61"/>
  <c r="K44" i="61" a="1"/>
  <c r="K44" i="61" s="1"/>
  <c r="E44" i="61" a="1"/>
  <c r="E44" i="61" s="1"/>
  <c r="L66" i="61"/>
  <c r="E66" i="61" a="1"/>
  <c r="E66" i="61" s="1"/>
  <c r="K66" i="61" a="1"/>
  <c r="K66" i="61" s="1"/>
  <c r="L82" i="61"/>
  <c r="K82" i="61" a="1"/>
  <c r="K82" i="61" s="1"/>
  <c r="E82" i="61" a="1"/>
  <c r="E82" i="61" s="1"/>
  <c r="T42" i="61"/>
  <c r="Y42" i="61"/>
  <c r="S42" i="61"/>
  <c r="U42" i="61"/>
  <c r="V42" i="61"/>
  <c r="W42" i="61"/>
  <c r="F42" i="61" a="1"/>
  <c r="F42" i="61" s="1"/>
  <c r="X42" i="61"/>
  <c r="H42" i="61"/>
  <c r="Z42" i="61"/>
  <c r="G42" i="61"/>
  <c r="I42" i="61"/>
  <c r="AA42" i="61"/>
  <c r="J42" i="61"/>
  <c r="N42" i="61"/>
  <c r="O42" i="61"/>
  <c r="P42" i="61"/>
  <c r="R42" i="61"/>
  <c r="Q42" i="61"/>
  <c r="P16" i="61"/>
  <c r="Q16" i="61"/>
  <c r="N16" i="61"/>
  <c r="R16" i="61"/>
  <c r="S16" i="61"/>
  <c r="G16" i="61"/>
  <c r="T16" i="61"/>
  <c r="U16" i="61"/>
  <c r="V16" i="61"/>
  <c r="W16" i="61"/>
  <c r="X16" i="61"/>
  <c r="F16" i="61" a="1"/>
  <c r="F16" i="61" s="1"/>
  <c r="Y16" i="61"/>
  <c r="O16" i="61"/>
  <c r="H16" i="61"/>
  <c r="Z16" i="61"/>
  <c r="I16" i="61"/>
  <c r="AA16" i="61"/>
  <c r="J16" i="61"/>
  <c r="J17" i="61"/>
  <c r="G17" i="61"/>
  <c r="Q17" i="61"/>
  <c r="N17" i="61"/>
  <c r="O17" i="61"/>
  <c r="P17" i="61"/>
  <c r="AA17" i="61"/>
  <c r="R17" i="61"/>
  <c r="H17" i="61"/>
  <c r="S17" i="61"/>
  <c r="T17" i="61"/>
  <c r="I17" i="61"/>
  <c r="U17" i="61"/>
  <c r="V17" i="61"/>
  <c r="Z17" i="61"/>
  <c r="W17" i="61"/>
  <c r="X17" i="61"/>
  <c r="F17" i="61" a="1"/>
  <c r="F17" i="61" s="1"/>
  <c r="Y17" i="61"/>
  <c r="G81" i="61"/>
  <c r="P81" i="61"/>
  <c r="S81" i="61"/>
  <c r="Q81" i="61"/>
  <c r="T81" i="61"/>
  <c r="X81" i="61"/>
  <c r="R81" i="61"/>
  <c r="U81" i="61"/>
  <c r="O81" i="61"/>
  <c r="V81" i="61"/>
  <c r="W81" i="61"/>
  <c r="N81" i="61"/>
  <c r="F81" i="61" a="1"/>
  <c r="F81" i="61" s="1"/>
  <c r="Y81" i="61"/>
  <c r="H81" i="61"/>
  <c r="I81" i="61"/>
  <c r="Z81" i="61"/>
  <c r="AA81" i="61"/>
  <c r="J81" i="61"/>
  <c r="T13" i="61"/>
  <c r="R13" i="61"/>
  <c r="U13" i="61"/>
  <c r="Y13" i="61"/>
  <c r="V13" i="61"/>
  <c r="G13" i="61"/>
  <c r="W13" i="61"/>
  <c r="F13" i="61" a="1"/>
  <c r="F13" i="61" s="1"/>
  <c r="X13" i="61"/>
  <c r="H13" i="61"/>
  <c r="Z13" i="61"/>
  <c r="I13" i="61"/>
  <c r="AA13" i="61"/>
  <c r="J13" i="61"/>
  <c r="N13" i="61"/>
  <c r="O13" i="61"/>
  <c r="S13" i="61"/>
  <c r="P13" i="61"/>
  <c r="Q13" i="61"/>
  <c r="X41" i="61"/>
  <c r="F41" i="61" a="1"/>
  <c r="F41" i="61" s="1"/>
  <c r="Y41" i="61"/>
  <c r="H41" i="61"/>
  <c r="Z41" i="61"/>
  <c r="I41" i="61"/>
  <c r="AA41" i="61"/>
  <c r="J41" i="61"/>
  <c r="G41" i="61"/>
  <c r="N41" i="61"/>
  <c r="O41" i="61"/>
  <c r="V41" i="61"/>
  <c r="P41" i="61"/>
  <c r="Q41" i="61"/>
  <c r="R41" i="61"/>
  <c r="S41" i="61"/>
  <c r="T41" i="61"/>
  <c r="W41" i="61"/>
  <c r="U41" i="61"/>
  <c r="X73" i="61"/>
  <c r="AA73" i="61"/>
  <c r="J73" i="61"/>
  <c r="F73" i="61" a="1"/>
  <c r="F73" i="61" s="1"/>
  <c r="Y73" i="61"/>
  <c r="H73" i="61"/>
  <c r="Z73" i="61"/>
  <c r="G73" i="61"/>
  <c r="I73" i="61"/>
  <c r="N73" i="61"/>
  <c r="P73" i="61"/>
  <c r="W73" i="61"/>
  <c r="O73" i="61"/>
  <c r="Q73" i="61"/>
  <c r="R73" i="61"/>
  <c r="S73" i="61"/>
  <c r="T73" i="61"/>
  <c r="U73" i="61"/>
  <c r="V73" i="61"/>
  <c r="P43" i="61"/>
  <c r="Q43" i="61"/>
  <c r="U43" i="61"/>
  <c r="O43" i="61"/>
  <c r="R43" i="61"/>
  <c r="S43" i="61"/>
  <c r="T43" i="61"/>
  <c r="N43" i="61"/>
  <c r="V43" i="61"/>
  <c r="W43" i="61"/>
  <c r="G43" i="61"/>
  <c r="X43" i="61"/>
  <c r="F43" i="61" a="1"/>
  <c r="F43" i="61" s="1"/>
  <c r="Y43" i="61"/>
  <c r="H43" i="61"/>
  <c r="Z43" i="61"/>
  <c r="I43" i="61"/>
  <c r="AA43" i="61"/>
  <c r="J43" i="61"/>
  <c r="J44" i="61"/>
  <c r="N44" i="61"/>
  <c r="Q44" i="61"/>
  <c r="O44" i="61"/>
  <c r="P44" i="61"/>
  <c r="R44" i="61"/>
  <c r="S44" i="61"/>
  <c r="AA44" i="61"/>
  <c r="T44" i="61"/>
  <c r="G44" i="61"/>
  <c r="U44" i="61"/>
  <c r="W44" i="61"/>
  <c r="V44" i="61"/>
  <c r="I44" i="61"/>
  <c r="Z44" i="61"/>
  <c r="X44" i="61"/>
  <c r="F44" i="61" a="1"/>
  <c r="F44" i="61" s="1"/>
  <c r="Y44" i="61"/>
  <c r="H44" i="61"/>
  <c r="J72" i="61"/>
  <c r="O72" i="61"/>
  <c r="Q72" i="61"/>
  <c r="I72" i="61"/>
  <c r="N72" i="61"/>
  <c r="P72" i="61"/>
  <c r="R72" i="61"/>
  <c r="S72" i="61"/>
  <c r="T72" i="61"/>
  <c r="U72" i="61"/>
  <c r="W72" i="61"/>
  <c r="X72" i="61"/>
  <c r="F72" i="61" a="1"/>
  <c r="F72" i="61" s="1"/>
  <c r="H72" i="61"/>
  <c r="V72" i="61"/>
  <c r="AA72" i="61"/>
  <c r="Y72" i="61"/>
  <c r="Z72" i="61"/>
  <c r="G72" i="61"/>
  <c r="T78" i="61"/>
  <c r="Y78" i="61"/>
  <c r="J78" i="61"/>
  <c r="U78" i="61"/>
  <c r="W78" i="61"/>
  <c r="V78" i="61"/>
  <c r="X78" i="61"/>
  <c r="F78" i="61" a="1"/>
  <c r="F78" i="61" s="1"/>
  <c r="H78" i="61"/>
  <c r="Z78" i="61"/>
  <c r="I78" i="61"/>
  <c r="AA78" i="61"/>
  <c r="N78" i="61"/>
  <c r="O78" i="61"/>
  <c r="Q78" i="61"/>
  <c r="S78" i="61"/>
  <c r="P78" i="61"/>
  <c r="R78" i="61"/>
  <c r="G78" i="61"/>
  <c r="P71" i="61"/>
  <c r="Q71" i="61"/>
  <c r="S71" i="61"/>
  <c r="O71" i="61"/>
  <c r="R71" i="61"/>
  <c r="T71" i="61"/>
  <c r="U71" i="61"/>
  <c r="V71" i="61"/>
  <c r="W71" i="61"/>
  <c r="X71" i="61"/>
  <c r="F71" i="61" a="1"/>
  <c r="F71" i="61" s="1"/>
  <c r="Y71" i="61"/>
  <c r="H71" i="61"/>
  <c r="Z71" i="61"/>
  <c r="AA71" i="61"/>
  <c r="I71" i="61"/>
  <c r="G71" i="61"/>
  <c r="J71" i="61"/>
  <c r="N71" i="61"/>
  <c r="Y3" i="61"/>
  <c r="V3" i="61"/>
  <c r="G3" i="61"/>
  <c r="R3" i="61"/>
  <c r="O3" i="61"/>
  <c r="X62" i="61"/>
  <c r="T62" i="61"/>
  <c r="T66" i="61"/>
  <c r="U66" i="61"/>
  <c r="X66" i="61"/>
  <c r="F66" i="61" a="1"/>
  <c r="F66" i="61" s="1"/>
  <c r="V66" i="61"/>
  <c r="W66" i="61"/>
  <c r="Y66" i="61"/>
  <c r="H66" i="61"/>
  <c r="Z66" i="61"/>
  <c r="I66" i="61"/>
  <c r="AA66" i="61"/>
  <c r="J66" i="61"/>
  <c r="R66" i="61"/>
  <c r="N66" i="61"/>
  <c r="O66" i="61"/>
  <c r="Q66" i="61"/>
  <c r="G66" i="61"/>
  <c r="P66" i="61"/>
  <c r="S66" i="61"/>
  <c r="J82" i="61"/>
  <c r="G82" i="61"/>
  <c r="Q82" i="61"/>
  <c r="F82" i="61" a="1"/>
  <c r="F82" i="61" s="1"/>
  <c r="N82" i="61"/>
  <c r="P82" i="61"/>
  <c r="I82" i="61"/>
  <c r="O82" i="61"/>
  <c r="R82" i="61"/>
  <c r="S82" i="61"/>
  <c r="T82" i="61"/>
  <c r="U82" i="61"/>
  <c r="V82" i="61"/>
  <c r="Y82" i="61"/>
  <c r="Z82" i="61"/>
  <c r="H82" i="61"/>
  <c r="W82" i="61"/>
  <c r="X82" i="61"/>
  <c r="AA82" i="61"/>
  <c r="X40" i="61"/>
  <c r="X50" i="61"/>
  <c r="X47" i="61"/>
  <c r="T47" i="61"/>
  <c r="T40" i="61"/>
  <c r="T49" i="61"/>
  <c r="T38" i="61"/>
  <c r="T46" i="61"/>
  <c r="X49" i="61"/>
  <c r="T45" i="61"/>
  <c r="X39" i="61"/>
  <c r="X38" i="61"/>
  <c r="T39" i="61"/>
  <c r="T37" i="61"/>
  <c r="X46" i="61"/>
  <c r="X37" i="61"/>
  <c r="T50" i="61"/>
  <c r="T52" i="61"/>
  <c r="X48" i="61"/>
  <c r="T48" i="61"/>
  <c r="T51" i="61"/>
  <c r="X51" i="61"/>
  <c r="X52" i="61"/>
  <c r="X45" i="61"/>
  <c r="F3" i="61" a="1"/>
  <c r="F3" i="61" s="1"/>
  <c r="C30" i="61"/>
  <c r="P3" i="61"/>
  <c r="H3" i="61"/>
  <c r="Q3" i="61"/>
  <c r="I3" i="61"/>
  <c r="W3" i="61"/>
  <c r="J3" i="61"/>
  <c r="AA3" i="61"/>
  <c r="N3" i="61"/>
  <c r="S3" i="61"/>
  <c r="Z3" i="61"/>
  <c r="C32" i="61"/>
  <c r="C28" i="61"/>
  <c r="C75" i="61"/>
  <c r="C31" i="61"/>
  <c r="C21" i="61"/>
  <c r="C24" i="61"/>
  <c r="C76" i="61"/>
  <c r="C66" i="61"/>
  <c r="C5" i="61"/>
  <c r="C6" i="61"/>
  <c r="C3" i="61"/>
  <c r="C49" i="61"/>
  <c r="C58" i="61"/>
  <c r="C63" i="61"/>
  <c r="C59" i="61"/>
  <c r="C55" i="61"/>
  <c r="C16" i="61"/>
  <c r="C61" i="61"/>
  <c r="C17" i="61"/>
  <c r="C72" i="61"/>
  <c r="C8" i="61"/>
  <c r="C65" i="61"/>
  <c r="C57" i="61"/>
  <c r="C39" i="61"/>
  <c r="C62" i="61"/>
  <c r="C35" i="61"/>
  <c r="C67" i="61"/>
  <c r="C45" i="61"/>
  <c r="C12" i="61"/>
  <c r="C46" i="61"/>
  <c r="C73" i="61"/>
  <c r="C51" i="61"/>
  <c r="C42" i="61"/>
  <c r="C69" i="61"/>
  <c r="C53" i="61"/>
  <c r="C80" i="61"/>
  <c r="C47" i="61"/>
  <c r="C56" i="61"/>
  <c r="C60" i="61"/>
  <c r="C64" i="61"/>
  <c r="C68" i="61"/>
  <c r="C14" i="61"/>
  <c r="C43" i="61"/>
  <c r="C34" i="61"/>
  <c r="C20" i="61"/>
  <c r="C25" i="61"/>
  <c r="C71" i="61"/>
  <c r="C18" i="61"/>
  <c r="C77" i="61"/>
  <c r="C9" i="61"/>
  <c r="C41" i="61"/>
  <c r="C50" i="61"/>
  <c r="C10" i="61"/>
  <c r="C19" i="61"/>
  <c r="C37" i="61"/>
  <c r="C15" i="61"/>
  <c r="C33" i="61"/>
  <c r="C74" i="61"/>
  <c r="C81" i="61"/>
  <c r="C26" i="61"/>
  <c r="C44" i="61"/>
  <c r="C13" i="61"/>
  <c r="C40" i="61"/>
  <c r="C78" i="61"/>
  <c r="C11" i="61"/>
  <c r="C29" i="61"/>
  <c r="C48" i="61"/>
  <c r="U3" i="61"/>
  <c r="C36" i="61"/>
  <c r="C4" i="61"/>
  <c r="C52" i="61"/>
  <c r="C82" i="61"/>
  <c r="C7" i="61"/>
  <c r="C23" i="61"/>
  <c r="C27" i="61"/>
  <c r="C22" i="61"/>
  <c r="C38" i="61"/>
  <c r="C54" i="61"/>
  <c r="C70" i="61"/>
  <c r="C79" i="61"/>
  <c r="AL65" i="24" a="1"/>
  <c r="AL15" i="24" a="1"/>
  <c r="Y56" i="24" a="1"/>
  <c r="V28" i="24" a="1"/>
  <c r="AO61" i="24" a="1"/>
  <c r="AN27" i="24" a="1"/>
  <c r="AL70" i="24" a="1"/>
  <c r="AK30" i="24" a="1"/>
  <c r="AA30" i="24" a="1"/>
  <c r="T30" i="24" a="1"/>
  <c r="U45" i="24" a="1"/>
  <c r="S6" i="24" a="1"/>
  <c r="S69" i="24" a="1"/>
  <c r="U40" i="24" a="1"/>
  <c r="U18" i="24" a="1"/>
  <c r="AO22" i="24" a="1"/>
  <c r="AM67" i="24" a="1"/>
  <c r="Y7" i="24" a="1"/>
  <c r="AM41" i="24" a="1"/>
  <c r="AO20" i="24" a="1"/>
  <c r="AK17" i="24" a="1"/>
  <c r="AQ38" i="24" a="1"/>
  <c r="AP7" i="24" a="1"/>
  <c r="AO9" i="24" a="1"/>
  <c r="AP8" i="24" a="1"/>
  <c r="X41" i="24" a="1"/>
  <c r="V60" i="24" a="1"/>
  <c r="AF28" i="24" a="1"/>
  <c r="AO62" i="24" a="1"/>
  <c r="X17" i="24" a="1"/>
  <c r="Y46" i="24" a="1"/>
  <c r="X49" i="24" a="1"/>
  <c r="AL54" i="24" a="1"/>
  <c r="V63" i="24" a="1"/>
  <c r="Y63" i="24" a="1"/>
  <c r="AO56" i="24" a="1"/>
  <c r="AK19" i="24" a="1"/>
  <c r="X39" i="24" a="1"/>
  <c r="AP35" i="24" a="1"/>
  <c r="Y29" i="24" a="1"/>
  <c r="Z30" i="24" a="1"/>
  <c r="AP55" i="24" a="1"/>
  <c r="T37" i="24" a="1"/>
  <c r="AM62" i="24" a="1"/>
  <c r="AK68" i="24" a="1"/>
  <c r="V9" i="24" a="1"/>
  <c r="AM48" i="24" a="1"/>
  <c r="V23" i="24" a="1"/>
  <c r="V56" i="24" a="1"/>
  <c r="AJ37" i="24" a="1"/>
  <c r="U26" i="24" a="1"/>
  <c r="AM22" i="24" a="1"/>
  <c r="AM8" i="24" a="1"/>
  <c r="AD73" i="24" a="1"/>
  <c r="Y58" i="24" a="1"/>
  <c r="AE29" i="24" a="1"/>
  <c r="U44" i="24" a="1"/>
  <c r="AD19" i="24" a="1"/>
  <c r="AM30" i="24" a="1"/>
  <c r="AL72" i="24" a="1"/>
  <c r="AK6" i="24" a="1"/>
  <c r="X38" i="24" a="1"/>
  <c r="Y14" i="24" a="1"/>
  <c r="AP49" i="24" a="1"/>
  <c r="AK66" i="24" a="1"/>
  <c r="Y55" i="24" a="1"/>
  <c r="Y47" i="24" a="1"/>
  <c r="AQ36" i="24" a="1"/>
  <c r="U48" i="24" a="1"/>
  <c r="AD59" i="24" a="1"/>
  <c r="AM17" i="24" a="1"/>
  <c r="AK73" i="24" a="1"/>
  <c r="U65" i="24" a="1"/>
  <c r="V16" i="24" a="1"/>
  <c r="U62" i="24" a="1"/>
  <c r="Y44" i="24" a="1"/>
  <c r="AM64" i="24" a="1"/>
  <c r="AJ30" i="24" a="1"/>
  <c r="V61" i="24" a="1"/>
  <c r="X72" i="24" a="1"/>
  <c r="AJ38" i="24" a="1"/>
  <c r="Y69" i="24" a="1"/>
  <c r="R41" i="24" a="1"/>
  <c r="AL69" i="24" a="1"/>
  <c r="S38" i="24" a="1"/>
  <c r="V14" i="24" a="1"/>
  <c r="AM20" i="24" a="1"/>
  <c r="AQ42" i="24" a="1"/>
  <c r="V67" i="24" a="1"/>
  <c r="AA38" i="24" a="1"/>
  <c r="AM47" i="24" a="1"/>
  <c r="X30" i="24" a="1"/>
  <c r="S37" i="24" a="1"/>
  <c r="AF30" i="24" a="1"/>
  <c r="AE35" i="24" a="1"/>
  <c r="AP61" i="24" a="1"/>
  <c r="AI28" i="24" a="1"/>
  <c r="V73" i="24" a="1"/>
  <c r="AL62" i="24" a="1"/>
  <c r="AD26" i="24" a="1"/>
  <c r="AK39" i="24" a="1"/>
  <c r="V18" i="24" a="1"/>
  <c r="AO30" i="24" a="1"/>
  <c r="U43" i="24" a="1"/>
  <c r="Y15" i="24" a="1"/>
  <c r="Y36" i="24" a="1"/>
  <c r="S9" i="24" a="1"/>
  <c r="AP66" i="24" a="1"/>
  <c r="AE41" i="24" a="1"/>
  <c r="AA40" i="24" a="1"/>
  <c r="AP20" i="24" a="1"/>
  <c r="X29" i="24" a="1"/>
  <c r="AK70" i="24" a="1"/>
  <c r="S59" i="24" a="1"/>
  <c r="AO7" i="24" a="1"/>
  <c r="U64" i="24" a="1"/>
  <c r="U63" i="24" a="1"/>
  <c r="AP10" i="24" a="1"/>
  <c r="X47" i="24" a="1"/>
  <c r="AJ35" i="24" a="1"/>
  <c r="AA28" i="24" a="1"/>
  <c r="AO35" i="24" a="1"/>
  <c r="AO55" i="24" a="1"/>
  <c r="AO68" i="24" a="1"/>
  <c r="AK57" i="24" a="1"/>
  <c r="S35" i="24" a="1"/>
  <c r="AO63" i="24" a="1"/>
  <c r="AI41" i="24" a="1"/>
  <c r="AB42" i="24" a="1"/>
  <c r="AO60" i="24" a="1"/>
  <c r="AL52" i="24" a="1"/>
  <c r="AK7" i="24" a="1"/>
  <c r="AK37" i="24" a="1"/>
  <c r="AK62" i="24" a="1"/>
  <c r="AK14" i="24" a="1"/>
  <c r="S51" i="24" a="1"/>
  <c r="AK59" i="24" a="1"/>
  <c r="S15" i="24" a="1"/>
  <c r="AD58" i="24" a="1"/>
  <c r="V20" i="24" a="1"/>
  <c r="AO57" i="24" a="1"/>
  <c r="AP65" i="24" a="1"/>
  <c r="AD53" i="24" a="1"/>
  <c r="X40" i="24" a="1"/>
  <c r="AB37" i="24" a="1"/>
  <c r="V42" i="24" a="1"/>
  <c r="AD28" i="24" a="1"/>
  <c r="AI38" i="24" a="1"/>
  <c r="X19" i="24" a="1"/>
  <c r="AK28" i="24" a="1"/>
  <c r="AP48" i="24" a="1"/>
  <c r="AK48" i="24" a="1"/>
  <c r="AD72" i="24" a="1"/>
  <c r="AL16" i="24" a="1"/>
  <c r="Y66" i="24" a="1"/>
  <c r="AN40" i="24" a="1"/>
  <c r="AO16" i="24" a="1"/>
  <c r="AJ6" i="24" a="1"/>
  <c r="X22" i="24" a="1"/>
  <c r="AK72" i="24" a="1"/>
  <c r="AK25" i="24" a="1"/>
  <c r="Y30" i="24" a="1"/>
  <c r="W35" i="24" a="1"/>
  <c r="AK51" i="24" a="1"/>
  <c r="W36" i="24" a="1"/>
  <c r="AM55" i="24" a="1"/>
  <c r="AB38" i="24" a="1"/>
  <c r="AM24" i="24" a="1"/>
  <c r="AI39" i="24" a="1"/>
  <c r="AA27" i="24" a="1"/>
  <c r="AO36" i="24" a="1"/>
  <c r="AL58" i="24" a="1"/>
  <c r="AL40" i="24" a="1"/>
  <c r="S61" i="24" a="1"/>
  <c r="X55" i="24" a="1"/>
  <c r="AD45" i="24" a="1"/>
  <c r="U46" i="24" a="1"/>
  <c r="AD21" i="24" a="1"/>
  <c r="AE42" i="24" a="1"/>
  <c r="X63" i="24" a="1"/>
  <c r="AP58" i="24" a="1"/>
  <c r="X24" i="24" a="1"/>
  <c r="AK65" i="24" a="1"/>
  <c r="AO65" i="24" a="1"/>
  <c r="V58" i="24" a="1"/>
  <c r="R39" i="24" a="1"/>
  <c r="U42" i="24" a="1"/>
  <c r="AP26" i="24" a="1"/>
  <c r="U11" i="24" a="1"/>
  <c r="X51" i="24" a="1"/>
  <c r="U17" i="24" a="1"/>
  <c r="AO47" i="24" a="1"/>
  <c r="AQ39" i="24" a="1"/>
  <c r="AO39" i="24" a="1"/>
  <c r="AD38" i="24" a="1"/>
  <c r="AF36" i="24" a="1"/>
  <c r="Y59" i="24" a="1"/>
  <c r="AN41" i="24" a="1"/>
  <c r="AQ40" i="24" a="1"/>
  <c r="AK67" i="24" a="1"/>
  <c r="AO26" i="24" a="1"/>
  <c r="U13" i="24" a="1"/>
  <c r="AP45" i="24" a="1"/>
  <c r="S68" i="24" a="1"/>
  <c r="AK20" i="24" a="1"/>
  <c r="AK41" i="24" a="1"/>
  <c r="X68" i="24" a="1"/>
  <c r="V59" i="24" a="1"/>
  <c r="Y23" i="24" a="1"/>
  <c r="AD57" i="24" a="1"/>
  <c r="AD44" i="24" a="1"/>
  <c r="U36" i="24" a="1"/>
  <c r="R38" i="24" a="1"/>
  <c r="AO59" i="24" a="1"/>
  <c r="AO15" i="24" a="1"/>
  <c r="AB41" i="24" a="1"/>
  <c r="AL20" i="24" a="1"/>
  <c r="X23" i="24" a="1"/>
  <c r="AQ27" i="24" a="1"/>
  <c r="AP70" i="24" a="1"/>
  <c r="AQ29" i="24" a="1"/>
  <c r="X58" i="24" a="1"/>
  <c r="V36" i="24" a="1"/>
  <c r="AK61" i="24" a="1"/>
  <c r="X46" i="24" a="1"/>
  <c r="AE40" i="24" a="1"/>
  <c r="T35" i="24" a="1"/>
  <c r="AL59" i="24" a="1"/>
  <c r="AO29" i="24" a="1"/>
  <c r="V7" i="24" a="1"/>
  <c r="X59" i="24" a="1"/>
  <c r="X26" i="24" a="1"/>
  <c r="R29" i="24" a="1"/>
  <c r="AO12" i="24" a="1"/>
  <c r="AO51" i="24" a="1"/>
  <c r="AP67" i="24" a="1"/>
  <c r="AM35" i="24" a="1"/>
  <c r="Z29" i="24" a="1"/>
  <c r="Y22" i="24" a="1"/>
  <c r="AP38" i="24" a="1"/>
  <c r="AM38" i="24" a="1"/>
  <c r="AO58" i="24" a="1"/>
  <c r="V43" i="24" a="1"/>
  <c r="W37" i="24" a="1"/>
  <c r="AM21" i="24" a="1"/>
  <c r="AI37" i="24" a="1"/>
  <c r="R37" i="24" a="1"/>
  <c r="AO11" i="24" a="1"/>
  <c r="AM69" i="24" a="1"/>
  <c r="AO23" i="24" a="1"/>
  <c r="AD15" i="24" a="1"/>
  <c r="V50" i="24" a="1"/>
  <c r="AJ29" i="24" a="1"/>
  <c r="X13" i="24" a="1"/>
  <c r="AO53" i="24" a="1"/>
  <c r="AF39" i="24" a="1"/>
  <c r="AP28" i="24" a="1"/>
  <c r="AA35" i="24" a="1"/>
  <c r="T29" i="24" a="1"/>
  <c r="S50" i="24" a="1"/>
  <c r="X56" i="24" a="1"/>
  <c r="S52" i="24" a="1"/>
  <c r="X25" i="24" a="1"/>
  <c r="S28" i="24" a="1"/>
  <c r="T38" i="24" a="1"/>
  <c r="V6" i="24" a="1"/>
  <c r="V72" i="24" a="1"/>
  <c r="X66" i="24" a="1"/>
  <c r="AM16" i="24" a="1"/>
  <c r="AK38" i="24" a="1"/>
  <c r="V29" i="24" a="1"/>
  <c r="S26" i="24" a="1"/>
  <c r="AJ42" i="24" a="1"/>
  <c r="AL44" i="24" a="1"/>
  <c r="AM39" i="24" a="1"/>
  <c r="AP12" i="24" a="1"/>
  <c r="AL39" i="24" a="1"/>
  <c r="Y24" i="24" a="1"/>
  <c r="X37" i="24" a="1"/>
  <c r="AO50" i="24" a="1"/>
  <c r="V35" i="24" a="1"/>
  <c r="AL22" i="24" a="1"/>
  <c r="Y19" i="24" a="1"/>
  <c r="AP36" i="24" a="1"/>
  <c r="T40" i="24" a="1"/>
  <c r="AP54" i="24" a="1"/>
  <c r="AI6" i="24" a="1"/>
  <c r="AM49" i="24" a="1"/>
  <c r="T41" i="24" a="1"/>
  <c r="Z27" i="24" a="1"/>
  <c r="AL41" i="24" a="1"/>
  <c r="U57" i="24" a="1"/>
  <c r="U73" i="24" a="1"/>
  <c r="AK46" i="24" a="1"/>
  <c r="S70" i="24" a="1"/>
  <c r="AK22" i="24" a="1"/>
  <c r="Z28" i="24" a="1"/>
  <c r="AI36" i="24" a="1"/>
  <c r="T39" i="24" a="1"/>
  <c r="U55" i="24" a="1"/>
  <c r="AL8" i="24" a="1"/>
  <c r="AL73" i="24" a="1"/>
  <c r="V68" i="24" a="1"/>
  <c r="AM10" i="24" a="1"/>
  <c r="AM26" i="24" a="1"/>
  <c r="U21" i="24" a="1"/>
  <c r="AL35" i="24" a="1"/>
  <c r="AL18" i="24" a="1"/>
  <c r="AK50" i="24" a="1"/>
  <c r="V21" i="24" a="1"/>
  <c r="AK71" i="24" a="1"/>
  <c r="AO64" i="24" a="1"/>
  <c r="AK52" i="24" a="1"/>
  <c r="AD40" i="24" a="1"/>
  <c r="AO44" i="24" a="1"/>
  <c r="AD70" i="24" a="1"/>
  <c r="X70" i="24" a="1"/>
  <c r="AO41" i="24" a="1"/>
  <c r="AI42" i="24" a="1"/>
  <c r="AP29" i="24" a="1"/>
  <c r="S45" i="24" a="1"/>
  <c r="AJ28" i="24" a="1"/>
  <c r="AD50" i="24" a="1"/>
  <c r="AM11" i="24" a="1"/>
  <c r="R30" i="24" a="1"/>
  <c r="S25" i="24" a="1"/>
  <c r="AD71" i="24" a="1"/>
  <c r="AM43" i="24" a="1"/>
  <c r="X64" i="24" a="1"/>
  <c r="U7" i="24" a="1"/>
  <c r="AP16" i="24" a="1"/>
  <c r="AJ40" i="24" a="1"/>
  <c r="X27" i="24" a="1"/>
  <c r="AI35" i="24" a="1"/>
  <c r="V22" i="24" a="1"/>
  <c r="S65" i="24" a="1"/>
  <c r="Z37" i="24" a="1"/>
  <c r="S55" i="24" a="1"/>
  <c r="AP69" i="24" a="1"/>
  <c r="AK36" i="24" a="1"/>
  <c r="AD24" i="24" a="1"/>
  <c r="S19" i="24" a="1"/>
  <c r="Y9" i="24" a="1"/>
  <c r="X50" i="24" a="1"/>
  <c r="AM7" i="24" a="1"/>
  <c r="AK10" i="24" a="1"/>
  <c r="AD61" i="24" a="1"/>
  <c r="AK26" i="24" a="1"/>
  <c r="AO42" i="24" a="1"/>
  <c r="AN38" i="24" a="1"/>
  <c r="AP21" i="24" a="1"/>
  <c r="AK15" i="24" a="1"/>
  <c r="Z39" i="24" a="1"/>
  <c r="V8" i="24" a="1"/>
  <c r="AD25" i="24" a="1"/>
  <c r="T27" i="24" a="1"/>
  <c r="AD14" i="24" a="1"/>
  <c r="V37" i="24" a="1"/>
  <c r="AF41" i="24" a="1"/>
  <c r="AL67" i="24" a="1"/>
  <c r="AD20" i="24" a="1"/>
  <c r="R27" i="24" a="1"/>
  <c r="AF38" i="24" a="1"/>
  <c r="AD10" i="24" a="1"/>
  <c r="AB35" i="24" a="1"/>
  <c r="AO21" i="24" a="1"/>
  <c r="V27" i="24" a="1"/>
  <c r="V30" i="24" a="1"/>
  <c r="AP47" i="24" a="1"/>
  <c r="Y71" i="24" a="1"/>
  <c r="AE36" i="24" a="1"/>
  <c r="AP18" i="24" a="1"/>
  <c r="S18" i="24" a="1"/>
  <c r="AI30" i="24" a="1"/>
  <c r="AQ28" i="24" a="1"/>
  <c r="AE37" i="24" a="1"/>
  <c r="AO17" i="24" a="1"/>
  <c r="AN28" i="24" a="1"/>
  <c r="AM13" i="24" a="1"/>
  <c r="AM37" i="24" a="1"/>
  <c r="AM28" i="24" a="1"/>
  <c r="AO8" i="24" a="1"/>
  <c r="U53" i="24" a="1"/>
  <c r="U72" i="24" a="1"/>
  <c r="W39" i="24" a="1"/>
  <c r="X65" i="24" a="1"/>
  <c r="AJ27" i="24" a="1"/>
  <c r="AD8" i="24" a="1"/>
  <c r="AM66" i="24" a="1"/>
  <c r="U20" i="24" a="1"/>
  <c r="S63" i="24" a="1"/>
  <c r="X42" i="24" a="1"/>
  <c r="AM46" i="24" a="1"/>
  <c r="U27" i="24" a="1"/>
  <c r="AN39" i="24" a="1"/>
  <c r="V69" i="24" a="1"/>
  <c r="AL9" i="24" a="1"/>
  <c r="W28" i="24" a="1"/>
  <c r="Y42" i="24" a="1"/>
  <c r="AM68" i="24" a="1"/>
  <c r="Y43" i="24" a="1"/>
  <c r="AQ41" i="24" a="1"/>
  <c r="AL43" i="24" a="1"/>
  <c r="AD65" i="24" a="1"/>
  <c r="AD11" i="24" a="1"/>
  <c r="X61" i="24" a="1"/>
  <c r="AM9" i="24" a="1"/>
  <c r="S27" i="24" a="1"/>
  <c r="Y48" i="24" a="1"/>
  <c r="U60" i="24" a="1"/>
  <c r="AO18" i="24" a="1"/>
  <c r="AP57" i="24" a="1"/>
  <c r="U19" i="24" a="1"/>
  <c r="X62" i="24" a="1"/>
  <c r="U59" i="24" a="1"/>
  <c r="R42" i="24" a="1"/>
  <c r="AO37" i="24" a="1"/>
  <c r="U28" i="24" a="1"/>
  <c r="AP52" i="24" a="1"/>
  <c r="S62" i="24" a="1"/>
  <c r="W29" i="24" a="1"/>
  <c r="AM58" i="24" a="1"/>
  <c r="Y10" i="24" a="1"/>
  <c r="AM60" i="24" a="1"/>
  <c r="AO49" i="24" a="1"/>
  <c r="V44" i="24" a="1"/>
  <c r="AL25" i="24" a="1"/>
  <c r="AL57" i="24" a="1"/>
  <c r="AK54" i="24" a="1"/>
  <c r="AL48" i="24" a="1"/>
  <c r="AP41" i="24" a="1"/>
  <c r="Y11" i="24" a="1"/>
  <c r="AD36" i="24" a="1"/>
  <c r="AK29" i="24" a="1"/>
  <c r="AE30" i="24" a="1"/>
  <c r="AK35" i="24" a="1"/>
  <c r="R35" i="24" a="1"/>
  <c r="AL19" i="24" a="1"/>
  <c r="AF42" i="24" a="1"/>
  <c r="AD41" i="24" a="1"/>
  <c r="AM70" i="24" a="1"/>
  <c r="AM63" i="24" a="1"/>
  <c r="U71" i="24" a="1"/>
  <c r="S23" i="24" a="1"/>
  <c r="R28" i="24" a="1"/>
  <c r="V57" i="24" a="1"/>
  <c r="AL46" i="24" a="1"/>
  <c r="Y52" i="24" a="1"/>
  <c r="S71" i="24" a="1"/>
  <c r="AM72" i="24" a="1"/>
  <c r="S20" i="24" a="1"/>
  <c r="S39" i="24" a="1"/>
  <c r="AO54" i="24" a="1"/>
  <c r="AM61" i="24" a="1"/>
  <c r="V39" i="24" a="1"/>
  <c r="Y57" i="24" a="1"/>
  <c r="U70" i="24" a="1"/>
  <c r="AM54" i="24" a="1"/>
  <c r="AF29" i="24" a="1"/>
  <c r="S54" i="24" a="1"/>
  <c r="Y8" i="24" a="1"/>
  <c r="AM40" i="24" a="1"/>
  <c r="AL13" i="24" a="1"/>
  <c r="AJ41" i="24" a="1"/>
  <c r="V71" i="24" a="1"/>
  <c r="S47" i="24" a="1"/>
  <c r="X12" i="24" a="1"/>
  <c r="AD12" i="24" a="1"/>
  <c r="S57" i="24" a="1"/>
  <c r="V11" i="24" a="1"/>
  <c r="X16" i="24" a="1"/>
  <c r="Z38" i="24" a="1"/>
  <c r="S49" i="24" a="1"/>
  <c r="S14" i="24" a="1"/>
  <c r="AM42" i="24" a="1"/>
  <c r="AN35" i="24" a="1"/>
  <c r="AP22" i="24" a="1"/>
  <c r="AN37" i="24" a="1"/>
  <c r="AB36" i="24" a="1"/>
  <c r="AD69" i="24" a="1"/>
  <c r="AP24" i="24" a="1"/>
  <c r="AM53" i="24" a="1"/>
  <c r="AM36" i="24" a="1"/>
  <c r="AP6" i="24" a="1"/>
  <c r="AK58" i="24" a="1"/>
  <c r="AL24" i="24" a="1"/>
  <c r="AP11" i="24" a="1"/>
  <c r="AP64" i="24" a="1"/>
  <c r="AO70" i="24" a="1"/>
  <c r="AO71" i="24" a="1"/>
  <c r="AK42" i="24" a="1"/>
  <c r="AJ36" i="24" a="1"/>
  <c r="AL26" i="24" a="1"/>
  <c r="Y27" i="24" a="1"/>
  <c r="AD18" i="24" a="1"/>
  <c r="AD37" i="24" a="1"/>
  <c r="S53" i="24" a="1"/>
  <c r="X6" i="24" a="1"/>
  <c r="AL23" i="24" a="1"/>
  <c r="AB40" i="24" a="1"/>
  <c r="AK63" i="24" a="1"/>
  <c r="AL11" i="24" a="1"/>
  <c r="Y64" i="24" a="1"/>
  <c r="AO40" i="24" a="1"/>
  <c r="X44" i="24" a="1"/>
  <c r="AE38" i="24" a="1"/>
  <c r="AE27" i="24" a="1"/>
  <c r="AD22" i="24" a="1"/>
  <c r="AL71" i="24" a="1"/>
  <c r="AD13" i="24" a="1"/>
  <c r="S36" i="24" a="1"/>
  <c r="AK47" i="24" a="1"/>
  <c r="Y68" i="24" a="1"/>
  <c r="V48" i="24" a="1"/>
  <c r="AM65" i="24" a="1"/>
  <c r="AK24" i="24" a="1"/>
  <c r="X10" i="24" a="1"/>
  <c r="U54" i="24" a="1"/>
  <c r="AL60" i="24" a="1"/>
  <c r="AF27" i="24" a="1"/>
  <c r="AP9" i="24" a="1"/>
  <c r="AB27" i="24" a="1"/>
  <c r="S58" i="24" a="1"/>
  <c r="AB30" i="24" a="1"/>
  <c r="AD39" i="24" a="1"/>
  <c r="AA39" i="24" a="1"/>
  <c r="AM71" i="24" a="1"/>
  <c r="S7" i="24" a="1"/>
  <c r="AP56" i="24" a="1"/>
  <c r="AD62" i="24" a="1"/>
  <c r="S13" i="24" a="1"/>
  <c r="AM44" i="24" a="1"/>
  <c r="AP25" i="24" a="1"/>
  <c r="Y20" i="24" a="1"/>
  <c r="Z40" i="24" a="1"/>
  <c r="V19" i="24" a="1"/>
  <c r="T28" i="24" a="1"/>
  <c r="AP50" i="24" a="1"/>
  <c r="U49" i="24" a="1"/>
  <c r="S42" i="24" a="1"/>
  <c r="AL28" i="24" a="1"/>
  <c r="X67" i="24" a="1"/>
  <c r="T42" i="24" a="1"/>
  <c r="V38" i="24" a="1"/>
  <c r="U58" i="24" a="1"/>
  <c r="AL10" i="24" a="1"/>
  <c r="V10" i="24" a="1"/>
  <c r="U22" i="24" a="1"/>
  <c r="V40" i="24" a="1"/>
  <c r="AK8" i="24" a="1"/>
  <c r="X45" i="24" a="1"/>
  <c r="V62" i="24" a="1"/>
  <c r="Y12" i="24" a="1"/>
  <c r="X18" i="24" a="1"/>
  <c r="S30" i="24" a="1"/>
  <c r="AO43" i="24" a="1"/>
  <c r="AI40" i="24" a="1"/>
  <c r="AP14" i="24" a="1"/>
  <c r="V17" i="24" a="1"/>
  <c r="AM23" i="24" a="1"/>
  <c r="AN42" i="24" a="1"/>
  <c r="V25" i="24" a="1"/>
  <c r="AL51" i="24" a="1"/>
  <c r="Z35" i="24" a="1"/>
  <c r="AD47" i="24" a="1"/>
  <c r="X35" i="24" a="1"/>
  <c r="S46" i="24" a="1"/>
  <c r="AK18" i="24" a="1"/>
  <c r="V54" i="24" a="1"/>
  <c r="V64" i="24" a="1"/>
  <c r="W6" i="24" a="1"/>
  <c r="AD30" i="24" a="1"/>
  <c r="AN36" i="24" a="1"/>
  <c r="AM52" i="24" a="1"/>
  <c r="Y54" i="24" a="1"/>
  <c r="AM25" i="24" a="1"/>
  <c r="X11" i="24" a="1"/>
  <c r="AP27" i="24" a="1"/>
  <c r="AP30" i="24" a="1"/>
  <c r="U9" i="24" a="1"/>
  <c r="AM27" i="24" a="1"/>
  <c r="Z36" i="24" a="1"/>
  <c r="AD63" i="24" a="1"/>
  <c r="AL17" i="24" a="1"/>
  <c r="S16" i="24" a="1"/>
  <c r="AO45" i="24" a="1"/>
  <c r="AO73" i="24" a="1"/>
  <c r="Y73" i="24" a="1"/>
  <c r="AP39" i="24" a="1"/>
  <c r="AD35" i="24" a="1"/>
  <c r="Y6" i="24" a="1"/>
  <c r="AK55" i="24" a="1"/>
  <c r="AO10" i="24" a="1"/>
  <c r="AK53" i="24" a="1"/>
  <c r="V46" i="24" a="1"/>
  <c r="AL6" i="24" a="1"/>
  <c r="AL50" i="24" a="1"/>
  <c r="S72" i="24" a="1"/>
  <c r="AP37" i="24" a="1"/>
  <c r="AF35" i="24" a="1"/>
  <c r="AP44" i="24" a="1"/>
  <c r="AD27" i="24" a="1"/>
  <c r="S67" i="24" a="1"/>
  <c r="AM19" i="24" a="1"/>
  <c r="AL68" i="24" a="1"/>
  <c r="AA41" i="24" a="1"/>
  <c r="U35" i="24" a="1"/>
  <c r="AQ37" i="24" a="1"/>
  <c r="AD6" i="24" a="1"/>
  <c r="U6" i="24" a="1"/>
  <c r="AM57" i="24" a="1"/>
  <c r="AK60" i="24" a="1"/>
  <c r="U51" i="24" a="1"/>
  <c r="AD9" i="24" a="1"/>
  <c r="AM59" i="24" a="1"/>
  <c r="V51" i="24" a="1"/>
  <c r="U52" i="24" a="1"/>
  <c r="U24" i="24" a="1"/>
  <c r="W41" i="24" a="1"/>
  <c r="S60" i="24" a="1"/>
  <c r="AO46" i="24" a="1"/>
  <c r="AQ30" i="24" a="1"/>
  <c r="AL63" i="24" a="1"/>
  <c r="X71" i="24" a="1"/>
  <c r="S73" i="24" a="1"/>
  <c r="AL49" i="24" a="1"/>
  <c r="T36" i="24" a="1"/>
  <c r="AF37" i="24" a="1"/>
  <c r="Y60" i="24" a="1"/>
  <c r="Y50" i="24" a="1"/>
  <c r="AP15" i="24" a="1"/>
  <c r="AO27" i="24" a="1"/>
  <c r="V66" i="24" a="1"/>
  <c r="X60" i="24" a="1"/>
  <c r="AL66" i="24" a="1"/>
  <c r="U8" i="24" a="1"/>
  <c r="U41" i="24" a="1"/>
  <c r="V15" i="24" a="1"/>
  <c r="AL27" i="24" a="1"/>
  <c r="X43" i="24" a="1"/>
  <c r="AO66" i="24" a="1"/>
  <c r="W40" i="24" a="1"/>
  <c r="AB29" i="24" a="1"/>
  <c r="AD68" i="24" a="1"/>
  <c r="V26" i="24" a="1"/>
  <c r="AE39" i="24" a="1"/>
  <c r="W27" i="24" a="1"/>
  <c r="AO14" i="24" a="1"/>
  <c r="AK9" i="24" a="1"/>
  <c r="Y72" i="24" a="1"/>
  <c r="S64" i="24" a="1"/>
  <c r="V70" i="24" a="1"/>
  <c r="AK12" i="24" a="1"/>
  <c r="U38" i="24" a="1"/>
  <c r="AN29" i="24" a="1"/>
  <c r="U47" i="24" a="1"/>
  <c r="AK49" i="24" a="1"/>
  <c r="S11" i="24" a="1"/>
  <c r="U29" i="24" a="1"/>
  <c r="AO19" i="24" a="1"/>
  <c r="V13" i="24" a="1"/>
  <c r="Y37" i="24" a="1"/>
  <c r="U37" i="24" a="1"/>
  <c r="AD17" i="24" a="1"/>
  <c r="V45" i="24" a="1"/>
  <c r="AD48" i="24" a="1"/>
  <c r="V52" i="24" a="1"/>
  <c r="AD64" i="24" a="1"/>
  <c r="S24" i="24" a="1"/>
  <c r="Y26" i="24" a="1"/>
  <c r="AM73" i="24" a="1"/>
  <c r="AM51" i="24" a="1"/>
  <c r="AI27" i="24" a="1"/>
  <c r="AK13" i="24" a="1"/>
  <c r="Y45" i="24" a="1"/>
  <c r="AL30" i="24" a="1"/>
  <c r="AD55" i="24" a="1"/>
  <c r="AM45" i="24" a="1"/>
  <c r="AD60" i="24" a="1"/>
  <c r="AM18" i="24" a="1"/>
  <c r="X69" i="24" a="1"/>
  <c r="AP53" i="24" a="1"/>
  <c r="Y70" i="24" a="1"/>
  <c r="AM56" i="24" a="1"/>
  <c r="AM12" i="24" a="1"/>
  <c r="U69" i="24" a="1"/>
  <c r="S66" i="24" a="1"/>
  <c r="AA36" i="24" a="1"/>
  <c r="X53" i="24" a="1"/>
  <c r="AL36" i="24" a="1"/>
  <c r="AD66" i="24" a="1"/>
  <c r="S22" i="24" a="1"/>
  <c r="Y40" i="24" a="1"/>
  <c r="AK16" i="24" a="1"/>
  <c r="V12" i="24" a="1"/>
  <c r="AP72" i="24" a="1"/>
  <c r="R36" i="24" a="1"/>
  <c r="U23" i="24" a="1"/>
  <c r="AL56" i="24" a="1"/>
  <c r="AP62" i="24" a="1"/>
  <c r="AD56" i="24" a="1"/>
  <c r="AM15" i="24" a="1"/>
  <c r="V53" i="24" a="1"/>
  <c r="U68" i="24" a="1"/>
  <c r="Y18" i="24" a="1"/>
  <c r="AM14" i="24" a="1"/>
  <c r="AM50" i="24" a="1"/>
  <c r="X7" i="24" a="1"/>
  <c r="Y65" i="24" a="1"/>
  <c r="AD51" i="24" a="1"/>
  <c r="Y21" i="24" a="1"/>
  <c r="W42" i="24" a="1"/>
  <c r="V41" i="24" a="1"/>
  <c r="S56" i="24" a="1"/>
  <c r="W38" i="24" a="1"/>
  <c r="Y25" i="24" a="1"/>
  <c r="X14" i="24" a="1"/>
  <c r="U14" i="24" a="1"/>
  <c r="U30" i="24" a="1"/>
  <c r="AD49" i="24" a="1"/>
  <c r="AK44" i="24" a="1"/>
  <c r="S48" i="24" a="1"/>
  <c r="AL7" i="24" a="1"/>
  <c r="AP68" i="24" a="1"/>
  <c r="AP42" i="24" a="1"/>
  <c r="AD29" i="24" a="1"/>
  <c r="AE28" i="24" a="1"/>
  <c r="AI29" i="24" a="1"/>
  <c r="S40" i="24" a="1"/>
  <c r="AL21" i="24" a="1"/>
  <c r="AO6" i="24" a="1"/>
  <c r="AD16" i="24" a="1"/>
  <c r="AP51" i="24" a="1"/>
  <c r="AK21" i="24" a="1"/>
  <c r="Y51" i="24" a="1"/>
  <c r="AO69" i="24" a="1"/>
  <c r="Y17" i="24" a="1"/>
  <c r="AL14" i="24" a="1"/>
  <c r="AD23" i="24" a="1"/>
  <c r="AF40" i="24" a="1"/>
  <c r="U12" i="24" a="1"/>
  <c r="AP71" i="24" a="1"/>
  <c r="U50" i="24" a="1"/>
  <c r="U61" i="24" a="1"/>
  <c r="AO28" i="24" a="1"/>
  <c r="S43" i="24" a="1"/>
  <c r="AP17" i="24" a="1"/>
  <c r="AP43" i="24" a="1"/>
  <c r="U25" i="24" a="1"/>
  <c r="Z41" i="24" a="1"/>
  <c r="AQ35" i="24" a="1"/>
  <c r="AP59" i="24" a="1"/>
  <c r="W30" i="24" a="1"/>
  <c r="S8" i="24" a="1"/>
  <c r="AM29" i="24" a="1"/>
  <c r="AL45" i="24" a="1"/>
  <c r="AD52" i="24" a="1"/>
  <c r="Y67" i="24" a="1"/>
  <c r="AD7" i="24" a="1"/>
  <c r="Y13" i="24" a="1"/>
  <c r="X54" i="24" a="1"/>
  <c r="AP73" i="24" a="1"/>
  <c r="AO24" i="24" a="1"/>
  <c r="AN30" i="24" a="1"/>
  <c r="AO67" i="24" a="1"/>
  <c r="X8" i="24" a="1"/>
  <c r="U10" i="24" a="1"/>
  <c r="AO48" i="24" a="1"/>
  <c r="S29" i="24" a="1"/>
  <c r="AB28" i="24" a="1"/>
  <c r="AP23" i="24" a="1"/>
  <c r="S10" i="24" a="1"/>
  <c r="AB39" i="24" a="1"/>
  <c r="AK23" i="24" a="1"/>
  <c r="AK43" i="24" a="1"/>
  <c r="Y53" i="24" a="1"/>
  <c r="X36" i="24" a="1"/>
  <c r="X21" i="24" a="1"/>
  <c r="AO13" i="24" a="1"/>
  <c r="AK11" i="24" a="1"/>
  <c r="AP46" i="24" a="1"/>
  <c r="X52" i="24" a="1"/>
  <c r="AO52" i="24" a="1"/>
  <c r="V49" i="24" a="1"/>
  <c r="AO25" i="24" a="1"/>
  <c r="AL55" i="24" a="1"/>
  <c r="AP60" i="24" a="1"/>
  <c r="AP40" i="24" a="1"/>
  <c r="AJ39" i="24" a="1"/>
  <c r="X48" i="24" a="1"/>
  <c r="Y16" i="24" a="1"/>
  <c r="U66" i="24" a="1"/>
  <c r="S21" i="24" a="1"/>
  <c r="AK56" i="24" a="1"/>
  <c r="X28" i="24" a="1"/>
  <c r="Y35" i="24" a="1"/>
  <c r="AA37" i="24" a="1"/>
  <c r="S12" i="24" a="1"/>
  <c r="S44" i="24" a="1"/>
  <c r="AA42" i="24" a="1"/>
  <c r="AD46" i="24" a="1"/>
  <c r="AL38" i="24" a="1"/>
  <c r="AL61" i="24" a="1"/>
  <c r="Y41" i="24" a="1"/>
  <c r="AK64" i="24" a="1"/>
  <c r="AL29" i="24" a="1"/>
  <c r="AD42" i="24" a="1"/>
  <c r="U39" i="24" a="1"/>
  <c r="Y61" i="24" a="1"/>
  <c r="U67" i="24" a="1"/>
  <c r="AK69" i="24" a="1"/>
  <c r="X73" i="24" a="1"/>
  <c r="S41" i="24" a="1"/>
  <c r="U56" i="24" a="1"/>
  <c r="U15" i="24" a="1"/>
  <c r="AL64" i="24" a="1"/>
  <c r="S17" i="24" a="1"/>
  <c r="X20" i="24" a="1"/>
  <c r="AA29" i="24" a="1"/>
  <c r="X57" i="24" a="1"/>
  <c r="AK40" i="24" a="1"/>
  <c r="V55" i="24" a="1"/>
  <c r="AD43" i="24" a="1"/>
  <c r="Y62" i="24" a="1"/>
  <c r="Y39" i="24" a="1"/>
  <c r="AO38" i="24" a="1"/>
  <c r="X15" i="24" a="1"/>
  <c r="V47" i="24" a="1"/>
  <c r="AK45" i="24" a="1"/>
  <c r="AL53" i="24" a="1"/>
  <c r="AK27" i="24" a="1"/>
  <c r="Y49" i="24" a="1"/>
  <c r="X9" i="24" a="1"/>
  <c r="V24" i="24" a="1"/>
  <c r="AP19" i="24" a="1"/>
  <c r="AL37" i="24" a="1"/>
  <c r="AD67" i="24" a="1"/>
  <c r="AL47" i="24" a="1"/>
  <c r="U16" i="24" a="1"/>
  <c r="AL42" i="24" a="1"/>
  <c r="AD54" i="24" a="1"/>
  <c r="Y28" i="24" a="1"/>
  <c r="AL12" i="24" a="1"/>
  <c r="Y38" i="24" a="1"/>
  <c r="R40" i="24" a="1"/>
  <c r="AP63" i="24" a="1"/>
  <c r="Z42" i="24" a="1"/>
  <c r="AO72" i="24" a="1"/>
  <c r="V65" i="24" a="1"/>
  <c r="AP13" i="24" a="1"/>
  <c r="AM15" i="24" l="1"/>
  <c r="AM41" i="24"/>
  <c r="S35" i="24"/>
  <c r="AK65" i="24"/>
  <c r="AD62" i="24"/>
  <c r="Q74" i="61" s="1"/>
  <c r="V17" i="24"/>
  <c r="AL54" i="24"/>
  <c r="AB27" i="24"/>
  <c r="O37" i="61" s="1"/>
  <c r="V45" i="24"/>
  <c r="S65" i="24"/>
  <c r="AA80" i="61" s="1"/>
  <c r="AL63" i="24"/>
  <c r="AD9" i="24"/>
  <c r="Q20" i="61" s="1"/>
  <c r="AL14" i="24"/>
  <c r="R37" i="24"/>
  <c r="K50" i="61" s="1" a="1"/>
  <c r="K50" i="61" s="1"/>
  <c r="AD68" i="24"/>
  <c r="Q67" i="61" s="1"/>
  <c r="X57" i="24"/>
  <c r="G58" i="61" s="1"/>
  <c r="AL73" i="24"/>
  <c r="U41" i="24"/>
  <c r="AE41" i="24"/>
  <c r="S55" i="24"/>
  <c r="X56" i="24"/>
  <c r="AD37" i="24"/>
  <c r="AL68" i="24"/>
  <c r="AK37" i="24"/>
  <c r="AI39" i="24"/>
  <c r="AO54" i="24"/>
  <c r="AI35" i="24"/>
  <c r="U11" i="24"/>
  <c r="AJ40" i="24"/>
  <c r="V19" i="24"/>
  <c r="V40" i="24"/>
  <c r="AL45" i="24"/>
  <c r="AF42" i="24"/>
  <c r="AM30" i="24"/>
  <c r="AP48" i="24"/>
  <c r="I7" i="61" s="1"/>
  <c r="AN28" i="24"/>
  <c r="W38" i="61" s="1"/>
  <c r="R42" i="24"/>
  <c r="AD49" i="24"/>
  <c r="Q8" i="61" s="1"/>
  <c r="S12" i="24"/>
  <c r="AA22" i="61" s="1"/>
  <c r="AL69" i="24"/>
  <c r="AL13" i="24"/>
  <c r="U46" i="24"/>
  <c r="AK62" i="24"/>
  <c r="AM56" i="24"/>
  <c r="AO60" i="24"/>
  <c r="AA40" i="24"/>
  <c r="Z50" i="61" s="1"/>
  <c r="Y39" i="24"/>
  <c r="AD45" i="24"/>
  <c r="Q15" i="61" s="1"/>
  <c r="AJ39" i="24"/>
  <c r="U28" i="24"/>
  <c r="AA30" i="24"/>
  <c r="Z40" i="61" s="1"/>
  <c r="AO48" i="24"/>
  <c r="U7" i="61" s="1"/>
  <c r="V30" i="24"/>
  <c r="X70" i="24"/>
  <c r="G69" i="61" s="1"/>
  <c r="AQ30" i="24"/>
  <c r="V40" i="61" s="1"/>
  <c r="AM20" i="24"/>
  <c r="V37" i="24"/>
  <c r="AK50" i="24"/>
  <c r="S13" i="24"/>
  <c r="AA23" i="61" s="1"/>
  <c r="X60" i="24"/>
  <c r="AM18" i="24"/>
  <c r="AD69" i="24"/>
  <c r="Q70" i="61" s="1"/>
  <c r="V43" i="24"/>
  <c r="V6" i="24"/>
  <c r="X29" i="24"/>
  <c r="G39" i="61" s="1"/>
  <c r="S63" i="24"/>
  <c r="AA76" i="61" s="1"/>
  <c r="Y54" i="24"/>
  <c r="Y44" i="24"/>
  <c r="Y11" i="61" s="1"/>
  <c r="Y65" i="24"/>
  <c r="Y80" i="61" s="1"/>
  <c r="U56" i="24"/>
  <c r="T37" i="24"/>
  <c r="X27" i="24"/>
  <c r="G37" i="61" s="1"/>
  <c r="W30" i="24"/>
  <c r="S40" i="61" s="1"/>
  <c r="AM11" i="24"/>
  <c r="AM51" i="24"/>
  <c r="V8" i="24"/>
  <c r="U30" i="24"/>
  <c r="S46" i="24"/>
  <c r="AA14" i="61" s="1"/>
  <c r="AO36" i="24"/>
  <c r="AD30" i="24"/>
  <c r="Q40" i="61" s="1"/>
  <c r="AJ29" i="24"/>
  <c r="N39" i="61" s="1"/>
  <c r="U72" i="24"/>
  <c r="AQ39" i="24"/>
  <c r="U54" i="24"/>
  <c r="AO26" i="24"/>
  <c r="U35" i="61" s="1"/>
  <c r="AJ38" i="24"/>
  <c r="U26" i="24"/>
  <c r="Y45" i="24"/>
  <c r="Y15" i="61" s="1"/>
  <c r="Y19" i="24"/>
  <c r="Y29" i="61" s="1"/>
  <c r="AL50" i="24"/>
  <c r="AK30" i="24"/>
  <c r="F40" i="61" s="1" a="1"/>
  <c r="F40" i="61" s="1"/>
  <c r="AP13" i="24"/>
  <c r="I23" i="61" s="1"/>
  <c r="AM8" i="24"/>
  <c r="Z39" i="24"/>
  <c r="P49" i="61" s="1"/>
  <c r="Y18" i="24"/>
  <c r="Y28" i="61" s="1"/>
  <c r="T35" i="24"/>
  <c r="Y58" i="24"/>
  <c r="AM26" i="24"/>
  <c r="U64" i="24"/>
  <c r="AK55" i="24"/>
  <c r="AL26" i="24"/>
  <c r="U58" i="24"/>
  <c r="AN27" i="24"/>
  <c r="W37" i="61" s="1"/>
  <c r="W6" i="24"/>
  <c r="S4" i="61" s="1"/>
  <c r="AO70" i="24"/>
  <c r="U69" i="61" s="1"/>
  <c r="AF28" i="24"/>
  <c r="J38" i="61" s="1"/>
  <c r="V25" i="24"/>
  <c r="AK28" i="24"/>
  <c r="F38" i="61" s="1" a="1"/>
  <c r="F38" i="61" s="1"/>
  <c r="V57" i="24"/>
  <c r="AL35" i="24"/>
  <c r="AO44" i="24"/>
  <c r="U11" i="61" s="1"/>
  <c r="V63" i="24"/>
  <c r="AM49" i="24"/>
  <c r="AD65" i="24"/>
  <c r="Q80" i="61" s="1"/>
  <c r="AO15" i="24"/>
  <c r="U25" i="61" s="1"/>
  <c r="AO35" i="24"/>
  <c r="U71" i="24"/>
  <c r="AF40" i="24"/>
  <c r="AO6" i="24"/>
  <c r="U4" i="61" s="1"/>
  <c r="AN38" i="24"/>
  <c r="AD64" i="24"/>
  <c r="Q79" i="61" s="1"/>
  <c r="X55" i="24"/>
  <c r="X28" i="24"/>
  <c r="G38" i="61" s="1"/>
  <c r="U23" i="24"/>
  <c r="AQ40" i="24"/>
  <c r="AO25" i="24"/>
  <c r="U36" i="61" s="1"/>
  <c r="AL65" i="24"/>
  <c r="AK49" i="24"/>
  <c r="X17" i="24"/>
  <c r="G27" i="61" s="1"/>
  <c r="AD40" i="24"/>
  <c r="AK40" i="24"/>
  <c r="Z35" i="24"/>
  <c r="AD52" i="24"/>
  <c r="Z36" i="24"/>
  <c r="S16" i="24"/>
  <c r="AA26" i="61" s="1"/>
  <c r="Y38" i="24"/>
  <c r="X71" i="24"/>
  <c r="U63" i="24"/>
  <c r="AP8" i="24"/>
  <c r="I18" i="61" s="1"/>
  <c r="Y17" i="24"/>
  <c r="Y27" i="61" s="1"/>
  <c r="AK71" i="24"/>
  <c r="F45" i="61" s="1" a="1"/>
  <c r="F45" i="61" s="1"/>
  <c r="S6" i="24"/>
  <c r="AA4" i="61" s="1"/>
  <c r="AF30" i="24"/>
  <c r="J40" i="61" s="1"/>
  <c r="AA29" i="24"/>
  <c r="Z39" i="61" s="1"/>
  <c r="X65" i="24"/>
  <c r="G80" i="61" s="1"/>
  <c r="AL19" i="24"/>
  <c r="AK29" i="24"/>
  <c r="AD42" i="24"/>
  <c r="V59" i="24"/>
  <c r="AL52" i="24"/>
  <c r="R30" i="24"/>
  <c r="AD50" i="24"/>
  <c r="Q9" i="61" s="1"/>
  <c r="U16" i="24"/>
  <c r="AK66" i="24"/>
  <c r="Y55" i="24"/>
  <c r="Y36" i="24"/>
  <c r="AO37" i="24"/>
  <c r="AE30" i="24"/>
  <c r="R40" i="61" s="1"/>
  <c r="S23" i="24"/>
  <c r="AA33" i="61" s="1"/>
  <c r="AM23" i="24"/>
  <c r="AJ6" i="24"/>
  <c r="AB38" i="24"/>
  <c r="AE39" i="24"/>
  <c r="V54" i="24"/>
  <c r="Y52" i="24"/>
  <c r="V56" i="24"/>
  <c r="U36" i="24"/>
  <c r="AF39" i="24"/>
  <c r="S37" i="24"/>
  <c r="Y27" i="24"/>
  <c r="Y37" i="61" s="1"/>
  <c r="AL41" i="24"/>
  <c r="W28" i="24"/>
  <c r="S38" i="61" s="1"/>
  <c r="S64" i="24"/>
  <c r="AA79" i="61" s="1"/>
  <c r="AA36" i="24"/>
  <c r="S51" i="24"/>
  <c r="AA6" i="61" s="1"/>
  <c r="AO43" i="24"/>
  <c r="U10" i="61" s="1"/>
  <c r="AP68" i="24"/>
  <c r="I67" i="61" s="1"/>
  <c r="AD23" i="24"/>
  <c r="Q33" i="61" s="1"/>
  <c r="X67" i="24"/>
  <c r="G68" i="61" s="1"/>
  <c r="AP26" i="24"/>
  <c r="I35" i="61" s="1"/>
  <c r="AM19" i="24"/>
  <c r="AP55" i="24"/>
  <c r="AK36" i="24"/>
  <c r="X41" i="24"/>
  <c r="AD46" i="24"/>
  <c r="Q14" i="61" s="1"/>
  <c r="AO50" i="24"/>
  <c r="U9" i="61" s="1"/>
  <c r="AO18" i="24"/>
  <c r="U28" i="61" s="1"/>
  <c r="AD11" i="24"/>
  <c r="Q19" i="61" s="1"/>
  <c r="V26" i="24"/>
  <c r="AN36" i="24"/>
  <c r="AM68" i="24"/>
  <c r="Y8" i="24"/>
  <c r="Y18" i="61" s="1"/>
  <c r="AI41" i="24"/>
  <c r="AP64" i="24"/>
  <c r="I79" i="61" s="1"/>
  <c r="S61" i="24"/>
  <c r="AA75" i="61" s="1"/>
  <c r="AO8" i="24"/>
  <c r="U18" i="61" s="1"/>
  <c r="S19" i="24"/>
  <c r="AA29" i="61" s="1"/>
  <c r="AP17" i="24"/>
  <c r="I27" i="61" s="1"/>
  <c r="AD20" i="24"/>
  <c r="Q30" i="61" s="1"/>
  <c r="AM22" i="24"/>
  <c r="T36" i="24"/>
  <c r="U69" i="24"/>
  <c r="AP51" i="24"/>
  <c r="I6" i="61" s="1"/>
  <c r="Y40" i="24"/>
  <c r="S42" i="24"/>
  <c r="V72" i="24"/>
  <c r="AP41" i="24"/>
  <c r="V12" i="24"/>
  <c r="V64" i="24"/>
  <c r="AO58" i="24"/>
  <c r="X15" i="24"/>
  <c r="G25" i="61" s="1"/>
  <c r="V67" i="24"/>
  <c r="X73" i="24"/>
  <c r="G65" i="61" s="1"/>
  <c r="AP30" i="24"/>
  <c r="I40" i="61" s="1"/>
  <c r="AK20" i="24"/>
  <c r="Z40" i="24"/>
  <c r="Y23" i="24"/>
  <c r="Y33" i="61" s="1"/>
  <c r="AD27" i="24"/>
  <c r="Q37" i="61" s="1"/>
  <c r="AM57" i="24"/>
  <c r="AD38" i="24"/>
  <c r="Q48" i="61" s="1"/>
  <c r="AM62" i="24"/>
  <c r="AK54" i="24"/>
  <c r="AO66" i="24"/>
  <c r="U77" i="61" s="1"/>
  <c r="U67" i="24"/>
  <c r="AD17" i="24"/>
  <c r="Q27" i="61" s="1"/>
  <c r="Y10" i="24"/>
  <c r="Y21" i="61" s="1"/>
  <c r="AM40" i="24"/>
  <c r="AO51" i="24"/>
  <c r="U6" i="61" s="1"/>
  <c r="S43" i="24"/>
  <c r="AA10" i="61" s="1"/>
  <c r="AP44" i="24"/>
  <c r="I11" i="61" s="1"/>
  <c r="X68" i="24"/>
  <c r="G67" i="61" s="1"/>
  <c r="AM27" i="24"/>
  <c r="S20" i="24"/>
  <c r="AA30" i="61" s="1"/>
  <c r="V18" i="24"/>
  <c r="AP14" i="24"/>
  <c r="I24" i="61" s="1"/>
  <c r="S22" i="24"/>
  <c r="AA32" i="61" s="1"/>
  <c r="W35" i="24"/>
  <c r="X19" i="24"/>
  <c r="G29" i="61" s="1"/>
  <c r="V53" i="24"/>
  <c r="U47" i="24"/>
  <c r="X66" i="24"/>
  <c r="G77" i="61" s="1"/>
  <c r="AM44" i="24"/>
  <c r="AE28" i="24"/>
  <c r="R38" i="61" s="1"/>
  <c r="AD35" i="24"/>
  <c r="AP9" i="24"/>
  <c r="I20" i="61" s="1"/>
  <c r="AK48" i="24"/>
  <c r="AD41" i="24"/>
  <c r="AO24" i="24"/>
  <c r="U34" i="61" s="1"/>
  <c r="AL56" i="24"/>
  <c r="U15" i="24"/>
  <c r="V73" i="24"/>
  <c r="Y67" i="24"/>
  <c r="Y68" i="61" s="1"/>
  <c r="S17" i="24"/>
  <c r="AA27" i="61" s="1"/>
  <c r="R41" i="24"/>
  <c r="U20" i="24"/>
  <c r="X50" i="24"/>
  <c r="G9" i="61" s="1"/>
  <c r="U8" i="24"/>
  <c r="U35" i="24"/>
  <c r="AB37" i="24"/>
  <c r="AL17" i="24"/>
  <c r="AL27" i="24"/>
  <c r="AK10" i="24"/>
  <c r="AK44" i="24"/>
  <c r="AI27" i="24"/>
  <c r="H37" i="61" s="1"/>
  <c r="AO39" i="24"/>
  <c r="AO71" i="24"/>
  <c r="AO63" i="24"/>
  <c r="U76" i="61" s="1"/>
  <c r="AO21" i="24"/>
  <c r="U31" i="61" s="1"/>
  <c r="AK58" i="24"/>
  <c r="AM73" i="24"/>
  <c r="F47" i="61" s="1" a="1"/>
  <c r="F47" i="61" s="1"/>
  <c r="AM53" i="24"/>
  <c r="AO9" i="24"/>
  <c r="U20" i="61" s="1"/>
  <c r="AD22" i="24"/>
  <c r="Q32" i="61" s="1"/>
  <c r="AP53" i="24"/>
  <c r="X25" i="24"/>
  <c r="G36" i="61" s="1"/>
  <c r="S26" i="24"/>
  <c r="AA35" i="61" s="1"/>
  <c r="AO23" i="24"/>
  <c r="U33" i="61" s="1"/>
  <c r="X72" i="24"/>
  <c r="AL7" i="24"/>
  <c r="AD7" i="24"/>
  <c r="Q5" i="61" s="1"/>
  <c r="Y30" i="24"/>
  <c r="Y40" i="61" s="1"/>
  <c r="AM48" i="24"/>
  <c r="W40" i="24"/>
  <c r="S50" i="61" s="1"/>
  <c r="AF36" i="24"/>
  <c r="V35" i="24"/>
  <c r="AI29" i="24"/>
  <c r="H39" i="61" s="1"/>
  <c r="AP43" i="24"/>
  <c r="I10" i="61" s="1"/>
  <c r="X14" i="24"/>
  <c r="G24" i="61" s="1"/>
  <c r="Y37" i="24"/>
  <c r="V7" i="24"/>
  <c r="AM43" i="24"/>
  <c r="AP24" i="24"/>
  <c r="I34" i="61" s="1"/>
  <c r="AM28" i="24"/>
  <c r="AM12" i="24"/>
  <c r="AP40" i="24"/>
  <c r="AL49" i="24"/>
  <c r="X11" i="24"/>
  <c r="G19" i="61" s="1"/>
  <c r="AK12" i="24"/>
  <c r="AD55" i="24"/>
  <c r="AP46" i="24"/>
  <c r="I14" i="61" s="1"/>
  <c r="AD53" i="24"/>
  <c r="Q54" i="61" s="1"/>
  <c r="AM64" i="24"/>
  <c r="AD43" i="24"/>
  <c r="Q10" i="61" s="1"/>
  <c r="AP28" i="24"/>
  <c r="I38" i="61" s="1"/>
  <c r="U57" i="24"/>
  <c r="AD61" i="24"/>
  <c r="Q75" i="61" s="1"/>
  <c r="V49" i="24"/>
  <c r="AK15" i="24"/>
  <c r="Y71" i="24"/>
  <c r="AM52" i="24"/>
  <c r="AA28" i="24"/>
  <c r="Z38" i="61" s="1"/>
  <c r="Z37" i="24"/>
  <c r="U22" i="24"/>
  <c r="AP20" i="24"/>
  <c r="I30" i="61" s="1"/>
  <c r="AK38" i="24"/>
  <c r="F51" i="61" s="1" a="1"/>
  <c r="F51" i="61" s="1"/>
  <c r="AD73" i="24"/>
  <c r="Q65" i="61" s="1"/>
  <c r="AK64" i="24"/>
  <c r="R38" i="24"/>
  <c r="AK60" i="24"/>
  <c r="AM65" i="24"/>
  <c r="T39" i="24"/>
  <c r="AL55" i="24"/>
  <c r="AM72" i="24"/>
  <c r="AI28" i="24"/>
  <c r="H38" i="61" s="1"/>
  <c r="AI40" i="24"/>
  <c r="AP18" i="24"/>
  <c r="I28" i="61" s="1"/>
  <c r="X35" i="24"/>
  <c r="AF27" i="24"/>
  <c r="J37" i="61" s="1"/>
  <c r="W36" i="24"/>
  <c r="U38" i="24"/>
  <c r="R27" i="24"/>
  <c r="K37" i="61" s="1" a="1"/>
  <c r="K37" i="61" s="1"/>
  <c r="AF35" i="24"/>
  <c r="AL61" i="24"/>
  <c r="AK27" i="24"/>
  <c r="F37" i="61" s="1" a="1"/>
  <c r="F37" i="61" s="1"/>
  <c r="AO11" i="24"/>
  <c r="U19" i="61" s="1"/>
  <c r="AO41" i="24"/>
  <c r="AL51" i="24"/>
  <c r="AO49" i="24"/>
  <c r="U8" i="61" s="1"/>
  <c r="V69" i="24"/>
  <c r="AB36" i="24"/>
  <c r="V21" i="24"/>
  <c r="AL42" i="24"/>
  <c r="AO38" i="24"/>
  <c r="V29" i="24"/>
  <c r="V9" i="24"/>
  <c r="V70" i="24"/>
  <c r="U59" i="24"/>
  <c r="AL62" i="24"/>
  <c r="V62" i="24"/>
  <c r="Y12" i="24"/>
  <c r="Y22" i="61" s="1"/>
  <c r="AO56" i="24"/>
  <c r="AD14" i="24"/>
  <c r="Q24" i="61" s="1"/>
  <c r="V23" i="24"/>
  <c r="AO29" i="24"/>
  <c r="U39" i="61" s="1"/>
  <c r="U37" i="24"/>
  <c r="AL71" i="24"/>
  <c r="AQ38" i="24"/>
  <c r="AB28" i="24"/>
  <c r="O38" i="61" s="1"/>
  <c r="AP12" i="24"/>
  <c r="I22" i="61" s="1"/>
  <c r="AO61" i="24"/>
  <c r="U75" i="61" s="1"/>
  <c r="AP22" i="24"/>
  <c r="I32" i="61" s="1"/>
  <c r="S11" i="24"/>
  <c r="AA19" i="61" s="1"/>
  <c r="AP21" i="24"/>
  <c r="I31" i="61" s="1"/>
  <c r="AL39" i="24"/>
  <c r="X9" i="24"/>
  <c r="G20" i="61" s="1"/>
  <c r="W29" i="24"/>
  <c r="S39" i="61" s="1"/>
  <c r="AD29" i="24"/>
  <c r="Q39" i="61" s="1"/>
  <c r="AD44" i="24"/>
  <c r="Q11" i="61" s="1"/>
  <c r="AK51" i="24"/>
  <c r="AM9" i="24"/>
  <c r="AL47" i="24"/>
  <c r="AP73" i="24"/>
  <c r="I65" i="61" s="1"/>
  <c r="U24" i="24"/>
  <c r="AM37" i="24"/>
  <c r="U60" i="24"/>
  <c r="AL44" i="24"/>
  <c r="V58" i="24"/>
  <c r="AL15" i="24"/>
  <c r="AA35" i="24"/>
  <c r="AM63" i="24"/>
  <c r="AK63" i="24"/>
  <c r="S62" i="24"/>
  <c r="AA74" i="61" s="1"/>
  <c r="V44" i="24"/>
  <c r="AP61" i="24"/>
  <c r="I75" i="61" s="1"/>
  <c r="AK25" i="24"/>
  <c r="AP62" i="24"/>
  <c r="I74" i="61" s="1"/>
  <c r="W39" i="24"/>
  <c r="V28" i="24"/>
  <c r="U40" i="24"/>
  <c r="AK11" i="24"/>
  <c r="X53" i="24"/>
  <c r="AO53" i="24"/>
  <c r="Y28" i="24"/>
  <c r="Y38" i="61" s="1"/>
  <c r="X59" i="24"/>
  <c r="Y25" i="24"/>
  <c r="Y36" i="61" s="1"/>
  <c r="AL64" i="24"/>
  <c r="V51" i="24"/>
  <c r="AE35" i="24"/>
  <c r="X58" i="24"/>
  <c r="AB29" i="24"/>
  <c r="O39" i="61" s="1"/>
  <c r="X12" i="24"/>
  <c r="G22" i="61" s="1"/>
  <c r="AO40" i="24"/>
  <c r="U62" i="24"/>
  <c r="S30" i="24"/>
  <c r="AA40" i="61" s="1"/>
  <c r="AL24" i="24"/>
  <c r="R35" i="24"/>
  <c r="K48" i="61" s="1" a="1"/>
  <c r="K48" i="61" s="1"/>
  <c r="Y49" i="24"/>
  <c r="Y8" i="61" s="1"/>
  <c r="AA37" i="24"/>
  <c r="AL36" i="24"/>
  <c r="T30" i="24"/>
  <c r="AQ36" i="24"/>
  <c r="AP36" i="24"/>
  <c r="AP54" i="24"/>
  <c r="AD12" i="24"/>
  <c r="Q22" i="61" s="1"/>
  <c r="U70" i="24"/>
  <c r="V48" i="24"/>
  <c r="X43" i="24"/>
  <c r="G10" i="61" s="1"/>
  <c r="T41" i="24"/>
  <c r="AK53" i="24"/>
  <c r="AD66" i="24"/>
  <c r="Q77" i="61" s="1"/>
  <c r="AN30" i="24"/>
  <c r="W40" i="61" s="1"/>
  <c r="X24" i="24"/>
  <c r="G34" i="61" s="1"/>
  <c r="AK70" i="24"/>
  <c r="AK57" i="24"/>
  <c r="AL38" i="24"/>
  <c r="AK39" i="24"/>
  <c r="AP15" i="24"/>
  <c r="I25" i="61" s="1"/>
  <c r="S72" i="24"/>
  <c r="U29" i="24"/>
  <c r="Y47" i="24"/>
  <c r="Y12" i="61" s="1"/>
  <c r="AO45" i="24"/>
  <c r="U15" i="61" s="1"/>
  <c r="V42" i="24"/>
  <c r="S67" i="24"/>
  <c r="AA68" i="61" s="1"/>
  <c r="AK23" i="24"/>
  <c r="Y70" i="24"/>
  <c r="Y69" i="61" s="1"/>
  <c r="Y14" i="24"/>
  <c r="Y24" i="61" s="1"/>
  <c r="AL21" i="24"/>
  <c r="AJ35" i="24"/>
  <c r="AK9" i="24"/>
  <c r="S27" i="24"/>
  <c r="AA37" i="61" s="1"/>
  <c r="V71" i="24"/>
  <c r="AP58" i="24"/>
  <c r="X44" i="24"/>
  <c r="G11" i="61" s="1"/>
  <c r="V11" i="24"/>
  <c r="V46" i="24"/>
  <c r="AL37" i="24"/>
  <c r="AK8" i="24"/>
  <c r="T29" i="24"/>
  <c r="X21" i="24"/>
  <c r="G31" i="61" s="1"/>
  <c r="AO42" i="24"/>
  <c r="AL10" i="24"/>
  <c r="X45" i="24"/>
  <c r="G15" i="61" s="1"/>
  <c r="V61" i="24"/>
  <c r="AM71" i="24"/>
  <c r="AP50" i="24"/>
  <c r="I9" i="61" s="1"/>
  <c r="T38" i="24"/>
  <c r="X8" i="24"/>
  <c r="G18" i="61" s="1"/>
  <c r="AD10" i="24"/>
  <c r="Q21" i="61" s="1"/>
  <c r="AK47" i="24"/>
  <c r="S24" i="24"/>
  <c r="AA34" i="61" s="1"/>
  <c r="S15" i="24"/>
  <c r="AA25" i="61" s="1"/>
  <c r="Y64" i="24"/>
  <c r="Y79" i="61" s="1"/>
  <c r="Y66" i="24"/>
  <c r="Y77" i="61" s="1"/>
  <c r="Y73" i="24"/>
  <c r="Y65" i="61" s="1"/>
  <c r="S29" i="24"/>
  <c r="AA39" i="61" s="1"/>
  <c r="AB41" i="24"/>
  <c r="O51" i="61" s="1"/>
  <c r="AB35" i="24"/>
  <c r="AK42" i="24"/>
  <c r="AP7" i="24"/>
  <c r="I5" i="61" s="1"/>
  <c r="AK73" i="24"/>
  <c r="AJ42" i="24"/>
  <c r="AO73" i="24"/>
  <c r="U65" i="61" s="1"/>
  <c r="AP45" i="24"/>
  <c r="I15" i="61" s="1"/>
  <c r="AK24" i="24"/>
  <c r="AK43" i="24"/>
  <c r="AD6" i="24"/>
  <c r="Q4" i="61" s="1"/>
  <c r="AD16" i="24"/>
  <c r="Q26" i="61" s="1"/>
  <c r="AL53" i="24"/>
  <c r="S50" i="24"/>
  <c r="AA9" i="61" s="1"/>
  <c r="AO22" i="24"/>
  <c r="U32" i="61" s="1"/>
  <c r="X40" i="24"/>
  <c r="W42" i="24"/>
  <c r="AF29" i="24"/>
  <c r="J39" i="61" s="1"/>
  <c r="S53" i="24"/>
  <c r="S47" i="24"/>
  <c r="AA12" i="61" s="1"/>
  <c r="AN37" i="24"/>
  <c r="AM70" i="24"/>
  <c r="AJ37" i="24"/>
  <c r="AN39" i="24"/>
  <c r="Y62" i="24"/>
  <c r="Y74" i="61" s="1"/>
  <c r="S8" i="24"/>
  <c r="AA18" i="61" s="1"/>
  <c r="AM61" i="24"/>
  <c r="AO27" i="24"/>
  <c r="U37" i="61" s="1"/>
  <c r="AE42" i="24"/>
  <c r="R52" i="61" s="1"/>
  <c r="V22" i="24"/>
  <c r="AL25" i="24"/>
  <c r="AP69" i="24"/>
  <c r="I70" i="61" s="1"/>
  <c r="AO62" i="24"/>
  <c r="U74" i="61" s="1"/>
  <c r="AM7" i="24"/>
  <c r="AP63" i="24"/>
  <c r="I76" i="61" s="1"/>
  <c r="U7" i="24"/>
  <c r="V60" i="24"/>
  <c r="AP66" i="24"/>
  <c r="I77" i="61" s="1"/>
  <c r="U48" i="24"/>
  <c r="W37" i="24"/>
  <c r="S39" i="24"/>
  <c r="AO13" i="24"/>
  <c r="U23" i="61" s="1"/>
  <c r="U42" i="24"/>
  <c r="AL60" i="24"/>
  <c r="X20" i="24"/>
  <c r="G30" i="61" s="1"/>
  <c r="AP19" i="24"/>
  <c r="I29" i="61" s="1"/>
  <c r="AK18" i="24"/>
  <c r="AM17" i="24"/>
  <c r="AD13" i="24"/>
  <c r="Q23" i="61" s="1"/>
  <c r="AB42" i="24"/>
  <c r="X39" i="24"/>
  <c r="Z29" i="24"/>
  <c r="P39" i="61" s="1"/>
  <c r="Y29" i="24"/>
  <c r="Y39" i="61" s="1"/>
  <c r="AO10" i="24"/>
  <c r="U21" i="61" s="1"/>
  <c r="AD60" i="24"/>
  <c r="AP70" i="24"/>
  <c r="I69" i="61" s="1"/>
  <c r="Y60" i="24"/>
  <c r="S44" i="24"/>
  <c r="AA11" i="61" s="1"/>
  <c r="AK6" i="24"/>
  <c r="AM55" i="24"/>
  <c r="Y16" i="24"/>
  <c r="Y26" i="61" s="1"/>
  <c r="X46" i="24"/>
  <c r="G14" i="61" s="1"/>
  <c r="AM10" i="24"/>
  <c r="AM35" i="24"/>
  <c r="AQ41" i="24"/>
  <c r="X10" i="24"/>
  <c r="G21" i="61" s="1"/>
  <c r="S14" i="24"/>
  <c r="AA24" i="61" s="1"/>
  <c r="AO19" i="24"/>
  <c r="U29" i="61" s="1"/>
  <c r="AD63" i="24"/>
  <c r="Q76" i="61" s="1"/>
  <c r="AP49" i="24"/>
  <c r="I8" i="61" s="1"/>
  <c r="Y48" i="24"/>
  <c r="Y7" i="61" s="1"/>
  <c r="AL6" i="24"/>
  <c r="U51" i="24"/>
  <c r="T42" i="24"/>
  <c r="X61" i="24"/>
  <c r="G75" i="61" s="1"/>
  <c r="S49" i="24"/>
  <c r="AA8" i="61" s="1"/>
  <c r="Y24" i="24"/>
  <c r="Y34" i="61" s="1"/>
  <c r="AA41" i="24"/>
  <c r="U68" i="24"/>
  <c r="AM60" i="24"/>
  <c r="AD71" i="24"/>
  <c r="AM16" i="24"/>
  <c r="U43" i="24"/>
  <c r="Y59" i="24"/>
  <c r="U25" i="24"/>
  <c r="S52" i="24"/>
  <c r="Y63" i="24"/>
  <c r="Y76" i="61" s="1"/>
  <c r="AJ30" i="24"/>
  <c r="N40" i="61" s="1"/>
  <c r="AD47" i="24"/>
  <c r="Q12" i="61" s="1"/>
  <c r="X52" i="24"/>
  <c r="U55" i="24"/>
  <c r="AJ41" i="24"/>
  <c r="N51" i="61" s="1"/>
  <c r="AL67" i="24"/>
  <c r="U39" i="24"/>
  <c r="U73" i="24"/>
  <c r="AM67" i="24"/>
  <c r="R40" i="24"/>
  <c r="X49" i="24"/>
  <c r="G8" i="61" s="1"/>
  <c r="AO65" i="24"/>
  <c r="U80" i="61" s="1"/>
  <c r="T27" i="24"/>
  <c r="AK52" i="24"/>
  <c r="Y13" i="24"/>
  <c r="Y23" i="61" s="1"/>
  <c r="AO57" i="24"/>
  <c r="V13" i="24"/>
  <c r="AM45" i="24"/>
  <c r="U14" i="24"/>
  <c r="V41" i="24"/>
  <c r="Y21" i="24"/>
  <c r="Y31" i="61" s="1"/>
  <c r="AI42" i="24"/>
  <c r="H52" i="61" s="1"/>
  <c r="AL70" i="24"/>
  <c r="U19" i="24"/>
  <c r="AP67" i="24"/>
  <c r="I68" i="61" s="1"/>
  <c r="AP23" i="24"/>
  <c r="I33" i="61" s="1"/>
  <c r="AL8" i="24"/>
  <c r="AP38" i="24"/>
  <c r="AL23" i="24"/>
  <c r="AQ37" i="24"/>
  <c r="Y22" i="24"/>
  <c r="Y32" i="61" s="1"/>
  <c r="X64" i="24"/>
  <c r="G79" i="61" s="1"/>
  <c r="AM42" i="24"/>
  <c r="AP27" i="24"/>
  <c r="I37" i="61" s="1"/>
  <c r="AD57" i="24"/>
  <c r="Q58" i="61" s="1"/>
  <c r="AK35" i="24"/>
  <c r="S56" i="24"/>
  <c r="AA57" i="61" s="1"/>
  <c r="S71" i="24"/>
  <c r="AA63" i="61" s="1"/>
  <c r="AL57" i="24"/>
  <c r="S21" i="24"/>
  <c r="AA31" i="61" s="1"/>
  <c r="AL48" i="24"/>
  <c r="X47" i="24"/>
  <c r="G12" i="61" s="1"/>
  <c r="V55" i="24"/>
  <c r="Z27" i="24"/>
  <c r="P37" i="61" s="1"/>
  <c r="X6" i="24"/>
  <c r="G4" i="61" s="1"/>
  <c r="AO16" i="24"/>
  <c r="U26" i="61" s="1"/>
  <c r="AL28" i="24"/>
  <c r="U53" i="24"/>
  <c r="U18" i="24"/>
  <c r="U13" i="24"/>
  <c r="AM50" i="24"/>
  <c r="Y26" i="24"/>
  <c r="Y35" i="61" s="1"/>
  <c r="AP71" i="24"/>
  <c r="I63" i="61" s="1"/>
  <c r="AD58" i="24"/>
  <c r="AP56" i="24"/>
  <c r="U61" i="24"/>
  <c r="AP11" i="24"/>
  <c r="I19" i="61" s="1"/>
  <c r="AK72" i="24"/>
  <c r="AK69" i="24"/>
  <c r="S41" i="24"/>
  <c r="AL43" i="24"/>
  <c r="AM47" i="24"/>
  <c r="AO12" i="24"/>
  <c r="U22" i="61" s="1"/>
  <c r="Y7" i="24"/>
  <c r="Y5" i="61" s="1"/>
  <c r="X37" i="24"/>
  <c r="AK7" i="24"/>
  <c r="R29" i="24"/>
  <c r="X48" i="24"/>
  <c r="G7" i="61" s="1"/>
  <c r="AL11" i="24"/>
  <c r="T40" i="24"/>
  <c r="E50" i="61" s="1" a="1"/>
  <c r="E50" i="61" s="1"/>
  <c r="W27" i="24"/>
  <c r="S37" i="61" s="1"/>
  <c r="AP25" i="24"/>
  <c r="I36" i="61" s="1"/>
  <c r="W38" i="24"/>
  <c r="AK13" i="24"/>
  <c r="AL16" i="24"/>
  <c r="AM46" i="24"/>
  <c r="S36" i="24"/>
  <c r="V65" i="24"/>
  <c r="AM59" i="24"/>
  <c r="AD72" i="24"/>
  <c r="Q64" i="61" s="1"/>
  <c r="S54" i="24"/>
  <c r="S40" i="24"/>
  <c r="AQ28" i="24"/>
  <c r="V38" i="61" s="1"/>
  <c r="X38" i="24"/>
  <c r="X42" i="24"/>
  <c r="G52" i="61" s="1"/>
  <c r="Y20" i="24"/>
  <c r="Y30" i="61" s="1"/>
  <c r="AE27" i="24"/>
  <c r="R37" i="61" s="1"/>
  <c r="AP6" i="24"/>
  <c r="I4" i="61" s="1"/>
  <c r="U17" i="24"/>
  <c r="S73" i="24"/>
  <c r="AA65" i="61" s="1"/>
  <c r="AD26" i="24"/>
  <c r="Q35" i="61" s="1"/>
  <c r="T28" i="24"/>
  <c r="E38" i="61" s="1" a="1"/>
  <c r="E38" i="61" s="1"/>
  <c r="S9" i="24"/>
  <c r="AA20" i="61" s="1"/>
  <c r="AD59" i="24"/>
  <c r="AK14" i="24"/>
  <c r="AI30" i="24"/>
  <c r="H40" i="61" s="1"/>
  <c r="Y9" i="24"/>
  <c r="Y20" i="61" s="1"/>
  <c r="AO17" i="24"/>
  <c r="U27" i="61" s="1"/>
  <c r="X51" i="24"/>
  <c r="G6" i="61" s="1"/>
  <c r="Y69" i="24"/>
  <c r="Y70" i="61" s="1"/>
  <c r="U44" i="24"/>
  <c r="AB30" i="24"/>
  <c r="O40" i="61" s="1"/>
  <c r="X63" i="24"/>
  <c r="G76" i="61" s="1"/>
  <c r="AM14" i="24"/>
  <c r="AP52" i="24"/>
  <c r="V68" i="24"/>
  <c r="AD25" i="24"/>
  <c r="Q36" i="61" s="1"/>
  <c r="S25" i="24"/>
  <c r="AA36" i="61" s="1"/>
  <c r="S59" i="24"/>
  <c r="AQ42" i="24"/>
  <c r="AM21" i="24"/>
  <c r="X23" i="24"/>
  <c r="G33" i="61" s="1"/>
  <c r="AI6" i="24"/>
  <c r="H4" i="61" s="1"/>
  <c r="Y43" i="24"/>
  <c r="Y10" i="61" s="1"/>
  <c r="AD19" i="24"/>
  <c r="Q29" i="61" s="1"/>
  <c r="V39" i="24"/>
  <c r="V10" i="24"/>
  <c r="AD18" i="24"/>
  <c r="Q28" i="61" s="1"/>
  <c r="AA38" i="24"/>
  <c r="AO69" i="24"/>
  <c r="U70" i="61" s="1"/>
  <c r="AK46" i="24"/>
  <c r="S58" i="24"/>
  <c r="AK45" i="24"/>
  <c r="AP72" i="24"/>
  <c r="I64" i="61" s="1"/>
  <c r="AN42" i="24"/>
  <c r="Y50" i="24"/>
  <c r="Y9" i="61" s="1"/>
  <c r="U52" i="24"/>
  <c r="AL59" i="24"/>
  <c r="AO55" i="24"/>
  <c r="S60" i="24"/>
  <c r="AD8" i="24"/>
  <c r="Q18" i="61" s="1"/>
  <c r="AO7" i="24"/>
  <c r="U5" i="61" s="1"/>
  <c r="Z30" i="24"/>
  <c r="P40" i="61" s="1"/>
  <c r="AM25" i="24"/>
  <c r="S28" i="24"/>
  <c r="AA38" i="61" s="1"/>
  <c r="AP35" i="24"/>
  <c r="AO67" i="24"/>
  <c r="U68" i="61" s="1"/>
  <c r="X54" i="24"/>
  <c r="AL30" i="24"/>
  <c r="AF37" i="24"/>
  <c r="AO30" i="24"/>
  <c r="U40" i="61" s="1"/>
  <c r="S38" i="24"/>
  <c r="AA48" i="61" s="1"/>
  <c r="AQ27" i="24"/>
  <c r="V37" i="61" s="1"/>
  <c r="S10" i="24"/>
  <c r="AA21" i="61" s="1"/>
  <c r="AK67" i="24"/>
  <c r="AO72" i="24"/>
  <c r="AA27" i="24"/>
  <c r="Z37" i="61" s="1"/>
  <c r="AJ28" i="24"/>
  <c r="N38" i="61" s="1"/>
  <c r="V16" i="24"/>
  <c r="AJ36" i="24"/>
  <c r="AK16" i="24"/>
  <c r="Y72" i="24"/>
  <c r="X26" i="24"/>
  <c r="G35" i="61" s="1"/>
  <c r="Y51" i="24"/>
  <c r="Y6" i="61" s="1"/>
  <c r="AM69" i="24"/>
  <c r="V66" i="24"/>
  <c r="AQ35" i="24"/>
  <c r="S68" i="24"/>
  <c r="AA67" i="61" s="1"/>
  <c r="U66" i="24"/>
  <c r="S70" i="24"/>
  <c r="AA69" i="61" s="1"/>
  <c r="AK22" i="24"/>
  <c r="AP39" i="24"/>
  <c r="AM58" i="24"/>
  <c r="AE40" i="24"/>
  <c r="AK17" i="24"/>
  <c r="AL12" i="24"/>
  <c r="Y61" i="24"/>
  <c r="Y75" i="61" s="1"/>
  <c r="AK26" i="24"/>
  <c r="Z42" i="24"/>
  <c r="Y6" i="24"/>
  <c r="AP60" i="24"/>
  <c r="V24" i="24"/>
  <c r="AP47" i="24"/>
  <c r="I12" i="61" s="1"/>
  <c r="S48" i="24"/>
  <c r="AA7" i="61" s="1"/>
  <c r="AF38" i="24"/>
  <c r="S45" i="24"/>
  <c r="AA15" i="61" s="1"/>
  <c r="AQ29" i="24"/>
  <c r="V39" i="61" s="1"/>
  <c r="AD54" i="24"/>
  <c r="AO14" i="24"/>
  <c r="U24" i="61" s="1"/>
  <c r="AD67" i="24"/>
  <c r="Q68" i="61" s="1"/>
  <c r="AN29" i="24"/>
  <c r="W39" i="61" s="1"/>
  <c r="X22" i="24"/>
  <c r="G32" i="61" s="1"/>
  <c r="AE38" i="24"/>
  <c r="AA39" i="24"/>
  <c r="AD48" i="24"/>
  <c r="Q7" i="61" s="1"/>
  <c r="AO68" i="24"/>
  <c r="U67" i="61" s="1"/>
  <c r="X18" i="24"/>
  <c r="G28" i="61" s="1"/>
  <c r="AD36" i="24"/>
  <c r="U27" i="24"/>
  <c r="AI37" i="24"/>
  <c r="AE36" i="24"/>
  <c r="AM29" i="24"/>
  <c r="AP37" i="24"/>
  <c r="AL58" i="24"/>
  <c r="AK41" i="24"/>
  <c r="AD56" i="24"/>
  <c r="AL9" i="24"/>
  <c r="AP42" i="24"/>
  <c r="I52" i="61" s="1"/>
  <c r="AK61" i="24"/>
  <c r="AJ27" i="24"/>
  <c r="N37" i="61" s="1"/>
  <c r="S57" i="24"/>
  <c r="U12" i="24"/>
  <c r="X62" i="24"/>
  <c r="G74" i="61" s="1"/>
  <c r="V50" i="24"/>
  <c r="AO52" i="24"/>
  <c r="X69" i="24"/>
  <c r="G70" i="61" s="1"/>
  <c r="Z28" i="24"/>
  <c r="P38" i="61" s="1"/>
  <c r="AI36" i="24"/>
  <c r="AD21" i="24"/>
  <c r="Q31" i="61" s="1"/>
  <c r="U21" i="24"/>
  <c r="U45" i="24"/>
  <c r="AP57" i="24"/>
  <c r="AK56" i="24"/>
  <c r="AL66" i="24"/>
  <c r="AM13" i="24"/>
  <c r="X7" i="24"/>
  <c r="G5" i="61" s="1"/>
  <c r="AP10" i="24"/>
  <c r="I21" i="61" s="1"/>
  <c r="AE29" i="24"/>
  <c r="R39" i="61" s="1"/>
  <c r="V38" i="24"/>
  <c r="S66" i="24"/>
  <c r="AA77" i="61" s="1"/>
  <c r="AN41" i="24"/>
  <c r="AO47" i="24"/>
  <c r="U12" i="61" s="1"/>
  <c r="AE37" i="24"/>
  <c r="AL18" i="24"/>
  <c r="AL40" i="24"/>
  <c r="U6" i="24"/>
  <c r="Y11" i="24"/>
  <c r="Y19" i="61" s="1"/>
  <c r="AO28" i="24"/>
  <c r="U38" i="61" s="1"/>
  <c r="V14" i="24"/>
  <c r="U10" i="24"/>
  <c r="AK21" i="24"/>
  <c r="AP65" i="24"/>
  <c r="I80" i="61" s="1"/>
  <c r="AD51" i="24"/>
  <c r="Q6" i="61" s="1"/>
  <c r="U9" i="24"/>
  <c r="X16" i="24"/>
  <c r="G26" i="61" s="1"/>
  <c r="Y57" i="24"/>
  <c r="Y58" i="61" s="1"/>
  <c r="V27" i="24"/>
  <c r="AD28" i="24"/>
  <c r="Q38" i="61" s="1"/>
  <c r="AP29" i="24"/>
  <c r="I39" i="61" s="1"/>
  <c r="AM39" i="24"/>
  <c r="S18" i="24"/>
  <c r="AA28" i="61" s="1"/>
  <c r="AL20" i="24"/>
  <c r="AF41" i="24"/>
  <c r="J51" i="61" s="1"/>
  <c r="AN40" i="24"/>
  <c r="W50" i="61" s="1"/>
  <c r="AO20" i="24"/>
  <c r="U30" i="61" s="1"/>
  <c r="R39" i="24"/>
  <c r="K52" i="61" s="1" a="1"/>
  <c r="K52" i="61" s="1"/>
  <c r="AL29" i="24"/>
  <c r="AI38" i="24"/>
  <c r="AO64" i="24"/>
  <c r="U79" i="61" s="1"/>
  <c r="V47" i="24"/>
  <c r="U50" i="24"/>
  <c r="Y35" i="24"/>
  <c r="AM36" i="24"/>
  <c r="V36" i="24"/>
  <c r="AM38" i="24"/>
  <c r="AD70" i="24"/>
  <c r="Q69" i="61" s="1"/>
  <c r="V15" i="24"/>
  <c r="Y42" i="24"/>
  <c r="AM24" i="24"/>
  <c r="AL72" i="24"/>
  <c r="S7" i="24"/>
  <c r="AA5" i="61" s="1"/>
  <c r="W41" i="24"/>
  <c r="S51" i="61" s="1"/>
  <c r="R36" i="24"/>
  <c r="K49" i="61" s="1" a="1"/>
  <c r="K49" i="61" s="1"/>
  <c r="X13" i="24"/>
  <c r="G23" i="61" s="1"/>
  <c r="Y53" i="24"/>
  <c r="Y41" i="24"/>
  <c r="X36" i="24"/>
  <c r="V52" i="24"/>
  <c r="AK59" i="24"/>
  <c r="AK68" i="24"/>
  <c r="AB40" i="24"/>
  <c r="AM66" i="24"/>
  <c r="Y68" i="24"/>
  <c r="Y67" i="61" s="1"/>
  <c r="U49" i="24"/>
  <c r="AK19" i="24"/>
  <c r="V20" i="24"/>
  <c r="AN35" i="24"/>
  <c r="R28" i="24"/>
  <c r="AD15" i="24"/>
  <c r="Q25" i="61" s="1"/>
  <c r="S69" i="24"/>
  <c r="AA70" i="61" s="1"/>
  <c r="AO46" i="24"/>
  <c r="U14" i="61" s="1"/>
  <c r="AB39" i="24"/>
  <c r="AP59" i="24"/>
  <c r="X30" i="24"/>
  <c r="G40" i="61" s="1"/>
  <c r="AL22" i="24"/>
  <c r="Y46" i="24"/>
  <c r="Y14" i="61" s="1"/>
  <c r="AD39" i="24"/>
  <c r="AD24" i="24"/>
  <c r="Q34" i="61" s="1"/>
  <c r="AA42" i="24"/>
  <c r="AP16" i="24"/>
  <c r="I26" i="61" s="1"/>
  <c r="AL46" i="24"/>
  <c r="Y15" i="24"/>
  <c r="Y25" i="61" s="1"/>
  <c r="Z41" i="24"/>
  <c r="P51" i="61" s="1"/>
  <c r="AO59" i="24"/>
  <c r="AM54" i="24"/>
  <c r="U65" i="24"/>
  <c r="Y56" i="24"/>
  <c r="Y57" i="61" s="1"/>
  <c r="Z38" i="24"/>
  <c r="L8" i="61"/>
  <c r="AC74" i="24"/>
  <c r="L15" i="61"/>
  <c r="L31" i="61"/>
  <c r="L47" i="61"/>
  <c r="L63" i="61"/>
  <c r="L79" i="61"/>
  <c r="L11" i="61"/>
  <c r="L27" i="61"/>
  <c r="L75" i="61"/>
  <c r="AR74" i="24"/>
  <c r="L57" i="61"/>
  <c r="L65" i="61"/>
  <c r="AH74" i="24"/>
  <c r="L36" i="61"/>
  <c r="L12" i="61"/>
  <c r="L28" i="61"/>
  <c r="L76" i="61"/>
  <c r="L55" i="61"/>
  <c r="L10" i="61"/>
  <c r="L26" i="61"/>
  <c r="L58" i="61"/>
  <c r="L74" i="61"/>
  <c r="L5" i="61"/>
  <c r="L21" i="61"/>
  <c r="L37" i="61"/>
  <c r="L53" i="61"/>
  <c r="L69" i="61"/>
  <c r="L32" i="61"/>
  <c r="L48" i="61"/>
  <c r="L64" i="61"/>
  <c r="L80" i="61"/>
  <c r="AB41" i="61"/>
  <c r="AB71" i="61"/>
  <c r="AB13" i="61"/>
  <c r="AB42" i="61"/>
  <c r="AB82" i="61"/>
  <c r="AB43" i="61"/>
  <c r="AB16" i="61"/>
  <c r="AB81" i="61"/>
  <c r="AB44" i="61"/>
  <c r="AB17" i="61"/>
  <c r="AB66" i="61"/>
  <c r="AB73" i="61"/>
  <c r="AB78" i="61"/>
  <c r="AB72" i="61"/>
  <c r="N4" i="61"/>
  <c r="Y4" i="61"/>
  <c r="AB3" i="61"/>
  <c r="F39" i="61" l="1" a="1"/>
  <c r="F39" i="61" s="1"/>
  <c r="I57" i="61"/>
  <c r="Q56" i="61"/>
  <c r="V52" i="61"/>
  <c r="Y56" i="61"/>
  <c r="Y50" i="61"/>
  <c r="I51" i="61"/>
  <c r="AA50" i="61"/>
  <c r="U60" i="61"/>
  <c r="G53" i="61"/>
  <c r="E52" i="61" a="1"/>
  <c r="E52" i="61" s="1"/>
  <c r="AS28" i="24"/>
  <c r="Q55" i="61"/>
  <c r="E51" i="61" a="1"/>
  <c r="E51" i="61" s="1"/>
  <c r="AS38" i="24"/>
  <c r="O50" i="61"/>
  <c r="N52" i="61"/>
  <c r="U48" i="61"/>
  <c r="E40" i="61" a="1"/>
  <c r="E40" i="61" s="1"/>
  <c r="F49" i="61" a="1"/>
  <c r="F49" i="61" s="1"/>
  <c r="G61" i="61"/>
  <c r="U53" i="61"/>
  <c r="S52" i="61"/>
  <c r="G60" i="61"/>
  <c r="U55" i="61"/>
  <c r="I47" i="61"/>
  <c r="Q53" i="61"/>
  <c r="U51" i="61"/>
  <c r="V50" i="61"/>
  <c r="AA49" i="61"/>
  <c r="Y52" i="61"/>
  <c r="U64" i="61"/>
  <c r="I49" i="61"/>
  <c r="F52" i="61" a="1"/>
  <c r="F52" i="61" s="1"/>
  <c r="Z52" i="61"/>
  <c r="U58" i="61"/>
  <c r="H50" i="61"/>
  <c r="AA51" i="61"/>
  <c r="Q46" i="61"/>
  <c r="Y45" i="61"/>
  <c r="H48" i="61"/>
  <c r="Z49" i="61"/>
  <c r="U57" i="61"/>
  <c r="AS29" i="24"/>
  <c r="Y61" i="61"/>
  <c r="F46" i="61" a="1"/>
  <c r="F46" i="61" s="1"/>
  <c r="K51" i="61" a="1"/>
  <c r="K51" i="61" s="1"/>
  <c r="J48" i="61"/>
  <c r="G54" i="61"/>
  <c r="G45" i="61"/>
  <c r="I50" i="61"/>
  <c r="Q51" i="61"/>
  <c r="W51" i="61"/>
  <c r="W52" i="61"/>
  <c r="AA46" i="61"/>
  <c r="G46" i="61"/>
  <c r="P48" i="61"/>
  <c r="O49" i="61"/>
  <c r="Y51" i="61"/>
  <c r="Q63" i="61"/>
  <c r="O48" i="61"/>
  <c r="Q50" i="61"/>
  <c r="Y54" i="61"/>
  <c r="AA58" i="61"/>
  <c r="P52" i="61"/>
  <c r="I53" i="61"/>
  <c r="S48" i="61"/>
  <c r="G50" i="61"/>
  <c r="E39" i="61" a="1"/>
  <c r="E39" i="61" s="1"/>
  <c r="AS35" i="24"/>
  <c r="V74" i="24"/>
  <c r="Y64" i="61"/>
  <c r="I45" i="61"/>
  <c r="K38" i="61" a="1"/>
  <c r="K38" i="61" s="1"/>
  <c r="AB38" i="61" s="1"/>
  <c r="R48" i="61"/>
  <c r="Z48" i="61"/>
  <c r="Z51" i="61"/>
  <c r="G59" i="61"/>
  <c r="G62" i="61"/>
  <c r="U46" i="61"/>
  <c r="Y49" i="61"/>
  <c r="Q59" i="61"/>
  <c r="Q62" i="61"/>
  <c r="AS37" i="24"/>
  <c r="I55" i="61"/>
  <c r="F62" i="61" a="1"/>
  <c r="F62" i="61" s="1"/>
  <c r="AA52" i="61"/>
  <c r="U47" i="61"/>
  <c r="U61" i="61"/>
  <c r="N50" i="61"/>
  <c r="I58" i="61"/>
  <c r="Q57" i="61"/>
  <c r="R50" i="61"/>
  <c r="G48" i="61"/>
  <c r="AD74" i="24"/>
  <c r="AA64" i="61"/>
  <c r="I46" i="61"/>
  <c r="Y46" i="61"/>
  <c r="F48" i="61" a="1"/>
  <c r="F48" i="61" s="1"/>
  <c r="AL74" i="24"/>
  <c r="U63" i="61"/>
  <c r="G56" i="61"/>
  <c r="F50" i="61" a="1"/>
  <c r="F50" i="61" s="1"/>
  <c r="AB50" i="61" s="1"/>
  <c r="U56" i="61"/>
  <c r="AA55" i="61"/>
  <c r="G47" i="61"/>
  <c r="W49" i="61"/>
  <c r="U49" i="61"/>
  <c r="AA47" i="61"/>
  <c r="G63" i="61"/>
  <c r="H49" i="61"/>
  <c r="L83" i="61"/>
  <c r="U74" i="24"/>
  <c r="AA61" i="61"/>
  <c r="AK74" i="24"/>
  <c r="I59" i="61"/>
  <c r="I62" i="61"/>
  <c r="E48" i="61" a="1"/>
  <c r="E48" i="61" s="1"/>
  <c r="U54" i="61"/>
  <c r="P50" i="61"/>
  <c r="G51" i="61"/>
  <c r="J49" i="61"/>
  <c r="Y48" i="61"/>
  <c r="W48" i="61"/>
  <c r="AS30" i="24"/>
  <c r="AO74" i="24"/>
  <c r="Q60" i="61"/>
  <c r="G64" i="61"/>
  <c r="I56" i="61"/>
  <c r="J50" i="61"/>
  <c r="N48" i="61"/>
  <c r="Q47" i="61"/>
  <c r="Q61" i="61"/>
  <c r="Q49" i="61"/>
  <c r="AA53" i="61"/>
  <c r="AA60" i="61"/>
  <c r="Y60" i="61"/>
  <c r="V48" i="61"/>
  <c r="Y63" i="61"/>
  <c r="Y53" i="61"/>
  <c r="G57" i="61"/>
  <c r="I48" i="61"/>
  <c r="G49" i="61"/>
  <c r="AA54" i="61"/>
  <c r="Q45" i="61"/>
  <c r="Q52" i="61"/>
  <c r="U45" i="61"/>
  <c r="AA56" i="61"/>
  <c r="I60" i="61"/>
  <c r="I61" i="61"/>
  <c r="O52" i="61"/>
  <c r="S49" i="61"/>
  <c r="R49" i="61"/>
  <c r="V49" i="61"/>
  <c r="Y55" i="61"/>
  <c r="R51" i="61"/>
  <c r="AA45" i="61"/>
  <c r="AS40" i="24"/>
  <c r="G55" i="61"/>
  <c r="AA59" i="61"/>
  <c r="AA62" i="61"/>
  <c r="V51" i="61"/>
  <c r="U52" i="61"/>
  <c r="U50" i="61"/>
  <c r="I54" i="61"/>
  <c r="U59" i="61"/>
  <c r="U62" i="61"/>
  <c r="E49" i="61" a="1"/>
  <c r="E49" i="61" s="1"/>
  <c r="Y47" i="61"/>
  <c r="H51" i="61"/>
  <c r="Y59" i="61"/>
  <c r="Y62" i="61"/>
  <c r="N49" i="61"/>
  <c r="J52" i="61"/>
  <c r="AS36" i="24"/>
  <c r="AS42" i="24"/>
  <c r="K40" i="61" a="1"/>
  <c r="K40" i="61" s="1"/>
  <c r="AP74" i="24"/>
  <c r="K39" i="61" a="1"/>
  <c r="K39" i="61" s="1"/>
  <c r="Y74" i="24"/>
  <c r="S74" i="24"/>
  <c r="AS41" i="24"/>
  <c r="AS39" i="24"/>
  <c r="AS27" i="24"/>
  <c r="X74" i="24"/>
  <c r="E37" i="61" a="1"/>
  <c r="E37" i="61" s="1"/>
  <c r="AB37" i="61" s="1"/>
  <c r="BJ82" i="24"/>
  <c r="BJ81" i="24"/>
  <c r="BJ79" i="24"/>
  <c r="BJ78" i="24"/>
  <c r="BJ87" i="24" l="1"/>
  <c r="AB49" i="61"/>
  <c r="AB40" i="61"/>
  <c r="AB52" i="61"/>
  <c r="AB51" i="61"/>
  <c r="U83" i="61"/>
  <c r="I83" i="61"/>
  <c r="Q83" i="61"/>
  <c r="G83" i="61"/>
  <c r="AB48" i="61"/>
  <c r="AA83" i="61"/>
  <c r="Y83" i="61"/>
  <c r="AB39" i="61"/>
  <c r="X59" i="61"/>
  <c r="T56" i="61"/>
  <c r="X23" i="61"/>
  <c r="X14" i="61"/>
  <c r="T18" i="61"/>
  <c r="X58" i="61"/>
  <c r="F80" i="61" a="1"/>
  <c r="F80" i="61" s="1"/>
  <c r="T54" i="61"/>
  <c r="X67" i="61"/>
  <c r="X79" i="61"/>
  <c r="T58" i="61"/>
  <c r="T61" i="61"/>
  <c r="T14" i="61"/>
  <c r="F58" i="61" a="1"/>
  <c r="F58" i="61" s="1"/>
  <c r="X34" i="61"/>
  <c r="T15" i="61"/>
  <c r="X28" i="61"/>
  <c r="X68" i="61"/>
  <c r="X22" i="61"/>
  <c r="X19" i="61"/>
  <c r="T63" i="61"/>
  <c r="X56" i="61"/>
  <c r="X26" i="61"/>
  <c r="X7" i="61"/>
  <c r="T12" i="61"/>
  <c r="F68" i="61" a="1"/>
  <c r="F68" i="61" s="1"/>
  <c r="T30" i="61"/>
  <c r="X80" i="61"/>
  <c r="X63" i="61"/>
  <c r="X30" i="61"/>
  <c r="T76" i="61"/>
  <c r="T5" i="61"/>
  <c r="X55" i="61"/>
  <c r="X11" i="61"/>
  <c r="T34" i="61"/>
  <c r="X25" i="61"/>
  <c r="T33" i="61"/>
  <c r="T69" i="61"/>
  <c r="X77" i="61"/>
  <c r="T6" i="61"/>
  <c r="X27" i="61"/>
  <c r="T26" i="61"/>
  <c r="X57" i="61"/>
  <c r="X18" i="61"/>
  <c r="T60" i="61"/>
  <c r="T53" i="61"/>
  <c r="X64" i="61"/>
  <c r="X70" i="61"/>
  <c r="T67" i="61"/>
  <c r="T35" i="61"/>
  <c r="X76" i="61"/>
  <c r="T80" i="61"/>
  <c r="F32" i="61" a="1"/>
  <c r="F32" i="61" s="1"/>
  <c r="F70" i="61" a="1"/>
  <c r="F70" i="61" s="1"/>
  <c r="T22" i="61"/>
  <c r="T59" i="61"/>
  <c r="X21" i="61"/>
  <c r="T74" i="61"/>
  <c r="F64" i="61" a="1"/>
  <c r="F64" i="61" s="1"/>
  <c r="T31" i="61"/>
  <c r="T64" i="61"/>
  <c r="F26" i="61" a="1"/>
  <c r="F26" i="61" s="1"/>
  <c r="T68" i="61"/>
  <c r="X61" i="61"/>
  <c r="T77" i="61"/>
  <c r="T19" i="61"/>
  <c r="F8" i="61" a="1"/>
  <c r="F8" i="61" s="1"/>
  <c r="X32" i="61"/>
  <c r="T8" i="61"/>
  <c r="X75" i="61"/>
  <c r="T20" i="61"/>
  <c r="T23" i="61"/>
  <c r="T32" i="61"/>
  <c r="T28" i="61"/>
  <c r="T65" i="61"/>
  <c r="T36" i="61"/>
  <c r="X5" i="61"/>
  <c r="F31" i="61" a="1"/>
  <c r="F31" i="61" s="1"/>
  <c r="X15" i="61"/>
  <c r="T29" i="61"/>
  <c r="F19" i="61" a="1"/>
  <c r="F19" i="61" s="1"/>
  <c r="X36" i="61"/>
  <c r="X24" i="61"/>
  <c r="T9" i="61"/>
  <c r="F79" i="61" a="1"/>
  <c r="F79" i="61" s="1"/>
  <c r="T24" i="61"/>
  <c r="T55" i="61"/>
  <c r="X6" i="61"/>
  <c r="X31" i="61"/>
  <c r="X54" i="61"/>
  <c r="X12" i="61"/>
  <c r="X69" i="61"/>
  <c r="X33" i="61"/>
  <c r="X74" i="61"/>
  <c r="T75" i="61"/>
  <c r="F15" i="61" a="1"/>
  <c r="F15" i="61" s="1"/>
  <c r="F9" i="61" a="1"/>
  <c r="F9" i="61" s="1"/>
  <c r="X10" i="61"/>
  <c r="T70" i="61"/>
  <c r="X53" i="61"/>
  <c r="X9" i="61"/>
  <c r="F54" i="61" a="1"/>
  <c r="F54" i="61" s="1"/>
  <c r="X8" i="61"/>
  <c r="T25" i="61"/>
  <c r="T79" i="61"/>
  <c r="T11" i="61"/>
  <c r="T21" i="61"/>
  <c r="T10" i="61"/>
  <c r="X35" i="61"/>
  <c r="F67" i="61" a="1"/>
  <c r="F67" i="61" s="1"/>
  <c r="F59" i="61" a="1"/>
  <c r="F59" i="61" s="1"/>
  <c r="T57" i="61"/>
  <c r="X29" i="61"/>
  <c r="T7" i="61"/>
  <c r="X60" i="61"/>
  <c r="X65" i="61"/>
  <c r="X20" i="61"/>
  <c r="T27" i="61"/>
  <c r="AN44" i="24" a="1"/>
  <c r="AN59" i="24" a="1"/>
  <c r="T55" i="24" a="1"/>
  <c r="AN24" i="24" a="1"/>
  <c r="AI67" i="24" a="1"/>
  <c r="T60" i="24" a="1"/>
  <c r="AQ47" i="24" a="1"/>
  <c r="AN64" i="24" a="1"/>
  <c r="AJ67" i="24" a="1"/>
  <c r="AE26" i="24" a="1"/>
  <c r="AJ18" i="24" a="1"/>
  <c r="AF62" i="24" a="1"/>
  <c r="Z68" i="24" a="1"/>
  <c r="T64" i="24" a="1"/>
  <c r="T54" i="24" a="1"/>
  <c r="AA59" i="24" a="1"/>
  <c r="AB61" i="24" a="1"/>
  <c r="R48" i="24" a="1"/>
  <c r="AB57" i="24" a="1"/>
  <c r="AE9" i="24" a="1"/>
  <c r="R21" i="24" a="1"/>
  <c r="Z63" i="24" a="1"/>
  <c r="T14" i="24" a="1"/>
  <c r="AJ64" i="24" a="1"/>
  <c r="AN73" i="24" a="1"/>
  <c r="AF73" i="24" a="1"/>
  <c r="AE7" i="24" a="1"/>
  <c r="T19" i="24" a="1"/>
  <c r="AA63" i="24" a="1"/>
  <c r="R66" i="24" a="1"/>
  <c r="R8" i="24" a="1"/>
  <c r="AF70" i="24" a="1"/>
  <c r="AI49" i="24" a="1"/>
  <c r="Z13" i="24" a="1"/>
  <c r="AJ24" i="24" a="1"/>
  <c r="R9" i="24" a="1"/>
  <c r="T10" i="24" a="1"/>
  <c r="AA17" i="24" a="1"/>
  <c r="R26" i="24" a="1"/>
  <c r="T51" i="24" a="1"/>
  <c r="W19" i="24" a="1"/>
  <c r="AN62" i="24" a="1"/>
  <c r="AF48" i="24" a="1"/>
  <c r="T25" i="24" a="1"/>
  <c r="R67" i="24" a="1"/>
  <c r="W55" i="24" a="1"/>
  <c r="AE14" i="24" a="1"/>
  <c r="AN10" i="24" a="1"/>
  <c r="W23" i="24" a="1"/>
  <c r="AF25" i="24" a="1"/>
  <c r="AF7" i="24" a="1"/>
  <c r="AI18" i="24" a="1"/>
  <c r="AI62" i="24" a="1"/>
  <c r="AJ73" i="24" a="1"/>
  <c r="R52" i="24" a="1"/>
  <c r="AE47" i="24" a="1"/>
  <c r="AN8" i="24" a="1"/>
  <c r="AF53" i="24" a="1"/>
  <c r="AJ20" i="24" a="1"/>
  <c r="T65" i="24" a="1"/>
  <c r="R10" i="24" a="1"/>
  <c r="AN72" i="24" a="1"/>
  <c r="AB45" i="24" a="1"/>
  <c r="AQ62" i="24" a="1"/>
  <c r="AQ68" i="24" a="1"/>
  <c r="AJ57" i="24" a="1"/>
  <c r="T20" i="24" a="1"/>
  <c r="AE43" i="24" a="1"/>
  <c r="AQ17" i="24" a="1"/>
  <c r="AF66" i="24" a="1"/>
  <c r="AQ21" i="24" a="1"/>
  <c r="R58" i="24" a="1"/>
  <c r="AE72" i="24" a="1"/>
  <c r="AA18" i="24" a="1"/>
  <c r="AA46" i="24" a="1"/>
  <c r="Z8" i="24" a="1"/>
  <c r="AN13" i="24" a="1"/>
  <c r="Z15" i="24" a="1"/>
  <c r="R46" i="24" a="1"/>
  <c r="AE61" i="24" a="1"/>
  <c r="AF64" i="24" a="1"/>
  <c r="AJ12" i="24" a="1"/>
  <c r="Z56" i="24" a="1"/>
  <c r="AN23" i="24" a="1"/>
  <c r="AJ71" i="24" a="1"/>
  <c r="AA70" i="24" a="1"/>
  <c r="AJ70" i="24" a="1"/>
  <c r="AA19" i="24" a="1"/>
  <c r="AA9" i="24" a="1"/>
  <c r="AB6" i="24" a="1"/>
  <c r="T18" i="24" a="1"/>
  <c r="T15" i="24" a="1"/>
  <c r="W8" i="24" a="1"/>
  <c r="AB23" i="24" a="1"/>
  <c r="AA51" i="24" a="1"/>
  <c r="AF51" i="24" a="1"/>
  <c r="W68" i="24" a="1"/>
  <c r="Z51" i="24" a="1"/>
  <c r="AE70" i="24" a="1"/>
  <c r="AB10" i="24" a="1"/>
  <c r="AB63" i="24" a="1"/>
  <c r="W49" i="24" a="1"/>
  <c r="AI9" i="24" a="1"/>
  <c r="T58" i="24" a="1"/>
  <c r="AN19" i="24" a="1"/>
  <c r="AF6" i="24" a="1"/>
  <c r="AQ48" i="24" a="1"/>
  <c r="AN6" i="24" a="1"/>
  <c r="T6" i="24" a="1"/>
  <c r="T44" i="24" a="1"/>
  <c r="T72" i="24" a="1"/>
  <c r="AB69" i="24" a="1"/>
  <c r="W26" i="24" a="1"/>
  <c r="R63" i="24" a="1"/>
  <c r="AF24" i="24" a="1"/>
  <c r="Z19" i="24" a="1"/>
  <c r="AE73" i="24" a="1"/>
  <c r="W13" i="24" a="1"/>
  <c r="AQ70" i="24" a="1"/>
  <c r="AF13" i="24" a="1"/>
  <c r="AA61" i="24" a="1"/>
  <c r="AQ15" i="24" a="1"/>
  <c r="Z16" i="24" a="1"/>
  <c r="AQ52" i="24" a="1"/>
  <c r="AE17" i="24" a="1"/>
  <c r="AI20" i="24" a="1"/>
  <c r="AA56" i="24" a="1"/>
  <c r="AN12" i="24" a="1"/>
  <c r="W60" i="24" a="1"/>
  <c r="AI15" i="24" a="1"/>
  <c r="Z53" i="24" a="1"/>
  <c r="AB11" i="24" a="1"/>
  <c r="AE21" i="24" a="1"/>
  <c r="AJ69" i="24" a="1"/>
  <c r="AA67" i="24" a="1"/>
  <c r="W56" i="24" a="1"/>
  <c r="AA53" i="24" a="1"/>
  <c r="AF14" i="24" a="1"/>
  <c r="AQ24" i="24" a="1"/>
  <c r="Z50" i="24" a="1"/>
  <c r="AB67" i="24" a="1"/>
  <c r="AI65" i="24" a="1"/>
  <c r="W71" i="24" a="1"/>
  <c r="R53" i="24" a="1"/>
  <c r="AI47" i="24" a="1"/>
  <c r="AF19" i="24" a="1"/>
  <c r="Z57" i="24" a="1"/>
  <c r="AJ56" i="24" a="1"/>
  <c r="Z22" i="24" a="1"/>
  <c r="Z7" i="24" a="1"/>
  <c r="R49" i="24" a="1"/>
  <c r="T73" i="24" a="1"/>
  <c r="AF17" i="24" a="1"/>
  <c r="T52" i="24" a="1"/>
  <c r="AA14" i="24" a="1"/>
  <c r="AJ9" i="24" a="1"/>
  <c r="AQ49" i="24" a="1"/>
  <c r="Z66" i="24" a="1"/>
  <c r="AN49" i="24" a="1"/>
  <c r="AE15" i="24" a="1"/>
  <c r="AB24" i="24" a="1"/>
  <c r="AN17" i="24" a="1"/>
  <c r="AJ14" i="24" a="1"/>
  <c r="AJ22" i="24" a="1"/>
  <c r="AA65" i="24" a="1"/>
  <c r="AA45" i="24" a="1"/>
  <c r="AE19" i="24" a="1"/>
  <c r="AI11" i="24" a="1"/>
  <c r="R59" i="24" a="1"/>
  <c r="AI7" i="24" a="1"/>
  <c r="AI46" i="24" a="1"/>
  <c r="R62" i="24" a="1"/>
  <c r="AF18" i="24" a="1"/>
  <c r="AB65" i="24" a="1"/>
  <c r="W16" i="24" a="1"/>
  <c r="AF54" i="24" a="1"/>
  <c r="Z71" i="24" a="1"/>
  <c r="AM6" i="24" a="1"/>
  <c r="AI58" i="24" a="1"/>
  <c r="T67" i="24" a="1"/>
  <c r="AE50" i="24" a="1"/>
  <c r="AJ10" i="24" a="1"/>
  <c r="R25" i="24" a="1"/>
  <c r="AJ23" i="24" a="1"/>
  <c r="AQ69" i="24" a="1"/>
  <c r="Z47" i="24" a="1"/>
  <c r="AB26" i="24" a="1"/>
  <c r="AJ13" i="24" a="1"/>
  <c r="AN14" i="24" a="1"/>
  <c r="AA24" i="24" a="1"/>
  <c r="W10" i="24" a="1"/>
  <c r="AA64" i="24" a="1"/>
  <c r="AJ52" i="24" a="1"/>
  <c r="AI22" i="24" a="1"/>
  <c r="AF52" i="24" a="1"/>
  <c r="AE54" i="24" a="1"/>
  <c r="W63" i="24" a="1"/>
  <c r="AQ16" i="24" a="1"/>
  <c r="AB12" i="24" a="1"/>
  <c r="AQ20" i="24" a="1"/>
  <c r="AA22" i="24" a="1"/>
  <c r="AQ57" i="24" a="1"/>
  <c r="AI10" i="24" a="1"/>
  <c r="Z58" i="24" a="1"/>
  <c r="AI43" i="24" a="1"/>
  <c r="AA48" i="24" a="1"/>
  <c r="AF45" i="24" a="1"/>
  <c r="AQ54" i="24" a="1"/>
  <c r="AI69" i="24" a="1"/>
  <c r="AI14" i="24" a="1"/>
  <c r="AN46" i="24" a="1"/>
  <c r="AI19" i="24" a="1"/>
  <c r="AQ13" i="24" a="1"/>
  <c r="AB53" i="24" a="1"/>
  <c r="T17" i="24" a="1"/>
  <c r="T9" i="24" a="1"/>
  <c r="AA23" i="24" a="1"/>
  <c r="AE66" i="24" a="1"/>
  <c r="AN68" i="24" a="1"/>
  <c r="AF72" i="24" a="1"/>
  <c r="AB21" i="24" a="1"/>
  <c r="AN66" i="24" a="1"/>
  <c r="W20" i="24" a="1"/>
  <c r="AI44" i="24" a="1"/>
  <c r="AE44" i="24" a="1"/>
  <c r="AN61" i="24" a="1"/>
  <c r="AF9" i="24" a="1"/>
  <c r="AN47" i="24" a="1"/>
  <c r="AE24" i="24" a="1"/>
  <c r="AE46" i="24" a="1"/>
  <c r="W72" i="24" a="1"/>
  <c r="T62" i="24" a="1"/>
  <c r="AI21" i="24" a="1"/>
  <c r="T57" i="24" a="1"/>
  <c r="R6" i="24" a="1"/>
  <c r="W70" i="24" a="1"/>
  <c r="W66" i="24" a="1"/>
  <c r="R15" i="24" a="1"/>
  <c r="AE58" i="24" a="1"/>
  <c r="W51" i="24" a="1"/>
  <c r="AI45" i="24" a="1"/>
  <c r="AF69" i="24" a="1"/>
  <c r="AB19" i="24" a="1"/>
  <c r="T63" i="24" a="1"/>
  <c r="R55" i="24" a="1"/>
  <c r="AB64" i="24" a="1"/>
  <c r="W53" i="24" a="1"/>
  <c r="Z21" i="24" a="1"/>
  <c r="AQ71" i="24" a="1"/>
  <c r="AB46" i="24" a="1"/>
  <c r="AF23" i="24" a="1"/>
  <c r="AJ11" i="24" a="1"/>
  <c r="T56" i="24" a="1"/>
  <c r="Z43" i="24" a="1"/>
  <c r="Z52" i="24" a="1"/>
  <c r="T49" i="24" a="1"/>
  <c r="R18" i="24" a="1"/>
  <c r="AF50" i="24" a="1"/>
  <c r="T7" i="24" a="1"/>
  <c r="W14" i="24" a="1"/>
  <c r="AA44" i="24" a="1"/>
  <c r="W12" i="24" a="1"/>
  <c r="AE8" i="24" a="1"/>
  <c r="AN7" i="24" a="1"/>
  <c r="AB48" i="24" a="1"/>
  <c r="AF60" i="24" a="1"/>
  <c r="AQ50" i="24" a="1"/>
  <c r="AF59" i="24" a="1"/>
  <c r="AA11" i="24" a="1"/>
  <c r="AB60" i="24" a="1"/>
  <c r="AB55" i="24" a="1"/>
  <c r="AA68" i="24" a="1"/>
  <c r="AE49" i="24" a="1"/>
  <c r="Z65" i="24" a="1"/>
  <c r="AE71" i="24" a="1"/>
  <c r="AN58" i="24" a="1"/>
  <c r="T66" i="24" a="1"/>
  <c r="AN43" i="24" a="1"/>
  <c r="AE12" i="24" a="1"/>
  <c r="AN22" i="24" a="1"/>
  <c r="AI12" i="24" a="1"/>
  <c r="AJ16" i="24" a="1"/>
  <c r="AA73" i="24" a="1"/>
  <c r="W17" i="24" a="1"/>
  <c r="AA7" i="24" a="1"/>
  <c r="AE62" i="24" a="1"/>
  <c r="R12" i="24" a="1"/>
  <c r="AF15" i="24" a="1"/>
  <c r="AF20" i="24" a="1"/>
  <c r="AB20" i="24" a="1"/>
  <c r="AN25" i="24" a="1"/>
  <c r="T21" i="24" a="1"/>
  <c r="AE63" i="24" a="1"/>
  <c r="R13" i="24" a="1"/>
  <c r="Z44" i="24" a="1"/>
  <c r="W57" i="24" a="1"/>
  <c r="AJ54" i="24" a="1"/>
  <c r="AI56" i="24" a="1"/>
  <c r="AJ53" i="24" a="1"/>
  <c r="AB18" i="24" a="1"/>
  <c r="AN56" i="24" a="1"/>
  <c r="AB72" i="24" a="1"/>
  <c r="Z67" i="24" a="1"/>
  <c r="AN70" i="24" a="1"/>
  <c r="AN57" i="24" a="1"/>
  <c r="AQ23" i="24" a="1"/>
  <c r="Z59" i="24" a="1"/>
  <c r="AJ21" i="24" a="1"/>
  <c r="AQ19" i="24" a="1"/>
  <c r="AE64" i="24" a="1"/>
  <c r="W65" i="24" a="1"/>
  <c r="AJ63" i="24" a="1"/>
  <c r="AQ73" i="24" a="1"/>
  <c r="T71" i="24" a="1"/>
  <c r="AQ11" i="24" a="1"/>
  <c r="W7" i="24" a="1"/>
  <c r="T45" i="24" a="1"/>
  <c r="AQ58" i="24" a="1"/>
  <c r="AE59" i="24" a="1"/>
  <c r="AB47" i="24" a="1"/>
  <c r="AF49" i="24" a="1"/>
  <c r="AB25" i="24" a="1"/>
  <c r="R70" i="24" a="1"/>
  <c r="AF21" i="24" a="1"/>
  <c r="T26" i="24" a="1"/>
  <c r="AA54" i="24" a="1"/>
  <c r="W67" i="24" a="1"/>
  <c r="AF68" i="24" a="1"/>
  <c r="AA26" i="24" a="1"/>
  <c r="AJ60" i="24" a="1"/>
  <c r="T12" i="24" a="1"/>
  <c r="AE65" i="24" a="1"/>
  <c r="AF26" i="24" a="1"/>
  <c r="AQ7" i="24" a="1"/>
  <c r="AQ56" i="24" a="1"/>
  <c r="W46" i="24" a="1"/>
  <c r="AQ9" i="24" a="1"/>
  <c r="AQ25" i="24" a="1"/>
  <c r="Z26" i="24" a="1"/>
  <c r="AQ63" i="24" a="1"/>
  <c r="AQ55" i="24" a="1"/>
  <c r="AN15" i="24" a="1"/>
  <c r="Z49" i="24" a="1"/>
  <c r="AB43" i="24" a="1"/>
  <c r="AI63" i="24" a="1"/>
  <c r="R47" i="24" a="1"/>
  <c r="Z9" i="24" a="1"/>
  <c r="T46" i="24" a="1"/>
  <c r="AE20" i="24" a="1"/>
  <c r="AA71" i="24" a="1"/>
  <c r="AB8" i="24" a="1"/>
  <c r="W58" i="24" a="1"/>
  <c r="AA62" i="24" a="1"/>
  <c r="AI59" i="24" a="1"/>
  <c r="AN21" i="24" a="1"/>
  <c r="R20" i="24" a="1"/>
  <c r="T70" i="24" a="1"/>
  <c r="Z25" i="24" a="1"/>
  <c r="AB54" i="24" a="1"/>
  <c r="AE6" i="24" a="1"/>
  <c r="AQ43" i="24" a="1"/>
  <c r="R73" i="24" a="1"/>
  <c r="T43" i="24" a="1"/>
  <c r="AB56" i="24" a="1"/>
  <c r="AQ12" i="24" a="1"/>
  <c r="Z62" i="24" a="1"/>
  <c r="W11" i="24" a="1"/>
  <c r="AE16" i="24" a="1"/>
  <c r="AA8" i="24" a="1"/>
  <c r="AF71" i="24" a="1"/>
  <c r="Z20" i="24" a="1"/>
  <c r="AN20" i="24" a="1"/>
  <c r="AJ49" i="24" a="1"/>
  <c r="W54" i="24" a="1"/>
  <c r="AF55" i="24" a="1"/>
  <c r="Z24" i="24" a="1"/>
  <c r="AQ53" i="24" a="1"/>
  <c r="AI54" i="24" a="1"/>
  <c r="AF58" i="24" a="1"/>
  <c r="T22" i="24" a="1"/>
  <c r="AE10" i="24" a="1"/>
  <c r="AB71" i="24" a="1"/>
  <c r="AN63" i="24" a="1"/>
  <c r="R61" i="24" a="1"/>
  <c r="Z17" i="24" a="1"/>
  <c r="R14" i="24" a="1"/>
  <c r="AI13" i="24" a="1"/>
  <c r="W50" i="24" a="1"/>
  <c r="AB15" i="24" a="1"/>
  <c r="AJ46" i="24" a="1"/>
  <c r="AI23" i="24" a="1"/>
  <c r="AJ62" i="24" a="1"/>
  <c r="AJ47" i="24" a="1"/>
  <c r="AE68" i="24" a="1"/>
  <c r="AQ65" i="24" a="1"/>
  <c r="AJ72" i="24" a="1"/>
  <c r="T24" i="24" a="1"/>
  <c r="AA47" i="24" a="1"/>
  <c r="AQ18" i="24" a="1"/>
  <c r="AN16" i="24" a="1"/>
  <c r="AA43" i="24" a="1"/>
  <c r="AF11" i="24" a="1"/>
  <c r="AF47" i="24" a="1"/>
  <c r="AN52" i="24" a="1"/>
  <c r="AI50" i="24" a="1"/>
  <c r="Z64" i="24" a="1"/>
  <c r="AN11" i="24" a="1"/>
  <c r="AI16" i="24" a="1"/>
  <c r="AI26" i="24" a="1"/>
  <c r="AF44" i="24" a="1"/>
  <c r="AE69" i="24" a="1"/>
  <c r="AE57" i="24" a="1"/>
  <c r="AB9" i="24" a="1"/>
  <c r="AN9" i="24" a="1"/>
  <c r="AI60" i="24" a="1"/>
  <c r="AI53" i="24" a="1"/>
  <c r="AA52" i="24" a="1"/>
  <c r="AJ58" i="24" a="1"/>
  <c r="Z45" i="24" a="1"/>
  <c r="W15" i="24" a="1"/>
  <c r="AE55" i="24" a="1"/>
  <c r="AB16" i="24" a="1"/>
  <c r="AQ10" i="24" a="1"/>
  <c r="AJ55" i="24" a="1"/>
  <c r="AE18" i="24" a="1"/>
  <c r="R69" i="24" a="1"/>
  <c r="R43" i="24" a="1"/>
  <c r="AF12" i="24" a="1"/>
  <c r="AB22" i="24" a="1"/>
  <c r="AA72" i="24" a="1"/>
  <c r="AJ19" i="24" a="1"/>
  <c r="AA6" i="24" a="1"/>
  <c r="T69" i="24" a="1"/>
  <c r="W45" i="24" a="1"/>
  <c r="AB50" i="24" a="1"/>
  <c r="AN48" i="24" a="1"/>
  <c r="AB49" i="24" a="1"/>
  <c r="R44" i="24" a="1"/>
  <c r="T8" i="24" a="1"/>
  <c r="W48" i="24" a="1"/>
  <c r="AF22" i="24" a="1"/>
  <c r="AB68" i="24" a="1"/>
  <c r="AN53" i="24" a="1"/>
  <c r="AI61" i="24" a="1"/>
  <c r="W18" i="24" a="1"/>
  <c r="T50" i="24" a="1"/>
  <c r="AJ15" i="24" a="1"/>
  <c r="AQ60" i="24" a="1"/>
  <c r="AQ51" i="24" a="1"/>
  <c r="R45" i="24" a="1"/>
  <c r="AE22" i="24" a="1"/>
  <c r="AF43" i="24" a="1"/>
  <c r="AQ61" i="24" a="1"/>
  <c r="AB13" i="24" a="1"/>
  <c r="Z18" i="24" a="1"/>
  <c r="AI52" i="24" a="1"/>
  <c r="AA58" i="24" a="1"/>
  <c r="AI25" i="24" a="1"/>
  <c r="T48" i="24" a="1"/>
  <c r="AI48" i="24" a="1"/>
  <c r="Z60" i="24" a="1"/>
  <c r="AE53" i="24" a="1"/>
  <c r="W44" i="24" a="1"/>
  <c r="AI8" i="24" a="1"/>
  <c r="AQ22" i="24" a="1"/>
  <c r="AN71" i="24" a="1"/>
  <c r="AN60" i="24" a="1"/>
  <c r="AF8" i="24" a="1"/>
  <c r="Z69" i="24" a="1"/>
  <c r="AB59" i="24" a="1"/>
  <c r="AF67" i="24" a="1"/>
  <c r="AJ59" i="24" a="1"/>
  <c r="AI24" i="24" a="1"/>
  <c r="AI51" i="24" a="1"/>
  <c r="AE45" i="24" a="1"/>
  <c r="AB52" i="24" a="1"/>
  <c r="AQ59" i="24" a="1"/>
  <c r="AE56" i="24" a="1"/>
  <c r="AF46" i="24" a="1"/>
  <c r="AE13" i="24" a="1"/>
  <c r="R50" i="24" a="1"/>
  <c r="R23" i="24" a="1"/>
  <c r="AI57" i="24" a="1"/>
  <c r="AQ45" i="24" a="1"/>
  <c r="W69" i="24" a="1"/>
  <c r="W24" i="24" a="1"/>
  <c r="T53" i="24" a="1"/>
  <c r="AN65" i="24" a="1"/>
  <c r="AA49" i="24" a="1"/>
  <c r="AQ67" i="24" a="1"/>
  <c r="AJ43" i="24" a="1"/>
  <c r="AJ66" i="24" a="1"/>
  <c r="AJ7" i="24" a="1"/>
  <c r="AN54" i="24" a="1"/>
  <c r="AQ6" i="24" a="1"/>
  <c r="R51" i="24" a="1"/>
  <c r="AA57" i="24" a="1"/>
  <c r="T13" i="24" a="1"/>
  <c r="AF61" i="24" a="1"/>
  <c r="R65" i="24" a="1"/>
  <c r="AJ44" i="24" a="1"/>
  <c r="R60" i="24" a="1"/>
  <c r="AE48" i="24" a="1"/>
  <c r="AN51" i="24" a="1"/>
  <c r="Z48" i="24" a="1"/>
  <c r="AE23" i="24" a="1"/>
  <c r="Z55" i="24" a="1"/>
  <c r="AI73" i="24" a="1"/>
  <c r="AE11" i="24" a="1"/>
  <c r="AJ50" i="24" a="1"/>
  <c r="W59" i="24" a="1"/>
  <c r="AJ51" i="24" a="1"/>
  <c r="AQ8" i="24" a="1"/>
  <c r="AQ72" i="24" a="1"/>
  <c r="AJ65" i="24" a="1"/>
  <c r="AB66" i="24" a="1"/>
  <c r="AN26" i="24" a="1"/>
  <c r="AF57" i="24" a="1"/>
  <c r="T68" i="24" a="1"/>
  <c r="AN50" i="24" a="1"/>
  <c r="AJ8" i="24" a="1"/>
  <c r="AN45" i="24" a="1"/>
  <c r="R54" i="24" a="1"/>
  <c r="W73" i="24" a="1"/>
  <c r="AB51" i="24" a="1"/>
  <c r="Z61" i="24" a="1"/>
  <c r="R71" i="24" a="1"/>
  <c r="R7" i="24" a="1"/>
  <c r="W22" i="24" a="1"/>
  <c r="AA10" i="24" a="1"/>
  <c r="AB73" i="24" a="1"/>
  <c r="AA15" i="24" a="1"/>
  <c r="Z6" i="24" a="1"/>
  <c r="AN67" i="24" a="1"/>
  <c r="AF16" i="24" a="1"/>
  <c r="AQ14" i="24" a="1"/>
  <c r="AB62" i="24" a="1"/>
  <c r="AQ66" i="24" a="1"/>
  <c r="T59" i="24" a="1"/>
  <c r="AJ17" i="24" a="1"/>
  <c r="AA16" i="24" a="1"/>
  <c r="Z72" i="24" a="1"/>
  <c r="R11" i="24" a="1"/>
  <c r="AA66" i="24" a="1"/>
  <c r="AA13" i="24" a="1"/>
  <c r="AN55" i="24" a="1"/>
  <c r="AI72" i="24" a="1"/>
  <c r="AA55" i="24" a="1"/>
  <c r="AE60" i="24" a="1"/>
  <c r="AB17" i="24" a="1"/>
  <c r="Z14" i="24" a="1"/>
  <c r="W47" i="24" a="1"/>
  <c r="AF56" i="24" a="1"/>
  <c r="Z54" i="24" a="1"/>
  <c r="AJ25" i="24" a="1"/>
  <c r="R24" i="24" a="1"/>
  <c r="Z23" i="24" a="1"/>
  <c r="AA12" i="24" a="1"/>
  <c r="AF65" i="24" a="1"/>
  <c r="R56" i="24" a="1"/>
  <c r="T47" i="24" a="1"/>
  <c r="AI70" i="24" a="1"/>
  <c r="AA25" i="24" a="1"/>
  <c r="T11" i="24" a="1"/>
  <c r="AI17" i="24" a="1"/>
  <c r="T61" i="24" a="1"/>
  <c r="R64" i="24" a="1"/>
  <c r="W25" i="24" a="1"/>
  <c r="AA20" i="24" a="1"/>
  <c r="AF10" i="24" a="1"/>
  <c r="W21" i="24" a="1"/>
  <c r="Z12" i="24" a="1"/>
  <c r="AA60" i="24" a="1"/>
  <c r="AA69" i="24" a="1"/>
  <c r="AB70" i="24" a="1"/>
  <c r="AI71" i="24" a="1"/>
  <c r="T23" i="24" a="1"/>
  <c r="AQ64" i="24" a="1"/>
  <c r="W61" i="24" a="1"/>
  <c r="R22" i="24" a="1"/>
  <c r="R68" i="24" a="1"/>
  <c r="AQ46" i="24" a="1"/>
  <c r="AA21" i="24" a="1"/>
  <c r="AB7" i="24" a="1"/>
  <c r="AE67" i="24" a="1"/>
  <c r="R57" i="24" a="1"/>
  <c r="AJ45" i="24" a="1"/>
  <c r="W62" i="24" a="1"/>
  <c r="R17" i="24" a="1"/>
  <c r="AI68" i="24" a="1"/>
  <c r="AQ26" i="24" a="1"/>
  <c r="W52" i="24" a="1"/>
  <c r="AQ44" i="24" a="1"/>
  <c r="T16" i="24" a="1"/>
  <c r="AB14" i="24" a="1"/>
  <c r="AE52" i="24" a="1"/>
  <c r="AN69" i="24" a="1"/>
  <c r="AI55" i="24" a="1"/>
  <c r="AI66" i="24" a="1"/>
  <c r="W43" i="24" a="1"/>
  <c r="W64" i="24" a="1"/>
  <c r="AJ68" i="24" a="1"/>
  <c r="AB44" i="24" a="1"/>
  <c r="R19" i="24" a="1"/>
  <c r="R16" i="24" a="1"/>
  <c r="Z11" i="24" a="1"/>
  <c r="AA50" i="24" a="1"/>
  <c r="Z46" i="24" a="1"/>
  <c r="AJ26" i="24" a="1"/>
  <c r="Z73" i="24" a="1"/>
  <c r="AF63" i="24" a="1"/>
  <c r="AJ61" i="24" a="1"/>
  <c r="Z10" i="24" a="1"/>
  <c r="AJ48" i="24" a="1"/>
  <c r="W9" i="24" a="1"/>
  <c r="AI64" i="24" a="1"/>
  <c r="AE25" i="24" a="1"/>
  <c r="AN18" i="24" a="1"/>
  <c r="R72" i="24" a="1"/>
  <c r="AB58" i="24" a="1"/>
  <c r="Z70" i="24" a="1"/>
  <c r="AE51" i="24" a="1"/>
  <c r="AB61" i="24" l="1"/>
  <c r="O75" i="61" s="1"/>
  <c r="AE69" i="24"/>
  <c r="R70" i="61" s="1"/>
  <c r="AF26" i="24"/>
  <c r="J35" i="61" s="1"/>
  <c r="W69" i="24"/>
  <c r="S70" i="61" s="1"/>
  <c r="Z47" i="24"/>
  <c r="P12" i="61" s="1"/>
  <c r="W22" i="24"/>
  <c r="S32" i="61" s="1"/>
  <c r="W12" i="24"/>
  <c r="S22" i="61" s="1"/>
  <c r="AE66" i="24"/>
  <c r="R77" i="61" s="1"/>
  <c r="W56" i="24"/>
  <c r="AF57" i="24"/>
  <c r="AJ18" i="24"/>
  <c r="N28" i="61" s="1"/>
  <c r="AI54" i="24"/>
  <c r="H55" i="61" s="1"/>
  <c r="AN72" i="24"/>
  <c r="AB16" i="24"/>
  <c r="O26" i="61" s="1"/>
  <c r="T56" i="24"/>
  <c r="AQ6" i="24"/>
  <c r="AQ13" i="24"/>
  <c r="V23" i="61" s="1"/>
  <c r="AB60" i="24"/>
  <c r="R26" i="24"/>
  <c r="AF52" i="24"/>
  <c r="J53" i="61" s="1"/>
  <c r="AJ44" i="24"/>
  <c r="N11" i="61" s="1"/>
  <c r="W67" i="24"/>
  <c r="S68" i="61" s="1"/>
  <c r="AB17" i="24"/>
  <c r="O27" i="61" s="1"/>
  <c r="AF25" i="24"/>
  <c r="J36" i="61" s="1"/>
  <c r="T63" i="24"/>
  <c r="E76" i="61" s="1" a="1"/>
  <c r="E76" i="61" s="1"/>
  <c r="T62" i="24"/>
  <c r="E74" i="61" s="1" a="1"/>
  <c r="E74" i="61" s="1"/>
  <c r="T26" i="24"/>
  <c r="E35" i="61" s="1" a="1"/>
  <c r="E35" i="61" s="1"/>
  <c r="W60" i="24"/>
  <c r="AB73" i="24"/>
  <c r="AJ60" i="24"/>
  <c r="AJ58" i="24"/>
  <c r="AQ19" i="24"/>
  <c r="V29" i="61" s="1"/>
  <c r="AN49" i="24"/>
  <c r="W8" i="61" s="1"/>
  <c r="T50" i="24"/>
  <c r="E9" i="61" s="1" a="1"/>
  <c r="E9" i="61" s="1"/>
  <c r="T58" i="24"/>
  <c r="R25" i="24"/>
  <c r="AB67" i="24"/>
  <c r="O68" i="61" s="1"/>
  <c r="AJ21" i="24"/>
  <c r="N31" i="61" s="1"/>
  <c r="Z56" i="24"/>
  <c r="R64" i="24"/>
  <c r="AB59" i="24"/>
  <c r="AE9" i="24"/>
  <c r="R20" i="61" s="1"/>
  <c r="AI20" i="24"/>
  <c r="H30" i="61" s="1"/>
  <c r="AB68" i="24"/>
  <c r="O67" i="61" s="1"/>
  <c r="AA67" i="24"/>
  <c r="Z68" i="61" s="1"/>
  <c r="AB18" i="24"/>
  <c r="O28" i="61" s="1"/>
  <c r="Z22" i="24"/>
  <c r="P32" i="61" s="1"/>
  <c r="AF43" i="24"/>
  <c r="J10" i="61" s="1"/>
  <c r="AJ24" i="24"/>
  <c r="N34" i="61" s="1"/>
  <c r="AN9" i="24"/>
  <c r="W20" i="61" s="1"/>
  <c r="AE26" i="24"/>
  <c r="R35" i="61" s="1"/>
  <c r="W7" i="24"/>
  <c r="AF11" i="24"/>
  <c r="J19" i="61" s="1"/>
  <c r="AE19" i="24"/>
  <c r="R29" i="61" s="1"/>
  <c r="R6" i="24"/>
  <c r="W71" i="24"/>
  <c r="AQ44" i="24"/>
  <c r="V11" i="61" s="1"/>
  <c r="AF59" i="24"/>
  <c r="Z69" i="24"/>
  <c r="P70" i="61" s="1"/>
  <c r="R56" i="24"/>
  <c r="AB45" i="24"/>
  <c r="O15" i="61" s="1"/>
  <c r="AE51" i="24"/>
  <c r="R6" i="61" s="1"/>
  <c r="AB48" i="24"/>
  <c r="O7" i="61" s="1"/>
  <c r="R72" i="24"/>
  <c r="K46" i="61" s="1" a="1"/>
  <c r="K46" i="61" s="1"/>
  <c r="AQ54" i="24"/>
  <c r="V55" i="61" s="1"/>
  <c r="AI7" i="24"/>
  <c r="AI18" i="24"/>
  <c r="H28" i="61" s="1"/>
  <c r="W10" i="24"/>
  <c r="S21" i="61" s="1"/>
  <c r="AE72" i="24"/>
  <c r="W11" i="24"/>
  <c r="S19" i="61" s="1"/>
  <c r="R8" i="24"/>
  <c r="K18" i="61" s="1" a="1"/>
  <c r="K18" i="61" s="1"/>
  <c r="AB53" i="24"/>
  <c r="O54" i="61" s="1"/>
  <c r="AQ57" i="24"/>
  <c r="V58" i="61" s="1"/>
  <c r="AQ48" i="24"/>
  <c r="V7" i="61" s="1"/>
  <c r="AF72" i="24"/>
  <c r="AN23" i="24"/>
  <c r="W33" i="61" s="1"/>
  <c r="T67" i="24"/>
  <c r="E68" i="61" s="1" a="1"/>
  <c r="E68" i="61" s="1"/>
  <c r="Z19" i="24"/>
  <c r="P29" i="61" s="1"/>
  <c r="AA68" i="24"/>
  <c r="Z67" i="61" s="1"/>
  <c r="Z10" i="24"/>
  <c r="P21" i="61" s="1"/>
  <c r="AN69" i="24"/>
  <c r="W70" i="61" s="1"/>
  <c r="AI64" i="24"/>
  <c r="H79" i="61" s="1"/>
  <c r="AB25" i="24"/>
  <c r="O36" i="61" s="1"/>
  <c r="AA65" i="24"/>
  <c r="Z80" i="61" s="1"/>
  <c r="AJ9" i="24"/>
  <c r="N20" i="61" s="1"/>
  <c r="W20" i="24"/>
  <c r="S30" i="61" s="1"/>
  <c r="R43" i="24"/>
  <c r="AN6" i="24"/>
  <c r="W64" i="24"/>
  <c r="S79" i="61" s="1"/>
  <c r="T10" i="24"/>
  <c r="E21" i="61" s="1" a="1"/>
  <c r="E21" i="61" s="1"/>
  <c r="AA47" i="24"/>
  <c r="Z12" i="61" s="1"/>
  <c r="W9" i="24"/>
  <c r="S20" i="61" s="1"/>
  <c r="W19" i="24"/>
  <c r="S29" i="61" s="1"/>
  <c r="AJ68" i="24"/>
  <c r="N67" i="61" s="1"/>
  <c r="W65" i="24"/>
  <c r="S80" i="61" s="1"/>
  <c r="AQ65" i="24"/>
  <c r="V80" i="61" s="1"/>
  <c r="AF63" i="24"/>
  <c r="J76" i="61" s="1"/>
  <c r="AQ64" i="24"/>
  <c r="V79" i="61" s="1"/>
  <c r="AA24" i="24"/>
  <c r="Z34" i="61" s="1"/>
  <c r="AB54" i="24"/>
  <c r="O55" i="61" s="1"/>
  <c r="AF71" i="24"/>
  <c r="AQ26" i="24"/>
  <c r="V35" i="61" s="1"/>
  <c r="AJ20" i="24"/>
  <c r="N30" i="61" s="1"/>
  <c r="Z20" i="24"/>
  <c r="P30" i="61" s="1"/>
  <c r="Z57" i="24"/>
  <c r="AB7" i="24"/>
  <c r="O5" i="61" s="1"/>
  <c r="W68" i="24"/>
  <c r="S67" i="61" s="1"/>
  <c r="AI52" i="24"/>
  <c r="H53" i="61" s="1"/>
  <c r="R16" i="24"/>
  <c r="K26" i="61" s="1" a="1"/>
  <c r="K26" i="61" s="1"/>
  <c r="AA54" i="24"/>
  <c r="Z55" i="61" s="1"/>
  <c r="AJ17" i="24"/>
  <c r="N27" i="61" s="1"/>
  <c r="T61" i="24"/>
  <c r="E75" i="61" s="1" a="1"/>
  <c r="E75" i="61" s="1"/>
  <c r="Z13" i="24"/>
  <c r="P23" i="61" s="1"/>
  <c r="AE48" i="24"/>
  <c r="R7" i="61" s="1"/>
  <c r="R48" i="24"/>
  <c r="K7" i="61" s="1" a="1"/>
  <c r="K7" i="61" s="1"/>
  <c r="AI57" i="24"/>
  <c r="AE60" i="24"/>
  <c r="T69" i="24"/>
  <c r="E70" i="61" s="1" a="1"/>
  <c r="E70" i="61" s="1"/>
  <c r="AI8" i="24"/>
  <c r="H18" i="61" s="1"/>
  <c r="AF12" i="24"/>
  <c r="J22" i="61" s="1"/>
  <c r="AI9" i="24"/>
  <c r="H20" i="61" s="1"/>
  <c r="W23" i="24"/>
  <c r="S33" i="61" s="1"/>
  <c r="AF13" i="24"/>
  <c r="J23" i="61" s="1"/>
  <c r="AA16" i="24"/>
  <c r="Z26" i="61" s="1"/>
  <c r="R60" i="24"/>
  <c r="AQ61" i="24"/>
  <c r="V75" i="61" s="1"/>
  <c r="T44" i="24"/>
  <c r="E11" i="61" s="1" a="1"/>
  <c r="E11" i="61" s="1"/>
  <c r="W62" i="24"/>
  <c r="S74" i="61" s="1"/>
  <c r="AJ26" i="24"/>
  <c r="N35" i="61" s="1"/>
  <c r="AA26" i="24"/>
  <c r="Z35" i="61" s="1"/>
  <c r="AF14" i="24"/>
  <c r="J24" i="61" s="1"/>
  <c r="T9" i="24"/>
  <c r="E20" i="61" s="1" a="1"/>
  <c r="E20" i="61" s="1"/>
  <c r="Z68" i="24"/>
  <c r="P67" i="61" s="1"/>
  <c r="AQ60" i="24"/>
  <c r="T16" i="24"/>
  <c r="E26" i="61" s="1" a="1"/>
  <c r="E26" i="61" s="1"/>
  <c r="AI15" i="24"/>
  <c r="H25" i="61" s="1"/>
  <c r="W61" i="24"/>
  <c r="S75" i="61" s="1"/>
  <c r="W49" i="24"/>
  <c r="S8" i="61" s="1"/>
  <c r="AB63" i="24"/>
  <c r="O76" i="61" s="1"/>
  <c r="AN44" i="24"/>
  <c r="W11" i="61" s="1"/>
  <c r="AF48" i="24"/>
  <c r="J7" i="61" s="1"/>
  <c r="AE11" i="24"/>
  <c r="R19" i="61" s="1"/>
  <c r="AI69" i="24"/>
  <c r="H70" i="61" s="1"/>
  <c r="Z61" i="24"/>
  <c r="P75" i="61" s="1"/>
  <c r="AA55" i="24"/>
  <c r="AA44" i="24"/>
  <c r="Z11" i="61" s="1"/>
  <c r="AB72" i="24"/>
  <c r="R22" i="24"/>
  <c r="AB13" i="24"/>
  <c r="O23" i="61" s="1"/>
  <c r="R7" i="24"/>
  <c r="K5" i="61" s="1" a="1"/>
  <c r="K5" i="61" s="1"/>
  <c r="W44" i="24"/>
  <c r="S11" i="61" s="1"/>
  <c r="AQ49" i="24"/>
  <c r="V8" i="61" s="1"/>
  <c r="AN48" i="24"/>
  <c r="W7" i="61" s="1"/>
  <c r="AQ71" i="24"/>
  <c r="Z65" i="24"/>
  <c r="P80" i="61" s="1"/>
  <c r="R12" i="24"/>
  <c r="T52" i="24"/>
  <c r="E53" i="61" s="1" a="1"/>
  <c r="E53" i="61" s="1"/>
  <c r="AB71" i="24"/>
  <c r="AA11" i="24"/>
  <c r="Z19" i="61" s="1"/>
  <c r="AF55" i="24"/>
  <c r="J56" i="61" s="1"/>
  <c r="AI17" i="24"/>
  <c r="H27" i="61" s="1"/>
  <c r="AF60" i="24"/>
  <c r="J61" i="61" s="1"/>
  <c r="AE43" i="24"/>
  <c r="R10" i="61" s="1"/>
  <c r="AE23" i="24"/>
  <c r="R33" i="61" s="1"/>
  <c r="R9" i="24"/>
  <c r="AE73" i="24"/>
  <c r="W24" i="24"/>
  <c r="S34" i="61" s="1"/>
  <c r="Z26" i="24"/>
  <c r="P35" i="61" s="1"/>
  <c r="AF7" i="24"/>
  <c r="J5" i="61" s="1"/>
  <c r="AB51" i="24"/>
  <c r="O6" i="61" s="1"/>
  <c r="AB23" i="24"/>
  <c r="O33" i="61" s="1"/>
  <c r="AE20" i="24"/>
  <c r="R30" i="61" s="1"/>
  <c r="W73" i="24"/>
  <c r="R11" i="24"/>
  <c r="AB56" i="24"/>
  <c r="O57" i="61" s="1"/>
  <c r="AF65" i="24"/>
  <c r="J80" i="61" s="1"/>
  <c r="Z48" i="24"/>
  <c r="P7" i="61" s="1"/>
  <c r="T18" i="24"/>
  <c r="E28" i="61" s="1" a="1"/>
  <c r="E28" i="61" s="1"/>
  <c r="AN52" i="24"/>
  <c r="W53" i="61" s="1"/>
  <c r="AJ8" i="24"/>
  <c r="N18" i="61" s="1"/>
  <c r="R45" i="24"/>
  <c r="R73" i="24"/>
  <c r="AN58" i="24"/>
  <c r="T46" i="24"/>
  <c r="E14" i="61" s="1" a="1"/>
  <c r="E14" i="61" s="1"/>
  <c r="AB47" i="24"/>
  <c r="O12" i="61" s="1"/>
  <c r="W15" i="24"/>
  <c r="S25" i="61" s="1"/>
  <c r="R67" i="24"/>
  <c r="K68" i="61" s="1" a="1"/>
  <c r="K68" i="61" s="1"/>
  <c r="AB52" i="24"/>
  <c r="O53" i="61" s="1"/>
  <c r="T12" i="24"/>
  <c r="E22" i="61" s="1" a="1"/>
  <c r="E22" i="61" s="1"/>
  <c r="AN11" i="24"/>
  <c r="W19" i="61" s="1"/>
  <c r="AF46" i="24"/>
  <c r="J14" i="61" s="1"/>
  <c r="AQ68" i="24"/>
  <c r="V67" i="61" s="1"/>
  <c r="AJ65" i="24"/>
  <c r="N80" i="61" s="1"/>
  <c r="AN61" i="24"/>
  <c r="W75" i="61" s="1"/>
  <c r="AB69" i="24"/>
  <c r="O70" i="61" s="1"/>
  <c r="T8" i="24"/>
  <c r="E18" i="61" s="1" a="1"/>
  <c r="E18" i="61" s="1"/>
  <c r="AQ73" i="24"/>
  <c r="AB11" i="24"/>
  <c r="O19" i="61" s="1"/>
  <c r="W16" i="24"/>
  <c r="S26" i="61" s="1"/>
  <c r="AF56" i="24"/>
  <c r="AF17" i="24"/>
  <c r="J27" i="61" s="1"/>
  <c r="AI48" i="24"/>
  <c r="H7" i="61" s="1"/>
  <c r="Z21" i="24"/>
  <c r="P31" i="61" s="1"/>
  <c r="Z11" i="24"/>
  <c r="P19" i="61" s="1"/>
  <c r="AN68" i="24"/>
  <c r="W67" i="61" s="1"/>
  <c r="AJ73" i="24"/>
  <c r="AB44" i="24"/>
  <c r="O11" i="61" s="1"/>
  <c r="AJ14" i="24"/>
  <c r="N24" i="61" s="1"/>
  <c r="AQ69" i="24"/>
  <c r="V70" i="61" s="1"/>
  <c r="AN13" i="24"/>
  <c r="W23" i="61" s="1"/>
  <c r="AF73" i="24"/>
  <c r="AB65" i="24"/>
  <c r="O80" i="61" s="1"/>
  <c r="R51" i="24"/>
  <c r="K6" i="61" s="1" a="1"/>
  <c r="K6" i="61" s="1"/>
  <c r="Z54" i="24"/>
  <c r="P55" i="61" s="1"/>
  <c r="AB15" i="24"/>
  <c r="O25" i="61" s="1"/>
  <c r="AN55" i="24"/>
  <c r="AE71" i="24"/>
  <c r="Z24" i="24"/>
  <c r="P34" i="61" s="1"/>
  <c r="AA20" i="24"/>
  <c r="Z30" i="61" s="1"/>
  <c r="AI51" i="24"/>
  <c r="H6" i="61" s="1"/>
  <c r="Z64" i="24"/>
  <c r="P79" i="61" s="1"/>
  <c r="AI46" i="24"/>
  <c r="H14" i="61" s="1"/>
  <c r="R61" i="24"/>
  <c r="AF51" i="24"/>
  <c r="J6" i="61" s="1"/>
  <c r="AE14" i="24"/>
  <c r="R24" i="61" s="1"/>
  <c r="AA51" i="24"/>
  <c r="Z6" i="61" s="1"/>
  <c r="Z49" i="24"/>
  <c r="P8" i="61" s="1"/>
  <c r="W59" i="24"/>
  <c r="S60" i="61" s="1"/>
  <c r="AE58" i="24"/>
  <c r="AI49" i="24"/>
  <c r="H8" i="61" s="1"/>
  <c r="AJ51" i="24"/>
  <c r="N6" i="61" s="1"/>
  <c r="AI59" i="24"/>
  <c r="R59" i="24"/>
  <c r="AE53" i="24"/>
  <c r="R54" i="61" s="1"/>
  <c r="AN73" i="24"/>
  <c r="AN18" i="24"/>
  <c r="W28" i="61" s="1"/>
  <c r="Z15" i="24"/>
  <c r="P25" i="61" s="1"/>
  <c r="AQ24" i="24"/>
  <c r="V34" i="61" s="1"/>
  <c r="AJ23" i="24"/>
  <c r="N33" i="61" s="1"/>
  <c r="AA61" i="24"/>
  <c r="Z75" i="61" s="1"/>
  <c r="T15" i="24"/>
  <c r="E25" i="61" s="1" a="1"/>
  <c r="E25" i="61" s="1"/>
  <c r="R44" i="24"/>
  <c r="K11" i="61" s="1" a="1"/>
  <c r="K11" i="61" s="1"/>
  <c r="AF9" i="24"/>
  <c r="J20" i="61" s="1"/>
  <c r="Z14" i="24"/>
  <c r="P24" i="61" s="1"/>
  <c r="AE55" i="24"/>
  <c r="AI55" i="24"/>
  <c r="H56" i="61" s="1"/>
  <c r="AA49" i="24"/>
  <c r="Z8" i="61" s="1"/>
  <c r="Z9" i="24"/>
  <c r="P20" i="61" s="1"/>
  <c r="W66" i="24"/>
  <c r="S77" i="61" s="1"/>
  <c r="AN19" i="24"/>
  <c r="W29" i="61" s="1"/>
  <c r="AA58" i="24"/>
  <c r="R63" i="24"/>
  <c r="AA23" i="24"/>
  <c r="Z33" i="61" s="1"/>
  <c r="AI60" i="24"/>
  <c r="AI61" i="24"/>
  <c r="H75" i="61" s="1"/>
  <c r="AA60" i="24"/>
  <c r="Z61" i="61" s="1"/>
  <c r="AI62" i="24"/>
  <c r="H74" i="61" s="1"/>
  <c r="AA69" i="24"/>
  <c r="Z70" i="61" s="1"/>
  <c r="AJ16" i="24"/>
  <c r="N26" i="61" s="1"/>
  <c r="AI16" i="24"/>
  <c r="H26" i="61" s="1"/>
  <c r="AB12" i="24"/>
  <c r="O22" i="61" s="1"/>
  <c r="W8" i="24"/>
  <c r="S18" i="61" s="1"/>
  <c r="AF47" i="24"/>
  <c r="J12" i="61" s="1"/>
  <c r="AF70" i="24"/>
  <c r="J69" i="61" s="1"/>
  <c r="AA70" i="24"/>
  <c r="Z69" i="61" s="1"/>
  <c r="AI11" i="24"/>
  <c r="H19" i="61" s="1"/>
  <c r="AA7" i="24"/>
  <c r="Z5" i="61" s="1"/>
  <c r="AF62" i="24"/>
  <c r="J74" i="61" s="1"/>
  <c r="AJ69" i="24"/>
  <c r="N70" i="61" s="1"/>
  <c r="T19" i="24"/>
  <c r="E29" i="61" s="1" a="1"/>
  <c r="E29" i="61" s="1"/>
  <c r="W14" i="24"/>
  <c r="S24" i="61" s="1"/>
  <c r="AN45" i="24"/>
  <c r="W15" i="61" s="1"/>
  <c r="W43" i="24"/>
  <c r="S10" i="61" s="1"/>
  <c r="AJ11" i="24"/>
  <c r="N19" i="61" s="1"/>
  <c r="AF19" i="24"/>
  <c r="J29" i="61" s="1"/>
  <c r="AE18" i="24"/>
  <c r="R28" i="61" s="1"/>
  <c r="AI58" i="24"/>
  <c r="AQ17" i="24"/>
  <c r="V27" i="61" s="1"/>
  <c r="AJ45" i="24"/>
  <c r="N15" i="61" s="1"/>
  <c r="AA9" i="24"/>
  <c r="Z20" i="61" s="1"/>
  <c r="AQ8" i="24"/>
  <c r="V18" i="61" s="1"/>
  <c r="R55" i="24"/>
  <c r="T21" i="24"/>
  <c r="E31" i="61" s="1" a="1"/>
  <c r="E31" i="61" s="1"/>
  <c r="AJ56" i="24"/>
  <c r="AQ25" i="24"/>
  <c r="V36" i="61" s="1"/>
  <c r="AJ13" i="24"/>
  <c r="N23" i="61" s="1"/>
  <c r="Z63" i="24"/>
  <c r="P76" i="61" s="1"/>
  <c r="AA6" i="24"/>
  <c r="Z4" i="61" s="1"/>
  <c r="AA17" i="24"/>
  <c r="Z27" i="61" s="1"/>
  <c r="Z73" i="24"/>
  <c r="Z18" i="24"/>
  <c r="P28" i="61" s="1"/>
  <c r="AE22" i="24"/>
  <c r="R32" i="61" s="1"/>
  <c r="AE50" i="24"/>
  <c r="R9" i="61" s="1"/>
  <c r="AE12" i="24"/>
  <c r="R22" i="61" s="1"/>
  <c r="AI21" i="24"/>
  <c r="H31" i="61" s="1"/>
  <c r="R46" i="24"/>
  <c r="K14" i="61" s="1" a="1"/>
  <c r="K14" i="61" s="1"/>
  <c r="R53" i="24"/>
  <c r="K54" i="61" s="1" a="1"/>
  <c r="K54" i="61" s="1"/>
  <c r="T49" i="24"/>
  <c r="E8" i="61" s="1" a="1"/>
  <c r="E8" i="61" s="1"/>
  <c r="T64" i="24"/>
  <c r="E79" i="61" s="1" a="1"/>
  <c r="E79" i="61" s="1"/>
  <c r="AJ67" i="24"/>
  <c r="N68" i="61" s="1"/>
  <c r="Z66" i="24"/>
  <c r="P77" i="61" s="1"/>
  <c r="T65" i="24"/>
  <c r="E80" i="61" s="1" a="1"/>
  <c r="E80" i="61" s="1"/>
  <c r="AA46" i="24"/>
  <c r="Z14" i="61" s="1"/>
  <c r="AB57" i="24"/>
  <c r="O58" i="61" s="1"/>
  <c r="Z25" i="24"/>
  <c r="P36" i="61" s="1"/>
  <c r="W63" i="24"/>
  <c r="S76" i="61" s="1"/>
  <c r="AI67" i="24"/>
  <c r="H68" i="61" s="1"/>
  <c r="AQ11" i="24"/>
  <c r="V19" i="61" s="1"/>
  <c r="T25" i="24"/>
  <c r="E36" i="61" s="1" a="1"/>
  <c r="E36" i="61" s="1"/>
  <c r="T14" i="24"/>
  <c r="E24" i="61" s="1" a="1"/>
  <c r="E24" i="61" s="1"/>
  <c r="W58" i="24"/>
  <c r="AF6" i="24"/>
  <c r="J4" i="61" s="1"/>
  <c r="AA53" i="24"/>
  <c r="Z54" i="61" s="1"/>
  <c r="AI47" i="24"/>
  <c r="H12" i="61" s="1"/>
  <c r="AI12" i="24"/>
  <c r="H22" i="61" s="1"/>
  <c r="AF68" i="24"/>
  <c r="J67" i="61" s="1"/>
  <c r="AN63" i="24"/>
  <c r="W76" i="61" s="1"/>
  <c r="AF21" i="24"/>
  <c r="J31" i="61" s="1"/>
  <c r="AN57" i="24"/>
  <c r="W47" i="24"/>
  <c r="S12" i="61" s="1"/>
  <c r="AA72" i="24"/>
  <c r="AE63" i="24"/>
  <c r="R76" i="61" s="1"/>
  <c r="Z8" i="24"/>
  <c r="P18" i="61" s="1"/>
  <c r="R52" i="24"/>
  <c r="K53" i="61" s="1" a="1"/>
  <c r="K53" i="61" s="1"/>
  <c r="AN60" i="24"/>
  <c r="AF49" i="24"/>
  <c r="J8" i="61" s="1"/>
  <c r="AI71" i="24"/>
  <c r="R18" i="24"/>
  <c r="K28" i="61" s="1" a="1"/>
  <c r="K28" i="61" s="1"/>
  <c r="AE15" i="24"/>
  <c r="R25" i="61" s="1"/>
  <c r="Z52" i="24"/>
  <c r="P53" i="61" s="1"/>
  <c r="AI63" i="24"/>
  <c r="H76" i="61" s="1"/>
  <c r="AN43" i="24"/>
  <c r="W10" i="61" s="1"/>
  <c r="AF22" i="24"/>
  <c r="J32" i="61" s="1"/>
  <c r="T68" i="24"/>
  <c r="E67" i="61" s="1" a="1"/>
  <c r="E67" i="61" s="1"/>
  <c r="T24" i="24"/>
  <c r="E34" i="61" s="1" a="1"/>
  <c r="E34" i="61" s="1"/>
  <c r="Z46" i="24"/>
  <c r="P14" i="61" s="1"/>
  <c r="AB22" i="24"/>
  <c r="O32" i="61" s="1"/>
  <c r="W46" i="24"/>
  <c r="S14" i="61" s="1"/>
  <c r="AN15" i="24"/>
  <c r="W25" i="61" s="1"/>
  <c r="AN66" i="24"/>
  <c r="W77" i="61" s="1"/>
  <c r="Z60" i="24"/>
  <c r="AJ59" i="24"/>
  <c r="N60" i="61" s="1"/>
  <c r="AB19" i="24"/>
  <c r="O29" i="61" s="1"/>
  <c r="AF10" i="24"/>
  <c r="J21" i="61" s="1"/>
  <c r="AA43" i="24"/>
  <c r="Z10" i="61" s="1"/>
  <c r="R15" i="24"/>
  <c r="K25" i="61" s="1" a="1"/>
  <c r="K25" i="61" s="1"/>
  <c r="T53" i="24"/>
  <c r="E54" i="61" s="1" a="1"/>
  <c r="E54" i="61" s="1"/>
  <c r="AB66" i="24"/>
  <c r="O77" i="61" s="1"/>
  <c r="AJ49" i="24"/>
  <c r="N8" i="61" s="1"/>
  <c r="AE6" i="24"/>
  <c r="R4" i="61" s="1"/>
  <c r="AE25" i="24"/>
  <c r="R36" i="61" s="1"/>
  <c r="AI26" i="24"/>
  <c r="H35" i="61" s="1"/>
  <c r="R14" i="24"/>
  <c r="AN22" i="24"/>
  <c r="W32" i="61" s="1"/>
  <c r="AN16" i="24"/>
  <c r="W26" i="61" s="1"/>
  <c r="AA14" i="24"/>
  <c r="Z24" i="61" s="1"/>
  <c r="T11" i="24"/>
  <c r="E19" i="61" s="1" a="1"/>
  <c r="E19" i="61" s="1"/>
  <c r="W53" i="24"/>
  <c r="S54" i="61" s="1"/>
  <c r="AQ72" i="24"/>
  <c r="AQ45" i="24"/>
  <c r="V15" i="61" s="1"/>
  <c r="AQ56" i="24"/>
  <c r="AJ50" i="24"/>
  <c r="N9" i="61" s="1"/>
  <c r="AF24" i="24"/>
  <c r="J34" i="61" s="1"/>
  <c r="W51" i="24"/>
  <c r="S6" i="61" s="1"/>
  <c r="W17" i="24"/>
  <c r="S27" i="61" s="1"/>
  <c r="R70" i="24"/>
  <c r="K69" i="61" s="1" a="1"/>
  <c r="K69" i="61" s="1"/>
  <c r="R10" i="24"/>
  <c r="K21" i="61" s="1" a="1"/>
  <c r="K21" i="61" s="1"/>
  <c r="T55" i="24"/>
  <c r="W70" i="24"/>
  <c r="S69" i="61" s="1"/>
  <c r="AN65" i="24"/>
  <c r="W80" i="61" s="1"/>
  <c r="Z7" i="24"/>
  <c r="P5" i="61" s="1"/>
  <c r="AN10" i="24"/>
  <c r="W21" i="61" s="1"/>
  <c r="Z62" i="24"/>
  <c r="P74" i="61" s="1"/>
  <c r="AF18" i="24"/>
  <c r="J28" i="61" s="1"/>
  <c r="AB64" i="24"/>
  <c r="O79" i="61" s="1"/>
  <c r="Z44" i="24"/>
  <c r="P11" i="61" s="1"/>
  <c r="AN24" i="24"/>
  <c r="W34" i="61" s="1"/>
  <c r="AI68" i="24"/>
  <c r="H67" i="61" s="1"/>
  <c r="AJ25" i="24"/>
  <c r="N36" i="61" s="1"/>
  <c r="AJ10" i="24"/>
  <c r="N21" i="61" s="1"/>
  <c r="AF45" i="24"/>
  <c r="J15" i="61" s="1"/>
  <c r="Z55" i="24"/>
  <c r="R19" i="24"/>
  <c r="K29" i="61" s="1" a="1"/>
  <c r="K29" i="61" s="1"/>
  <c r="AE44" i="24"/>
  <c r="R11" i="61" s="1"/>
  <c r="AI53" i="24"/>
  <c r="H54" i="61" s="1"/>
  <c r="AI45" i="24"/>
  <c r="H15" i="61" s="1"/>
  <c r="AJ19" i="24"/>
  <c r="N29" i="61" s="1"/>
  <c r="AI56" i="24"/>
  <c r="H57" i="61" s="1"/>
  <c r="AJ46" i="24"/>
  <c r="N14" i="61" s="1"/>
  <c r="T73" i="24"/>
  <c r="Z50" i="24"/>
  <c r="P9" i="61" s="1"/>
  <c r="Z58" i="24"/>
  <c r="AI25" i="24"/>
  <c r="H36" i="61" s="1"/>
  <c r="T47" i="24"/>
  <c r="E12" i="61" s="1" a="1"/>
  <c r="E12" i="61" s="1"/>
  <c r="R68" i="24"/>
  <c r="AE7" i="24"/>
  <c r="R5" i="61" s="1"/>
  <c r="AE13" i="24"/>
  <c r="R23" i="61" s="1"/>
  <c r="AA52" i="24"/>
  <c r="Z53" i="61" s="1"/>
  <c r="AA13" i="24"/>
  <c r="Z23" i="61" s="1"/>
  <c r="AB50" i="24"/>
  <c r="O9" i="61" s="1"/>
  <c r="AA64" i="24"/>
  <c r="Z79" i="61" s="1"/>
  <c r="T66" i="24"/>
  <c r="E77" i="61" s="1" a="1"/>
  <c r="E77" i="61" s="1"/>
  <c r="AI66" i="24"/>
  <c r="H77" i="61" s="1"/>
  <c r="Z59" i="24"/>
  <c r="P60" i="61" s="1"/>
  <c r="AJ12" i="24"/>
  <c r="N22" i="61" s="1"/>
  <c r="Z53" i="24"/>
  <c r="P54" i="61" s="1"/>
  <c r="AA15" i="24"/>
  <c r="Z25" i="61" s="1"/>
  <c r="AB43" i="24"/>
  <c r="O10" i="61" s="1"/>
  <c r="AF61" i="24"/>
  <c r="J75" i="61" s="1"/>
  <c r="AI65" i="24"/>
  <c r="H80" i="61" s="1"/>
  <c r="R17" i="24"/>
  <c r="K27" i="61" s="1" a="1"/>
  <c r="K27" i="61" s="1"/>
  <c r="AE70" i="24"/>
  <c r="R69" i="61" s="1"/>
  <c r="AA56" i="24"/>
  <c r="Z57" i="61" s="1"/>
  <c r="AI13" i="24"/>
  <c r="H23" i="61" s="1"/>
  <c r="AA8" i="24"/>
  <c r="Z18" i="61" s="1"/>
  <c r="AQ10" i="24"/>
  <c r="V21" i="61" s="1"/>
  <c r="Z45" i="24"/>
  <c r="P15" i="61" s="1"/>
  <c r="AA10" i="24"/>
  <c r="Z21" i="61" s="1"/>
  <c r="AE17" i="24"/>
  <c r="R27" i="61" s="1"/>
  <c r="W50" i="24"/>
  <c r="S9" i="61" s="1"/>
  <c r="AN7" i="24"/>
  <c r="W5" i="61" s="1"/>
  <c r="AJ66" i="24"/>
  <c r="N77" i="61" s="1"/>
  <c r="AE61" i="24"/>
  <c r="R75" i="61" s="1"/>
  <c r="AB62" i="24"/>
  <c r="O74" i="61" s="1"/>
  <c r="AA45" i="24"/>
  <c r="Z15" i="61" s="1"/>
  <c r="AA21" i="24"/>
  <c r="Z31" i="61" s="1"/>
  <c r="AN54" i="24"/>
  <c r="W55" i="61" s="1"/>
  <c r="R20" i="24"/>
  <c r="AQ12" i="24"/>
  <c r="V22" i="61" s="1"/>
  <c r="AJ64" i="24"/>
  <c r="N79" i="61" s="1"/>
  <c r="AN51" i="24"/>
  <c r="W6" i="61" s="1"/>
  <c r="T20" i="24"/>
  <c r="E30" i="61" s="1" a="1"/>
  <c r="E30" i="61" s="1"/>
  <c r="AN70" i="24"/>
  <c r="W69" i="61" s="1"/>
  <c r="AB14" i="24"/>
  <c r="O24" i="61" s="1"/>
  <c r="AB9" i="24"/>
  <c r="O20" i="61" s="1"/>
  <c r="AI44" i="24"/>
  <c r="H11" i="61" s="1"/>
  <c r="T45" i="24"/>
  <c r="E15" i="61" s="1" a="1"/>
  <c r="E15" i="61" s="1"/>
  <c r="AF58" i="24"/>
  <c r="Z67" i="24"/>
  <c r="P68" i="61" s="1"/>
  <c r="Z71" i="24"/>
  <c r="T6" i="24"/>
  <c r="E4" i="61" s="1" a="1"/>
  <c r="E4" i="61" s="1"/>
  <c r="Z43" i="24"/>
  <c r="P10" i="61" s="1"/>
  <c r="AA63" i="24"/>
  <c r="Z76" i="61" s="1"/>
  <c r="AE49" i="24"/>
  <c r="R8" i="61" s="1"/>
  <c r="AJ72" i="24"/>
  <c r="AF50" i="24"/>
  <c r="J9" i="61" s="1"/>
  <c r="R23" i="24"/>
  <c r="K33" i="61" s="1" a="1"/>
  <c r="K33" i="61" s="1"/>
  <c r="AB49" i="24"/>
  <c r="O8" i="61" s="1"/>
  <c r="T59" i="24"/>
  <c r="E60" i="61" s="1" a="1"/>
  <c r="E60" i="61" s="1"/>
  <c r="AE47" i="24"/>
  <c r="R12" i="61" s="1"/>
  <c r="AA22" i="24"/>
  <c r="Z32" i="61" s="1"/>
  <c r="AQ16" i="24"/>
  <c r="V26" i="61" s="1"/>
  <c r="AA25" i="24"/>
  <c r="Z36" i="61" s="1"/>
  <c r="T72" i="24"/>
  <c r="AI24" i="24"/>
  <c r="H34" i="61" s="1"/>
  <c r="T54" i="24"/>
  <c r="E55" i="61" s="1" a="1"/>
  <c r="E55" i="61" s="1"/>
  <c r="AJ57" i="24"/>
  <c r="AI72" i="24"/>
  <c r="AQ50" i="24"/>
  <c r="V9" i="61" s="1"/>
  <c r="AJ61" i="24"/>
  <c r="N75" i="61" s="1"/>
  <c r="AJ71" i="24"/>
  <c r="T23" i="24"/>
  <c r="E33" i="61" s="1" a="1"/>
  <c r="E33" i="61" s="1"/>
  <c r="R24" i="24"/>
  <c r="K34" i="61" s="1" a="1"/>
  <c r="K34" i="61" s="1"/>
  <c r="AE59" i="24"/>
  <c r="AI22" i="24"/>
  <c r="H32" i="61" s="1"/>
  <c r="AB70" i="24"/>
  <c r="O69" i="61" s="1"/>
  <c r="AQ14" i="24"/>
  <c r="V24" i="61" s="1"/>
  <c r="AE10" i="24"/>
  <c r="R21" i="61" s="1"/>
  <c r="AI70" i="24"/>
  <c r="H69" i="61" s="1"/>
  <c r="AQ59" i="24"/>
  <c r="V60" i="61" s="1"/>
  <c r="AN59" i="24"/>
  <c r="AN46" i="24"/>
  <c r="W14" i="61" s="1"/>
  <c r="W25" i="24"/>
  <c r="S36" i="61" s="1"/>
  <c r="AF67" i="24"/>
  <c r="J68" i="61" s="1"/>
  <c r="T51" i="24"/>
  <c r="E6" i="61" s="1" a="1"/>
  <c r="E6" i="61" s="1"/>
  <c r="W18" i="24"/>
  <c r="S28" i="61" s="1"/>
  <c r="Z12" i="24"/>
  <c r="P22" i="61" s="1"/>
  <c r="AA19" i="24"/>
  <c r="Z29" i="61" s="1"/>
  <c r="T71" i="24"/>
  <c r="AA18" i="24"/>
  <c r="Z28" i="61" s="1"/>
  <c r="AE68" i="24"/>
  <c r="R67" i="61" s="1"/>
  <c r="AQ9" i="24"/>
  <c r="V20" i="61" s="1"/>
  <c r="AB26" i="24"/>
  <c r="O35" i="61" s="1"/>
  <c r="W52" i="24"/>
  <c r="S53" i="61" s="1"/>
  <c r="AJ52" i="24"/>
  <c r="N53" i="61" s="1"/>
  <c r="Z16" i="24"/>
  <c r="P26" i="61" s="1"/>
  <c r="R69" i="24"/>
  <c r="T48" i="24"/>
  <c r="E7" i="61" s="1" a="1"/>
  <c r="E7" i="61" s="1"/>
  <c r="AN71" i="24"/>
  <c r="AF66" i="24"/>
  <c r="J77" i="61" s="1"/>
  <c r="AQ52" i="24"/>
  <c r="V53" i="61" s="1"/>
  <c r="Z23" i="24"/>
  <c r="P33" i="61" s="1"/>
  <c r="T17" i="24"/>
  <c r="E27" i="61" s="1" a="1"/>
  <c r="E27" i="61" s="1"/>
  <c r="AE67" i="24"/>
  <c r="R68" i="61" s="1"/>
  <c r="W54" i="24"/>
  <c r="S55" i="61" s="1"/>
  <c r="AQ67" i="24"/>
  <c r="V68" i="61" s="1"/>
  <c r="W55" i="24"/>
  <c r="T43" i="24"/>
  <c r="E10" i="61" s="1" a="1"/>
  <c r="E10" i="61" s="1"/>
  <c r="AA62" i="24"/>
  <c r="Z74" i="61" s="1"/>
  <c r="AF8" i="24"/>
  <c r="J18" i="61" s="1"/>
  <c r="R49" i="24"/>
  <c r="K8" i="61" s="1" a="1"/>
  <c r="K8" i="61" s="1"/>
  <c r="AN56" i="24"/>
  <c r="AE21" i="24"/>
  <c r="R31" i="61" s="1"/>
  <c r="AE46" i="24"/>
  <c r="R14" i="61" s="1"/>
  <c r="AQ7" i="24"/>
  <c r="V5" i="61" s="1"/>
  <c r="AB24" i="24"/>
  <c r="O34" i="61" s="1"/>
  <c r="AA50" i="24"/>
  <c r="Z9" i="61" s="1"/>
  <c r="W26" i="24"/>
  <c r="S35" i="61" s="1"/>
  <c r="AQ47" i="24"/>
  <c r="V12" i="61" s="1"/>
  <c r="AA59" i="24"/>
  <c r="Z60" i="61" s="1"/>
  <c r="W72" i="24"/>
  <c r="AI50" i="24"/>
  <c r="H9" i="61" s="1"/>
  <c r="AB6" i="24"/>
  <c r="O4" i="61" s="1"/>
  <c r="AJ62" i="24"/>
  <c r="N74" i="61" s="1"/>
  <c r="AN26" i="24"/>
  <c r="W35" i="61" s="1"/>
  <c r="R50" i="24"/>
  <c r="K9" i="61" s="1" a="1"/>
  <c r="K9" i="61" s="1"/>
  <c r="W57" i="24"/>
  <c r="AE57" i="24"/>
  <c r="R62" i="24"/>
  <c r="K74" i="61" s="1" a="1"/>
  <c r="K74" i="61" s="1"/>
  <c r="AE16" i="24"/>
  <c r="R26" i="61" s="1"/>
  <c r="AE54" i="24"/>
  <c r="R55" i="61" s="1"/>
  <c r="AA71" i="24"/>
  <c r="AQ20" i="24"/>
  <c r="V30" i="61" s="1"/>
  <c r="AF54" i="24"/>
  <c r="J55" i="61" s="1"/>
  <c r="AF15" i="24"/>
  <c r="J25" i="61" s="1"/>
  <c r="AI43" i="24"/>
  <c r="H10" i="61" s="1"/>
  <c r="R66" i="24"/>
  <c r="AE64" i="24"/>
  <c r="R79" i="61" s="1"/>
  <c r="AN25" i="24"/>
  <c r="W36" i="61" s="1"/>
  <c r="AE45" i="24"/>
  <c r="R15" i="61" s="1"/>
  <c r="AE65" i="24"/>
  <c r="R80" i="61" s="1"/>
  <c r="AJ43" i="24"/>
  <c r="N10" i="61" s="1"/>
  <c r="T60" i="24"/>
  <c r="E61" i="61" s="1" a="1"/>
  <c r="E61" i="61" s="1"/>
  <c r="T57" i="24"/>
  <c r="R54" i="24"/>
  <c r="K55" i="61" s="1" a="1"/>
  <c r="K55" i="61" s="1"/>
  <c r="AQ21" i="24"/>
  <c r="V31" i="61" s="1"/>
  <c r="AJ47" i="24"/>
  <c r="N12" i="61" s="1"/>
  <c r="AQ15" i="24"/>
  <c r="V25" i="61" s="1"/>
  <c r="AJ22" i="24"/>
  <c r="N32" i="61" s="1"/>
  <c r="AF23" i="24"/>
  <c r="J33" i="61" s="1"/>
  <c r="AQ46" i="24"/>
  <c r="V14" i="61" s="1"/>
  <c r="R21" i="24"/>
  <c r="K31" i="61" s="1" a="1"/>
  <c r="K31" i="61" s="1"/>
  <c r="AE52" i="24"/>
  <c r="R53" i="61" s="1"/>
  <c r="AM6" i="24"/>
  <c r="AM74" i="24" s="1"/>
  <c r="AF16" i="24"/>
  <c r="J26" i="61" s="1"/>
  <c r="AJ7" i="24"/>
  <c r="N5" i="61" s="1"/>
  <c r="AQ43" i="24"/>
  <c r="V10" i="61" s="1"/>
  <c r="AB21" i="24"/>
  <c r="O31" i="61" s="1"/>
  <c r="AN21" i="24"/>
  <c r="W31" i="61" s="1"/>
  <c r="AF64" i="24"/>
  <c r="J79" i="61" s="1"/>
  <c r="AI73" i="24"/>
  <c r="AA66" i="24"/>
  <c r="Z77" i="61" s="1"/>
  <c r="Z6" i="24"/>
  <c r="P4" i="61" s="1"/>
  <c r="T13" i="24"/>
  <c r="E23" i="61" s="1" a="1"/>
  <c r="E23" i="61" s="1"/>
  <c r="R71" i="24"/>
  <c r="K45" i="61" s="1" a="1"/>
  <c r="K45" i="61" s="1"/>
  <c r="AN14" i="24"/>
  <c r="W24" i="61" s="1"/>
  <c r="AQ18" i="24"/>
  <c r="V28" i="61" s="1"/>
  <c r="AQ55" i="24"/>
  <c r="T22" i="24"/>
  <c r="E32" i="61" s="1" a="1"/>
  <c r="E32" i="61" s="1"/>
  <c r="AB10" i="24"/>
  <c r="O21" i="61" s="1"/>
  <c r="AQ66" i="24"/>
  <c r="V77" i="61" s="1"/>
  <c r="AI19" i="24"/>
  <c r="H29" i="61" s="1"/>
  <c r="AB46" i="24"/>
  <c r="O14" i="61" s="1"/>
  <c r="AB55" i="24"/>
  <c r="O56" i="61" s="1"/>
  <c r="W48" i="24"/>
  <c r="S7" i="61" s="1"/>
  <c r="AQ22" i="24"/>
  <c r="V32" i="61" s="1"/>
  <c r="AE24" i="24"/>
  <c r="R34" i="61" s="1"/>
  <c r="Z72" i="24"/>
  <c r="R65" i="24"/>
  <c r="AQ51" i="24"/>
  <c r="V6" i="61" s="1"/>
  <c r="AJ48" i="24"/>
  <c r="N7" i="61" s="1"/>
  <c r="AN20" i="24"/>
  <c r="W30" i="61" s="1"/>
  <c r="AF53" i="24"/>
  <c r="J54" i="61" s="1"/>
  <c r="AQ53" i="24"/>
  <c r="V54" i="61" s="1"/>
  <c r="AJ70" i="24"/>
  <c r="N69" i="61" s="1"/>
  <c r="W21" i="24"/>
  <c r="S31" i="61" s="1"/>
  <c r="AN47" i="24"/>
  <c r="W12" i="61" s="1"/>
  <c r="AF20" i="24"/>
  <c r="J30" i="61" s="1"/>
  <c r="AI14" i="24"/>
  <c r="H24" i="61" s="1"/>
  <c r="AJ54" i="24"/>
  <c r="N55" i="61" s="1"/>
  <c r="AJ55" i="24"/>
  <c r="N56" i="61" s="1"/>
  <c r="AF69" i="24"/>
  <c r="J70" i="61" s="1"/>
  <c r="W45" i="24"/>
  <c r="S15" i="61" s="1"/>
  <c r="AQ70" i="24"/>
  <c r="V69" i="61" s="1"/>
  <c r="AI10" i="24"/>
  <c r="H21" i="61" s="1"/>
  <c r="T7" i="24"/>
  <c r="E5" i="61" s="1" a="1"/>
  <c r="E5" i="61" s="1"/>
  <c r="T70" i="24"/>
  <c r="E69" i="61" s="1" a="1"/>
  <c r="E69" i="61" s="1"/>
  <c r="AA57" i="24"/>
  <c r="Z51" i="24"/>
  <c r="P6" i="61" s="1"/>
  <c r="R47" i="24"/>
  <c r="K12" i="61" s="1" a="1"/>
  <c r="K12" i="61" s="1"/>
  <c r="AB8" i="24"/>
  <c r="O18" i="61" s="1"/>
  <c r="W13" i="24"/>
  <c r="S23" i="61" s="1"/>
  <c r="AQ23" i="24"/>
  <c r="V33" i="61" s="1"/>
  <c r="AJ53" i="24"/>
  <c r="N54" i="61" s="1"/>
  <c r="AB20" i="24"/>
  <c r="O30" i="61" s="1"/>
  <c r="AJ63" i="24"/>
  <c r="N76" i="61" s="1"/>
  <c r="AF44" i="24"/>
  <c r="J11" i="61" s="1"/>
  <c r="R57" i="24"/>
  <c r="AN67" i="24"/>
  <c r="W68" i="61" s="1"/>
  <c r="AJ15" i="24"/>
  <c r="N25" i="61" s="1"/>
  <c r="R13" i="24"/>
  <c r="K23" i="61" s="1" a="1"/>
  <c r="K23" i="61" s="1"/>
  <c r="R58" i="24"/>
  <c r="AN53" i="24"/>
  <c r="W54" i="61" s="1"/>
  <c r="AN50" i="24"/>
  <c r="W9" i="61" s="1"/>
  <c r="AE62" i="24"/>
  <c r="R74" i="61" s="1"/>
  <c r="AE8" i="24"/>
  <c r="R18" i="61" s="1"/>
  <c r="AB58" i="24"/>
  <c r="AN62" i="24"/>
  <c r="W74" i="61" s="1"/>
  <c r="AA73" i="24"/>
  <c r="AN8" i="24"/>
  <c r="W18" i="61" s="1"/>
  <c r="AQ58" i="24"/>
  <c r="AN64" i="24"/>
  <c r="W79" i="61" s="1"/>
  <c r="AN12" i="24"/>
  <c r="W22" i="61" s="1"/>
  <c r="AN17" i="24"/>
  <c r="W27" i="61" s="1"/>
  <c r="AA12" i="24"/>
  <c r="Z22" i="61" s="1"/>
  <c r="AQ63" i="24"/>
  <c r="V76" i="61" s="1"/>
  <c r="AA48" i="24"/>
  <c r="Z7" i="61" s="1"/>
  <c r="Z17" i="24"/>
  <c r="P27" i="61" s="1"/>
  <c r="Z70" i="24"/>
  <c r="P69" i="61" s="1"/>
  <c r="AQ62" i="24"/>
  <c r="V74" i="61" s="1"/>
  <c r="AI23" i="24"/>
  <c r="H33" i="61" s="1"/>
  <c r="AE56" i="24"/>
  <c r="R57" i="61" s="1"/>
  <c r="K57" i="61" a="1"/>
  <c r="K57" i="61" s="1"/>
  <c r="K36" i="61" a="1"/>
  <c r="K36" i="61" s="1"/>
  <c r="K15" i="61" a="1"/>
  <c r="K15" i="61" s="1"/>
  <c r="K64" i="61" a="1"/>
  <c r="K64" i="61" s="1"/>
  <c r="K20" i="61" a="1"/>
  <c r="K20" i="61" s="1"/>
  <c r="K75" i="61" a="1"/>
  <c r="K75" i="61" s="1"/>
  <c r="K80" i="61" a="1"/>
  <c r="K80" i="61" s="1"/>
  <c r="K30" i="61" a="1"/>
  <c r="K30" i="61" s="1"/>
  <c r="K22" i="61" a="1"/>
  <c r="K22" i="61" s="1"/>
  <c r="K32" i="61" a="1"/>
  <c r="K32" i="61" s="1"/>
  <c r="K19" i="61" a="1"/>
  <c r="K19" i="61" s="1"/>
  <c r="K10" i="61" a="1"/>
  <c r="K10" i="61" s="1"/>
  <c r="K35" i="61" a="1"/>
  <c r="K35" i="61" s="1"/>
  <c r="K60" i="61" a="1"/>
  <c r="K60" i="61" s="1"/>
  <c r="K76" i="61" a="1"/>
  <c r="K76" i="61" s="1"/>
  <c r="K70" i="61" a="1"/>
  <c r="K70" i="61" s="1"/>
  <c r="K79" i="61" a="1"/>
  <c r="K79" i="61" s="1"/>
  <c r="K24" i="61" a="1"/>
  <c r="K24" i="61" s="1"/>
  <c r="K4" i="61" a="1"/>
  <c r="K4" i="61" s="1"/>
  <c r="H5" i="61"/>
  <c r="T4" i="61"/>
  <c r="T83" i="61" s="1"/>
  <c r="W4" i="61"/>
  <c r="V4" i="61"/>
  <c r="F5" i="61" a="1"/>
  <c r="F5" i="61" s="1"/>
  <c r="X4" i="61"/>
  <c r="X83" i="61" s="1"/>
  <c r="S5" i="61"/>
  <c r="F29" i="61" a="1"/>
  <c r="F29" i="61" s="1"/>
  <c r="F65" i="61" a="1"/>
  <c r="F65" i="61" s="1"/>
  <c r="F6" i="61" a="1"/>
  <c r="F6" i="61" s="1"/>
  <c r="F77" i="61" a="1"/>
  <c r="F77" i="61" s="1"/>
  <c r="F11" i="61" a="1"/>
  <c r="F11" i="61" s="1"/>
  <c r="F35" i="61" a="1"/>
  <c r="F35" i="61" s="1"/>
  <c r="F57" i="61" a="1"/>
  <c r="F57" i="61" s="1"/>
  <c r="F18" i="61" a="1"/>
  <c r="F18" i="61" s="1"/>
  <c r="F30" i="61" a="1"/>
  <c r="F30" i="61" s="1"/>
  <c r="F24" i="61" a="1"/>
  <c r="F24" i="61" s="1"/>
  <c r="F7" i="61" a="1"/>
  <c r="F7" i="61" s="1"/>
  <c r="F23" i="61" a="1"/>
  <c r="F23" i="61" s="1"/>
  <c r="F25" i="61" a="1"/>
  <c r="F25" i="61" s="1"/>
  <c r="F34" i="61" a="1"/>
  <c r="F34" i="61" s="1"/>
  <c r="F69" i="61" a="1"/>
  <c r="F69" i="61" s="1"/>
  <c r="F33" i="61" a="1"/>
  <c r="F33" i="61" s="1"/>
  <c r="F63" i="61" a="1"/>
  <c r="F63" i="61" s="1"/>
  <c r="F28" i="61" a="1"/>
  <c r="F28" i="61" s="1"/>
  <c r="F74" i="61" a="1"/>
  <c r="F74" i="61" s="1"/>
  <c r="F14" i="61" a="1"/>
  <c r="F14" i="61" s="1"/>
  <c r="F75" i="61" a="1"/>
  <c r="F75" i="61" s="1"/>
  <c r="F21" i="61" a="1"/>
  <c r="F21" i="61" s="1"/>
  <c r="F76" i="61" a="1"/>
  <c r="F76" i="61" s="1"/>
  <c r="F55" i="61" a="1"/>
  <c r="F55" i="61" s="1"/>
  <c r="F27" i="61" a="1"/>
  <c r="F27" i="61" s="1"/>
  <c r="F20" i="61" a="1"/>
  <c r="F20" i="61" s="1"/>
  <c r="F36" i="61" a="1"/>
  <c r="F36" i="61" s="1"/>
  <c r="F12" i="61" a="1"/>
  <c r="F12" i="61" s="1"/>
  <c r="F61" i="61" a="1"/>
  <c r="F61" i="61" s="1"/>
  <c r="F56" i="61" a="1"/>
  <c r="F56" i="61" s="1"/>
  <c r="F53" i="61" a="1"/>
  <c r="F53" i="61" s="1"/>
  <c r="F10" i="61" a="1"/>
  <c r="F10" i="61" s="1"/>
  <c r="F60" i="61" a="1"/>
  <c r="F60" i="61" s="1"/>
  <c r="F22" i="61" a="1"/>
  <c r="F22" i="61" s="1"/>
  <c r="W56" i="61" l="1"/>
  <c r="K58" i="61" a="1"/>
  <c r="K58" i="61" s="1"/>
  <c r="E58" i="61" a="1"/>
  <c r="E58" i="61" s="1"/>
  <c r="H61" i="61"/>
  <c r="Z58" i="61"/>
  <c r="K56" i="61" a="1"/>
  <c r="K56" i="61" s="1"/>
  <c r="P61" i="61"/>
  <c r="R60" i="61"/>
  <c r="E56" i="61" a="1"/>
  <c r="E56" i="61" s="1"/>
  <c r="AB56" i="61" s="1"/>
  <c r="W58" i="61"/>
  <c r="E57" i="61" a="1"/>
  <c r="E57" i="61" s="1"/>
  <c r="AB57" i="61" s="1"/>
  <c r="V56" i="61"/>
  <c r="P56" i="61"/>
  <c r="N61" i="61"/>
  <c r="K61" i="61" a="1"/>
  <c r="K61" i="61" s="1"/>
  <c r="N57" i="61"/>
  <c r="S61" i="61"/>
  <c r="J60" i="61"/>
  <c r="J58" i="61"/>
  <c r="N58" i="61"/>
  <c r="V57" i="61"/>
  <c r="P58" i="61"/>
  <c r="O60" i="61"/>
  <c r="S57" i="61"/>
  <c r="H60" i="61"/>
  <c r="J57" i="61"/>
  <c r="W60" i="61"/>
  <c r="P57" i="61"/>
  <c r="R58" i="61"/>
  <c r="W57" i="61"/>
  <c r="V61" i="61"/>
  <c r="S58" i="61"/>
  <c r="W61" i="61"/>
  <c r="R56" i="61"/>
  <c r="R61" i="61"/>
  <c r="H58" i="61"/>
  <c r="O61" i="61"/>
  <c r="S56" i="61"/>
  <c r="Z56" i="61"/>
  <c r="V59" i="61"/>
  <c r="V62" i="61"/>
  <c r="Z65" i="61"/>
  <c r="Z47" i="61"/>
  <c r="O59" i="61"/>
  <c r="O62" i="61"/>
  <c r="K59" i="61" a="1"/>
  <c r="K59" i="61" s="1"/>
  <c r="K62" i="61" a="1"/>
  <c r="K62" i="61" s="1"/>
  <c r="P64" i="61"/>
  <c r="P46" i="61"/>
  <c r="H65" i="61"/>
  <c r="H47" i="61"/>
  <c r="Z63" i="61"/>
  <c r="Z45" i="61"/>
  <c r="S64" i="61"/>
  <c r="S46" i="61"/>
  <c r="W63" i="61"/>
  <c r="W45" i="61"/>
  <c r="E63" i="61" a="1"/>
  <c r="E63" i="61" s="1"/>
  <c r="E45" i="61" a="1"/>
  <c r="E45" i="61" s="1"/>
  <c r="AB45" i="61" s="1"/>
  <c r="N63" i="61"/>
  <c r="N45" i="61"/>
  <c r="H64" i="61"/>
  <c r="H46" i="61"/>
  <c r="E64" i="61" a="1"/>
  <c r="E64" i="61" s="1"/>
  <c r="AB64" i="61" s="1"/>
  <c r="E46" i="61" a="1"/>
  <c r="E46" i="61" s="1"/>
  <c r="AB46" i="61" s="1"/>
  <c r="N64" i="61"/>
  <c r="N46" i="61"/>
  <c r="P63" i="61"/>
  <c r="P45" i="61"/>
  <c r="J59" i="61"/>
  <c r="J62" i="61"/>
  <c r="P59" i="61"/>
  <c r="P62" i="61"/>
  <c r="E65" i="61" a="1"/>
  <c r="E65" i="61" s="1"/>
  <c r="AB65" i="61" s="1"/>
  <c r="E47" i="61" a="1"/>
  <c r="E47" i="61" s="1"/>
  <c r="AB47" i="61" s="1"/>
  <c r="V64" i="61"/>
  <c r="V46" i="61"/>
  <c r="H63" i="61"/>
  <c r="H45" i="61"/>
  <c r="Z64" i="61"/>
  <c r="Z46" i="61"/>
  <c r="Z83" i="61" s="1"/>
  <c r="S59" i="61"/>
  <c r="S62" i="61"/>
  <c r="P65" i="61"/>
  <c r="P47" i="61"/>
  <c r="H59" i="61"/>
  <c r="H62" i="61"/>
  <c r="Z59" i="61"/>
  <c r="Z62" i="61"/>
  <c r="W65" i="61"/>
  <c r="W47" i="61"/>
  <c r="R59" i="61"/>
  <c r="R62" i="61"/>
  <c r="R63" i="61"/>
  <c r="R45" i="61"/>
  <c r="J65" i="61"/>
  <c r="J47" i="61"/>
  <c r="N65" i="61"/>
  <c r="N47" i="61"/>
  <c r="V65" i="61"/>
  <c r="V47" i="61"/>
  <c r="W59" i="61"/>
  <c r="W62" i="61"/>
  <c r="K65" i="61" a="1"/>
  <c r="K65" i="61" s="1"/>
  <c r="K47" i="61" a="1"/>
  <c r="K47" i="61" s="1"/>
  <c r="S65" i="61"/>
  <c r="S47" i="61"/>
  <c r="R65" i="61"/>
  <c r="R47" i="61"/>
  <c r="O63" i="61"/>
  <c r="O45" i="61"/>
  <c r="V63" i="61"/>
  <c r="V45" i="61"/>
  <c r="V83" i="61" s="1"/>
  <c r="O64" i="61"/>
  <c r="O46" i="61"/>
  <c r="J63" i="61"/>
  <c r="J45" i="61"/>
  <c r="J64" i="61"/>
  <c r="J46" i="61"/>
  <c r="R64" i="61"/>
  <c r="R46" i="61"/>
  <c r="S63" i="61"/>
  <c r="S45" i="61"/>
  <c r="E59" i="61" a="1"/>
  <c r="E59" i="61" s="1"/>
  <c r="AB59" i="61" s="1"/>
  <c r="E62" i="61" a="1"/>
  <c r="E62" i="61" s="1"/>
  <c r="N59" i="61"/>
  <c r="N62" i="61"/>
  <c r="O65" i="61"/>
  <c r="O47" i="61"/>
  <c r="W64" i="61"/>
  <c r="W46" i="61"/>
  <c r="AS66" i="24"/>
  <c r="AB22" i="61"/>
  <c r="AB8" i="61"/>
  <c r="AB20" i="61"/>
  <c r="AS71" i="24"/>
  <c r="AS68" i="24"/>
  <c r="AB10" i="61"/>
  <c r="AB31" i="61"/>
  <c r="AS13" i="24"/>
  <c r="AB55" i="61"/>
  <c r="AS46" i="24"/>
  <c r="AS49" i="24"/>
  <c r="K63" i="61" a="1"/>
  <c r="K63" i="61" s="1"/>
  <c r="AS61" i="24"/>
  <c r="AS6" i="24"/>
  <c r="AS65" i="24"/>
  <c r="AB80" i="61"/>
  <c r="K67" i="61" a="1"/>
  <c r="K67" i="61" s="1"/>
  <c r="AB67" i="61" s="1"/>
  <c r="AA74" i="24"/>
  <c r="AB36" i="61"/>
  <c r="AS62" i="24"/>
  <c r="AB21" i="61"/>
  <c r="AS43" i="24"/>
  <c r="AS52" i="24"/>
  <c r="AS23" i="24"/>
  <c r="AS19" i="24"/>
  <c r="R74" i="24"/>
  <c r="AS8" i="24"/>
  <c r="AE74" i="24"/>
  <c r="AS47" i="24"/>
  <c r="AS73" i="24"/>
  <c r="AS17" i="24"/>
  <c r="AS15" i="24"/>
  <c r="AS53" i="24"/>
  <c r="AS21" i="24"/>
  <c r="AS16" i="24"/>
  <c r="K77" i="61" a="1"/>
  <c r="K77" i="61" s="1"/>
  <c r="AB77" i="61" s="1"/>
  <c r="AB26" i="61"/>
  <c r="AS7" i="24"/>
  <c r="AS67" i="24"/>
  <c r="AS57" i="24"/>
  <c r="AS50" i="24"/>
  <c r="AB75" i="61"/>
  <c r="AB19" i="61"/>
  <c r="AS56" i="24"/>
  <c r="AJ74" i="24"/>
  <c r="AS44" i="24"/>
  <c r="AB74" i="24"/>
  <c r="AS14" i="24"/>
  <c r="AB15" i="61"/>
  <c r="AS70" i="24"/>
  <c r="AS58" i="24"/>
  <c r="AS48" i="24"/>
  <c r="AS25" i="24"/>
  <c r="AB34" i="61"/>
  <c r="AS69" i="24"/>
  <c r="AS51" i="24"/>
  <c r="AS11" i="24"/>
  <c r="AS9" i="24"/>
  <c r="AB70" i="61"/>
  <c r="AB9" i="61"/>
  <c r="AN74" i="24"/>
  <c r="F4" i="61" a="1"/>
  <c r="F4" i="61" s="1"/>
  <c r="F83" i="61" s="1"/>
  <c r="AS10" i="24"/>
  <c r="W74" i="24"/>
  <c r="AS64" i="24"/>
  <c r="AS63" i="24"/>
  <c r="AS24" i="24"/>
  <c r="AS22" i="24"/>
  <c r="AS54" i="24"/>
  <c r="Z74" i="24"/>
  <c r="AB32" i="61"/>
  <c r="AQ74" i="24"/>
  <c r="AB54" i="61"/>
  <c r="AB79" i="61"/>
  <c r="AB68" i="61"/>
  <c r="AS18" i="24"/>
  <c r="AS26" i="24"/>
  <c r="AS12" i="24"/>
  <c r="AS72" i="24"/>
  <c r="AF74" i="24"/>
  <c r="AI74" i="24"/>
  <c r="T74" i="24"/>
  <c r="AS59" i="24"/>
  <c r="AS60" i="24"/>
  <c r="AS55" i="24"/>
  <c r="AS20" i="24"/>
  <c r="AS45" i="24"/>
  <c r="AB30" i="61"/>
  <c r="AB53" i="61"/>
  <c r="AB12" i="61"/>
  <c r="AB23" i="61"/>
  <c r="AB14" i="61"/>
  <c r="AB28" i="61"/>
  <c r="AB33" i="61"/>
  <c r="AB11" i="61"/>
  <c r="AB6" i="61"/>
  <c r="AB29" i="61"/>
  <c r="AB24" i="61"/>
  <c r="AB7" i="61"/>
  <c r="AB27" i="61"/>
  <c r="AB76" i="61"/>
  <c r="AB18" i="61"/>
  <c r="AB35" i="61"/>
  <c r="AB74" i="61"/>
  <c r="AB69" i="61"/>
  <c r="AB25" i="61"/>
  <c r="AB5" i="61"/>
  <c r="J83" i="61" l="1"/>
  <c r="N83" i="61"/>
  <c r="R83" i="61"/>
  <c r="H83" i="61"/>
  <c r="S83" i="61"/>
  <c r="AB61" i="61"/>
  <c r="AB58" i="61"/>
  <c r="O83" i="61"/>
  <c r="P83" i="61"/>
  <c r="W83" i="61"/>
  <c r="AB60" i="61"/>
  <c r="E83" i="61"/>
  <c r="AB63" i="61"/>
  <c r="AB62" i="61"/>
  <c r="AS74" i="24"/>
  <c r="K83" i="61"/>
  <c r="AB4" i="61"/>
  <c r="AB83" i="61" l="1"/>
  <c r="AA84" i="61"/>
  <c r="E31" i="24" l="1"/>
  <c r="M54" i="24"/>
  <c r="M22" i="24"/>
  <c r="F50" i="24"/>
  <c r="N72" i="24"/>
  <c r="K52" i="24"/>
  <c r="M62" i="24"/>
  <c r="J60" i="24"/>
  <c r="H44" i="24"/>
  <c r="H68" i="24"/>
  <c r="G49" i="24"/>
  <c r="G52" i="24"/>
  <c r="F30" i="24"/>
  <c r="I19" i="24"/>
  <c r="K45" i="24"/>
  <c r="J53" i="24"/>
  <c r="O68" i="24"/>
  <c r="O16" i="24"/>
  <c r="P13" i="24"/>
  <c r="K42" i="24"/>
  <c r="J46" i="24"/>
  <c r="F16" i="24"/>
  <c r="E14" i="24"/>
  <c r="F19" i="24"/>
  <c r="L73" i="24"/>
  <c r="M70" i="24"/>
  <c r="P39" i="24"/>
  <c r="L17" i="24"/>
  <c r="N57" i="24"/>
  <c r="N58" i="24"/>
  <c r="I7" i="24"/>
  <c r="P22" i="24"/>
  <c r="J29" i="24"/>
  <c r="H48" i="24"/>
  <c r="H14" i="24"/>
  <c r="G9" i="24"/>
  <c r="H39" i="24"/>
  <c r="H65" i="24"/>
  <c r="E43" i="24"/>
  <c r="G36" i="24"/>
  <c r="H56" i="24"/>
  <c r="E11" i="24"/>
  <c r="K36" i="24"/>
  <c r="O25" i="24"/>
  <c r="H69" i="24"/>
  <c r="N54" i="24"/>
  <c r="K54" i="24"/>
  <c r="P66" i="24"/>
  <c r="L20" i="24"/>
  <c r="P61" i="24"/>
  <c r="L34" i="24"/>
  <c r="G17" i="24"/>
  <c r="O17" i="24"/>
  <c r="J16" i="24"/>
  <c r="E17" i="24"/>
  <c r="I23" i="24"/>
  <c r="I56" i="24"/>
  <c r="M64" i="24"/>
  <c r="F23" i="24"/>
  <c r="P42" i="24"/>
  <c r="E72" i="24"/>
  <c r="I67" i="24"/>
  <c r="G45" i="24"/>
  <c r="O35" i="24"/>
  <c r="E27" i="24"/>
  <c r="F7" i="24"/>
  <c r="P65" i="24"/>
  <c r="H15" i="24"/>
  <c r="H34" i="24"/>
  <c r="N26" i="24"/>
  <c r="E23" i="24"/>
  <c r="L65" i="24"/>
  <c r="M51" i="24"/>
  <c r="I46" i="24"/>
  <c r="P38" i="24"/>
  <c r="H57" i="24"/>
  <c r="J55" i="24"/>
  <c r="N12" i="24"/>
  <c r="K25" i="24"/>
  <c r="L60" i="24"/>
  <c r="H17" i="24"/>
  <c r="P12" i="24"/>
  <c r="G40" i="24"/>
  <c r="H59" i="24"/>
  <c r="K43" i="24"/>
  <c r="E53" i="24"/>
  <c r="K67" i="24"/>
  <c r="J36" i="24"/>
  <c r="J11" i="24"/>
  <c r="L39" i="24"/>
  <c r="P8" i="24"/>
  <c r="H7" i="24"/>
  <c r="L10" i="24"/>
  <c r="K39" i="24"/>
  <c r="N65" i="24"/>
  <c r="M6" i="24"/>
  <c r="P45" i="24"/>
  <c r="L19" i="24"/>
  <c r="I13" i="24"/>
  <c r="K7" i="24"/>
  <c r="E68" i="24"/>
  <c r="F27" i="24"/>
  <c r="J56" i="24"/>
  <c r="I53" i="24"/>
  <c r="E15" i="24"/>
  <c r="O36" i="24"/>
  <c r="I48" i="24"/>
  <c r="E55" i="24"/>
  <c r="G39" i="24"/>
  <c r="L53" i="24"/>
  <c r="P43" i="24"/>
  <c r="H41" i="24"/>
  <c r="O52" i="24"/>
  <c r="E64" i="24"/>
  <c r="K56" i="24"/>
  <c r="P27" i="24"/>
  <c r="M53" i="24"/>
  <c r="F6" i="24"/>
  <c r="M28" i="24"/>
  <c r="G6" i="24"/>
  <c r="L12" i="24"/>
  <c r="K49" i="24"/>
  <c r="O34" i="24"/>
  <c r="K50" i="24"/>
  <c r="F37" i="24"/>
  <c r="O20" i="24"/>
  <c r="E36" i="24"/>
  <c r="E41" i="24"/>
  <c r="N66" i="24"/>
  <c r="I9" i="24"/>
  <c r="K33" i="24"/>
  <c r="K23" i="24"/>
  <c r="M8" i="24"/>
  <c r="K40" i="24"/>
  <c r="G23" i="24"/>
  <c r="N14" i="24"/>
  <c r="M56" i="24"/>
  <c r="G61" i="24"/>
  <c r="L9" i="24"/>
  <c r="P16" i="24"/>
  <c r="H9" i="24"/>
  <c r="K66" i="24"/>
  <c r="F20" i="24"/>
  <c r="I20" i="24"/>
  <c r="F32" i="24"/>
  <c r="K55" i="24"/>
  <c r="I65" i="24"/>
  <c r="O42" i="24"/>
  <c r="E9" i="24"/>
  <c r="F42" i="24"/>
  <c r="J24" i="24"/>
  <c r="F55" i="24"/>
  <c r="M25" i="24"/>
  <c r="F73" i="24"/>
  <c r="E37" i="24"/>
  <c r="L8" i="24"/>
  <c r="G29" i="24"/>
  <c r="L21" i="24"/>
  <c r="F35" i="24"/>
  <c r="L64" i="24"/>
  <c r="P10" i="24"/>
  <c r="K59" i="24"/>
  <c r="O12" i="24"/>
  <c r="P71" i="24"/>
  <c r="O61" i="24"/>
  <c r="H63" i="24"/>
  <c r="P54" i="24"/>
  <c r="G41" i="24"/>
  <c r="P36" i="24"/>
  <c r="E8" i="24"/>
  <c r="P56" i="24"/>
  <c r="L37" i="24"/>
  <c r="J43" i="24"/>
  <c r="L66" i="24"/>
  <c r="E28" i="24"/>
  <c r="P6" i="24"/>
  <c r="O8" i="24"/>
  <c r="G44" i="24"/>
  <c r="J12" i="24"/>
  <c r="G24" i="24"/>
  <c r="L32" i="24"/>
  <c r="I22" i="24"/>
  <c r="P37" i="24"/>
  <c r="N37" i="24"/>
  <c r="F58" i="24"/>
  <c r="N15" i="24"/>
  <c r="L28" i="24"/>
  <c r="L47" i="24"/>
  <c r="H37" i="24"/>
  <c r="E42" i="24"/>
  <c r="M67" i="24"/>
  <c r="E25" i="24"/>
  <c r="H26" i="24"/>
  <c r="N56" i="24"/>
  <c r="H64" i="24"/>
  <c r="L7" i="24"/>
  <c r="J49" i="24"/>
  <c r="M39" i="24"/>
  <c r="G68" i="24"/>
  <c r="N47" i="24"/>
  <c r="M17" i="24"/>
  <c r="G42" i="24"/>
  <c r="H10" i="24"/>
  <c r="L14" i="24"/>
  <c r="O44" i="24"/>
  <c r="F52" i="24"/>
  <c r="J69" i="24"/>
  <c r="N27" i="24"/>
  <c r="I55" i="24"/>
  <c r="P51" i="24"/>
  <c r="I36" i="24"/>
  <c r="K57" i="24"/>
  <c r="J28" i="24"/>
  <c r="J33" i="24"/>
  <c r="P72" i="24"/>
  <c r="K28" i="24"/>
  <c r="J44" i="24"/>
  <c r="F65" i="24"/>
  <c r="N59" i="24"/>
  <c r="O58" i="24"/>
  <c r="K70" i="24"/>
  <c r="J22" i="24"/>
  <c r="J51" i="24"/>
  <c r="H27" i="24"/>
  <c r="M7" i="24"/>
  <c r="F54" i="24"/>
  <c r="P26" i="24"/>
  <c r="L49" i="24"/>
  <c r="P62" i="24"/>
  <c r="J30" i="24"/>
  <c r="N31" i="24"/>
  <c r="J14" i="24"/>
  <c r="I64" i="24"/>
  <c r="M57" i="24"/>
  <c r="J20" i="24"/>
  <c r="F25" i="24"/>
  <c r="L23" i="24"/>
  <c r="I41" i="24"/>
  <c r="F51" i="24"/>
  <c r="L29" i="24"/>
  <c r="P58" i="24"/>
  <c r="K53" i="24"/>
  <c r="O22" i="24"/>
  <c r="P50" i="24"/>
  <c r="O63" i="24"/>
  <c r="H23" i="24"/>
  <c r="P7" i="24"/>
  <c r="H33" i="24"/>
  <c r="O53" i="24"/>
  <c r="I40" i="24"/>
  <c r="K13" i="24"/>
  <c r="H35" i="24"/>
  <c r="F66" i="24"/>
  <c r="P31" i="24"/>
  <c r="H61" i="24"/>
  <c r="N48" i="24"/>
  <c r="L45" i="24"/>
  <c r="J59" i="24"/>
  <c r="O32" i="24"/>
  <c r="M23" i="24"/>
  <c r="N67" i="24"/>
  <c r="K46" i="24"/>
  <c r="J67" i="24"/>
  <c r="N49" i="24"/>
  <c r="I45" i="24"/>
  <c r="P44" i="24"/>
  <c r="K15" i="24"/>
  <c r="P33" i="24"/>
  <c r="O59" i="24"/>
  <c r="M40" i="24"/>
  <c r="P23" i="24"/>
  <c r="F60" i="24"/>
  <c r="J32" i="24"/>
  <c r="G71" i="24"/>
  <c r="I72" i="24"/>
  <c r="N8" i="24"/>
  <c r="N28" i="24"/>
  <c r="O49" i="24"/>
  <c r="N46" i="24"/>
  <c r="G72" i="24"/>
  <c r="K47" i="24"/>
  <c r="N23" i="24"/>
  <c r="F12" i="24"/>
  <c r="K65" i="24"/>
  <c r="I21" i="24"/>
  <c r="J40" i="24"/>
  <c r="J61" i="24"/>
  <c r="L41" i="24"/>
  <c r="H60" i="24"/>
  <c r="G15" i="24"/>
  <c r="F43" i="24"/>
  <c r="E57" i="24"/>
  <c r="F62" i="24"/>
  <c r="M32" i="24"/>
  <c r="F44" i="24"/>
  <c r="E39" i="24"/>
  <c r="P40" i="24"/>
  <c r="I57" i="24"/>
  <c r="F68" i="24"/>
  <c r="P21" i="24"/>
  <c r="J73" i="24"/>
  <c r="M9" i="24"/>
  <c r="N21" i="24"/>
  <c r="P32" i="24"/>
  <c r="F17" i="24"/>
  <c r="F8" i="24"/>
  <c r="P57" i="24"/>
  <c r="O57" i="24"/>
  <c r="E45" i="24"/>
  <c r="F69" i="24"/>
  <c r="H66" i="24"/>
  <c r="O38" i="24"/>
  <c r="M38" i="24"/>
  <c r="E47" i="24"/>
  <c r="K11" i="24"/>
  <c r="E62" i="24"/>
  <c r="O72" i="24"/>
  <c r="H29" i="24"/>
  <c r="N62" i="24"/>
  <c r="N68" i="24"/>
  <c r="F64" i="24"/>
  <c r="I14" i="24"/>
  <c r="I8" i="24"/>
  <c r="I24" i="24"/>
  <c r="J38" i="24"/>
  <c r="G57" i="24"/>
  <c r="O69" i="24"/>
  <c r="P41" i="24"/>
  <c r="L38" i="24"/>
  <c r="I49" i="24"/>
  <c r="I52" i="24"/>
  <c r="H53" i="24"/>
  <c r="N51" i="24"/>
  <c r="P19" i="24"/>
  <c r="K44" i="24"/>
  <c r="I31" i="24"/>
  <c r="L58" i="24"/>
  <c r="L69" i="24"/>
  <c r="M15" i="24"/>
  <c r="E26" i="24"/>
  <c r="G73" i="24"/>
  <c r="I73" i="24"/>
  <c r="G67" i="24"/>
  <c r="F9" i="24"/>
  <c r="I25" i="24"/>
  <c r="E59" i="24"/>
  <c r="O6" i="24"/>
  <c r="P14" i="24"/>
  <c r="M31" i="24"/>
  <c r="H73" i="24"/>
  <c r="E67" i="24"/>
  <c r="F48" i="24"/>
  <c r="F21" i="24"/>
  <c r="P67" i="24"/>
  <c r="K72" i="24"/>
  <c r="O47" i="24"/>
  <c r="G33" i="24"/>
  <c r="H72" i="24"/>
  <c r="M61" i="24"/>
  <c r="G30" i="24"/>
  <c r="N40" i="24"/>
  <c r="H30" i="24"/>
  <c r="F13" i="24"/>
  <c r="J31" i="24"/>
  <c r="J57" i="24"/>
  <c r="E63" i="24"/>
  <c r="L25" i="24"/>
  <c r="M65" i="24"/>
  <c r="G12" i="24"/>
  <c r="N61" i="24"/>
  <c r="F45" i="24"/>
  <c r="E22" i="24"/>
  <c r="I51" i="24"/>
  <c r="O24" i="24"/>
  <c r="K71" i="24"/>
  <c r="K30" i="24"/>
  <c r="O60" i="24"/>
  <c r="P30" i="24"/>
  <c r="J72" i="24"/>
  <c r="L24" i="24"/>
  <c r="G19" i="24"/>
  <c r="F10" i="24"/>
  <c r="N25" i="24"/>
  <c r="N9" i="24"/>
  <c r="F26" i="24"/>
  <c r="O56" i="24"/>
  <c r="I17" i="24"/>
  <c r="G46" i="24"/>
  <c r="L67" i="24"/>
  <c r="O21" i="24"/>
  <c r="L22" i="24"/>
  <c r="O33" i="24"/>
  <c r="K27" i="24"/>
  <c r="O28" i="24"/>
  <c r="O64" i="24"/>
  <c r="N73" i="24"/>
  <c r="F28" i="24"/>
  <c r="E61" i="24"/>
  <c r="E10" i="24"/>
  <c r="K48" i="24"/>
  <c r="G31" i="24"/>
  <c r="F24" i="24"/>
  <c r="M18" i="24"/>
  <c r="P55" i="24"/>
  <c r="M26" i="24"/>
  <c r="J23" i="24"/>
  <c r="I71" i="24"/>
  <c r="O46" i="24"/>
  <c r="E50" i="24"/>
  <c r="L6" i="24"/>
  <c r="H50" i="24"/>
  <c r="K6" i="24"/>
  <c r="P34" i="24"/>
  <c r="O29" i="24"/>
  <c r="H16" i="24"/>
  <c r="M50" i="24"/>
  <c r="I63" i="24"/>
  <c r="N6" i="24"/>
  <c r="E24" i="24"/>
  <c r="M13" i="24"/>
  <c r="K29" i="24"/>
  <c r="F15" i="24"/>
  <c r="J9" i="24"/>
  <c r="F39" i="24"/>
  <c r="E20" i="24"/>
  <c r="E38" i="24"/>
  <c r="L56" i="24"/>
  <c r="H40" i="24"/>
  <c r="N11" i="24"/>
  <c r="O27" i="24"/>
  <c r="K61" i="24"/>
  <c r="G10" i="24"/>
  <c r="J65" i="24"/>
  <c r="L42" i="24"/>
  <c r="H32" i="24"/>
  <c r="J45" i="24"/>
  <c r="E54" i="24"/>
  <c r="E32" i="24"/>
  <c r="M73" i="24"/>
  <c r="N42" i="24"/>
  <c r="J64" i="24"/>
  <c r="F40" i="24"/>
  <c r="L18" i="24"/>
  <c r="M45" i="24"/>
  <c r="L54" i="24"/>
  <c r="F70" i="24"/>
  <c r="K68" i="24"/>
  <c r="N69" i="24"/>
  <c r="I27" i="24"/>
  <c r="F47" i="24"/>
  <c r="F56" i="24"/>
  <c r="K69" i="24"/>
  <c r="G21" i="24"/>
  <c r="G56" i="24"/>
  <c r="J63" i="24"/>
  <c r="P48" i="24"/>
  <c r="N60" i="24"/>
  <c r="M49" i="24"/>
  <c r="I26" i="24"/>
  <c r="H46" i="24"/>
  <c r="I15" i="24"/>
  <c r="I33" i="24"/>
  <c r="H25" i="24"/>
  <c r="I47" i="24"/>
  <c r="H31" i="24"/>
  <c r="J15" i="24"/>
  <c r="I38" i="24"/>
  <c r="O23" i="24"/>
  <c r="K16" i="24"/>
  <c r="F41" i="24"/>
  <c r="P53" i="24"/>
  <c r="P35" i="24"/>
  <c r="N39" i="24"/>
  <c r="I18" i="24"/>
  <c r="J41" i="24"/>
  <c r="N38" i="24"/>
  <c r="E21" i="24"/>
  <c r="G37" i="24"/>
  <c r="M14" i="24"/>
  <c r="I59" i="24"/>
  <c r="F18" i="24"/>
  <c r="K22" i="24"/>
  <c r="H13" i="24"/>
  <c r="J35" i="24"/>
  <c r="P15" i="24"/>
  <c r="L33" i="24"/>
  <c r="H49" i="24"/>
  <c r="E65" i="24"/>
  <c r="H58" i="24"/>
  <c r="N22" i="24"/>
  <c r="G63" i="24"/>
  <c r="J26" i="24"/>
  <c r="H22" i="24"/>
  <c r="J42" i="24"/>
  <c r="H19" i="24"/>
  <c r="N50" i="24"/>
  <c r="K73" i="24"/>
  <c r="K18" i="24"/>
  <c r="N55" i="24"/>
  <c r="E16" i="24"/>
  <c r="E7" i="24"/>
  <c r="G60" i="24"/>
  <c r="K24" i="24"/>
  <c r="F63" i="24"/>
  <c r="N33" i="24"/>
  <c r="N35" i="24"/>
  <c r="L16" i="24"/>
  <c r="P63" i="24"/>
  <c r="N45" i="24"/>
  <c r="M36" i="24"/>
  <c r="L62" i="24"/>
  <c r="J27" i="24"/>
  <c r="M20" i="24"/>
  <c r="E69" i="24"/>
  <c r="L27" i="24"/>
  <c r="I34" i="24"/>
  <c r="M30" i="24"/>
  <c r="I42" i="24"/>
  <c r="L36" i="24"/>
  <c r="P64" i="24"/>
  <c r="O19" i="24"/>
  <c r="M47" i="24"/>
  <c r="L51" i="24"/>
  <c r="G11" i="24"/>
  <c r="L44" i="24"/>
  <c r="M24" i="24"/>
  <c r="G28" i="24"/>
  <c r="O55" i="24"/>
  <c r="G35" i="24"/>
  <c r="N52" i="24"/>
  <c r="J47" i="24"/>
  <c r="G53" i="24"/>
  <c r="N16" i="24"/>
  <c r="G27" i="24"/>
  <c r="K64" i="24"/>
  <c r="E51" i="24"/>
  <c r="E73" i="24"/>
  <c r="E71" i="24"/>
  <c r="L70" i="24"/>
  <c r="K20" i="24"/>
  <c r="I39" i="24"/>
  <c r="M12" i="24"/>
  <c r="H28" i="24"/>
  <c r="M60" i="24"/>
  <c r="G70" i="24"/>
  <c r="P25" i="24"/>
  <c r="P70" i="24"/>
  <c r="E19" i="24"/>
  <c r="I6" i="24"/>
  <c r="I68" i="24"/>
  <c r="M43" i="24"/>
  <c r="I69" i="24"/>
  <c r="J13" i="24"/>
  <c r="G32" i="24"/>
  <c r="K58" i="24"/>
  <c r="G8" i="24"/>
  <c r="G22" i="24"/>
  <c r="M37" i="24"/>
  <c r="P49" i="24"/>
  <c r="K60" i="24"/>
  <c r="J8" i="24"/>
  <c r="J62" i="24"/>
  <c r="N19" i="24"/>
  <c r="G48" i="24"/>
  <c r="J19" i="24"/>
  <c r="G69" i="24"/>
  <c r="I28" i="24"/>
  <c r="O51" i="24"/>
  <c r="E33" i="24"/>
  <c r="O65" i="24"/>
  <c r="H43" i="24"/>
  <c r="E60" i="24"/>
  <c r="F34" i="24"/>
  <c r="G13" i="24"/>
  <c r="J50" i="24"/>
  <c r="L63" i="24"/>
  <c r="O62" i="24"/>
  <c r="F72" i="24"/>
  <c r="E40" i="24"/>
  <c r="G66" i="24"/>
  <c r="G59" i="24"/>
  <c r="G50" i="24"/>
  <c r="F49" i="24"/>
  <c r="O50" i="24"/>
  <c r="I30" i="24"/>
  <c r="M59" i="24"/>
  <c r="G34" i="24"/>
  <c r="E66" i="24"/>
  <c r="M46" i="24"/>
  <c r="I44" i="24"/>
  <c r="I62" i="24"/>
  <c r="O30" i="24"/>
  <c r="M35" i="24"/>
  <c r="O13" i="24"/>
  <c r="M21" i="24"/>
  <c r="G38" i="24"/>
  <c r="N63" i="24"/>
  <c r="N53" i="24"/>
  <c r="L13" i="24"/>
  <c r="L72" i="24"/>
  <c r="H55" i="24"/>
  <c r="H52" i="24"/>
  <c r="K37" i="24"/>
  <c r="L52" i="24"/>
  <c r="H8" i="24"/>
  <c r="I60" i="24"/>
  <c r="P11" i="24"/>
  <c r="K38" i="24"/>
  <c r="G55" i="24"/>
  <c r="G58" i="24"/>
  <c r="K8" i="24"/>
  <c r="I70" i="24"/>
  <c r="F53" i="24"/>
  <c r="E46" i="24"/>
  <c r="H70" i="24"/>
  <c r="F36" i="24"/>
  <c r="J70" i="24"/>
  <c r="H51" i="24"/>
  <c r="E34" i="24"/>
  <c r="E58" i="24"/>
  <c r="H47" i="24"/>
  <c r="N43" i="24"/>
  <c r="L59" i="24"/>
  <c r="O67" i="24"/>
  <c r="H36" i="24"/>
  <c r="L61" i="24"/>
  <c r="N30" i="24"/>
  <c r="H24" i="24"/>
  <c r="L55" i="24"/>
  <c r="P59" i="24"/>
  <c r="G25" i="24"/>
  <c r="M52" i="24"/>
  <c r="N70" i="24"/>
  <c r="N18" i="24"/>
  <c r="H45" i="24"/>
  <c r="O15" i="24"/>
  <c r="E44" i="24"/>
  <c r="K63" i="24"/>
  <c r="K14" i="24"/>
  <c r="N7" i="24"/>
  <c r="F22" i="24"/>
  <c r="N13" i="24"/>
  <c r="I54" i="24"/>
  <c r="N44" i="24"/>
  <c r="I29" i="24"/>
  <c r="E13" i="24"/>
  <c r="E29" i="24"/>
  <c r="G62" i="24"/>
  <c r="F33" i="24"/>
  <c r="M48" i="24"/>
  <c r="L48" i="24"/>
  <c r="M34" i="24"/>
  <c r="H54" i="24"/>
  <c r="J25" i="24"/>
  <c r="O71" i="24"/>
  <c r="O39" i="24"/>
  <c r="O45" i="24"/>
  <c r="L11" i="24"/>
  <c r="H18" i="24"/>
  <c r="G18" i="24"/>
  <c r="H38" i="24"/>
  <c r="J21" i="24"/>
  <c r="M58" i="24"/>
  <c r="I35" i="24"/>
  <c r="O10" i="24"/>
  <c r="M71" i="24"/>
  <c r="I50" i="24"/>
  <c r="P46" i="24"/>
  <c r="K35" i="24"/>
  <c r="N34" i="24"/>
  <c r="G47" i="24"/>
  <c r="N36" i="24"/>
  <c r="O54" i="24"/>
  <c r="G16" i="24"/>
  <c r="K41" i="24"/>
  <c r="N17" i="24"/>
  <c r="L15" i="24"/>
  <c r="N24" i="24"/>
  <c r="P52" i="24"/>
  <c r="O73" i="24"/>
  <c r="F59" i="24"/>
  <c r="O31" i="24"/>
  <c r="M72" i="24"/>
  <c r="M68" i="24"/>
  <c r="H71" i="24"/>
  <c r="M27" i="24"/>
  <c r="O41" i="24"/>
  <c r="O11" i="24"/>
  <c r="I61" i="24"/>
  <c r="G65" i="24"/>
  <c r="O9" i="24"/>
  <c r="M19" i="24"/>
  <c r="F67" i="24"/>
  <c r="I37" i="24"/>
  <c r="I32" i="24"/>
  <c r="O18" i="24"/>
  <c r="P28" i="24"/>
  <c r="P69" i="24"/>
  <c r="K17" i="24"/>
  <c r="O37" i="24"/>
  <c r="G14" i="24"/>
  <c r="N32" i="24"/>
  <c r="F29" i="24"/>
  <c r="K21" i="24"/>
  <c r="F14" i="24"/>
  <c r="L50" i="24"/>
  <c r="N29" i="24"/>
  <c r="E70" i="24"/>
  <c r="N20" i="24"/>
  <c r="P18" i="24"/>
  <c r="N10" i="24"/>
  <c r="O14" i="24"/>
  <c r="K32" i="24"/>
  <c r="F61" i="24"/>
  <c r="P47" i="24"/>
  <c r="H62" i="24"/>
  <c r="O40" i="24"/>
  <c r="F57" i="24"/>
  <c r="J66" i="24"/>
  <c r="J52" i="24"/>
  <c r="P24" i="24"/>
  <c r="L30" i="24"/>
  <c r="G26" i="24"/>
  <c r="E48" i="24"/>
  <c r="K34" i="24"/>
  <c r="K51" i="24"/>
  <c r="J17" i="24"/>
  <c r="J39" i="24"/>
  <c r="G20" i="24"/>
  <c r="L46" i="24"/>
  <c r="E35" i="24"/>
  <c r="L26" i="24"/>
  <c r="L68" i="24"/>
  <c r="K62" i="24"/>
  <c r="F38" i="24"/>
  <c r="I10" i="24"/>
  <c r="J10" i="24"/>
  <c r="E12" i="24"/>
  <c r="F31" i="24"/>
  <c r="M33" i="24"/>
  <c r="O7" i="24"/>
  <c r="J58" i="24"/>
  <c r="M10" i="24"/>
  <c r="K12" i="24"/>
  <c r="E56" i="24"/>
  <c r="H12" i="24"/>
  <c r="P29" i="24"/>
  <c r="F46" i="24"/>
  <c r="L71" i="24"/>
  <c r="H20" i="24"/>
  <c r="I11" i="24"/>
  <c r="O66" i="24"/>
  <c r="I66" i="24"/>
  <c r="I58" i="24"/>
  <c r="I12" i="24"/>
  <c r="J7" i="24"/>
  <c r="M44" i="24"/>
  <c r="K19" i="24"/>
  <c r="N71" i="24"/>
  <c r="H11" i="24"/>
  <c r="O43" i="24"/>
  <c r="L43" i="24"/>
  <c r="P20" i="24"/>
  <c r="L40" i="24"/>
  <c r="K10" i="24"/>
  <c r="J68" i="24"/>
  <c r="G54" i="24"/>
  <c r="M63" i="24"/>
  <c r="J71" i="24"/>
  <c r="N41" i="24"/>
  <c r="M41" i="24"/>
  <c r="G7" i="24"/>
  <c r="I16" i="24"/>
  <c r="K31" i="24"/>
  <c r="J18" i="24"/>
  <c r="J54" i="24"/>
  <c r="L57" i="24"/>
  <c r="E18" i="24"/>
  <c r="J6" i="24"/>
  <c r="M66" i="24"/>
  <c r="J48" i="24"/>
  <c r="H6" i="24"/>
  <c r="I43" i="24"/>
  <c r="P60" i="24"/>
  <c r="H21" i="24"/>
  <c r="P9" i="24"/>
  <c r="E30" i="24"/>
  <c r="F71" i="24"/>
  <c r="N64" i="24"/>
  <c r="M29" i="24"/>
  <c r="L35" i="24"/>
  <c r="L31" i="24"/>
  <c r="J37" i="24"/>
  <c r="E49" i="24"/>
  <c r="H67" i="24"/>
  <c r="O70" i="24"/>
  <c r="P68" i="24"/>
  <c r="P17" i="24"/>
  <c r="M69" i="24"/>
  <c r="O48" i="24"/>
  <c r="M42" i="24"/>
  <c r="F11" i="24"/>
  <c r="M11" i="24"/>
  <c r="M16" i="24"/>
  <c r="J34" i="24"/>
  <c r="P73" i="24"/>
  <c r="G43" i="24"/>
  <c r="G64" i="24"/>
  <c r="O26" i="24"/>
  <c r="K9" i="24"/>
  <c r="E6" i="24"/>
  <c r="H42" i="24"/>
  <c r="M55" i="24"/>
  <c r="G51" i="24"/>
  <c r="K26" i="24"/>
  <c r="Q52" i="24" l="1"/>
  <c r="AT52" i="24" s="1"/>
  <c r="B48" i="73" s="1"/>
  <c r="E74" i="24"/>
  <c r="Q44" i="24"/>
  <c r="AT44" i="24" s="1"/>
  <c r="Q61" i="24"/>
  <c r="AT61" i="24" s="1"/>
  <c r="Q63" i="24"/>
  <c r="AT63" i="24" s="1"/>
  <c r="Q25" i="24"/>
  <c r="AT25" i="24" s="1"/>
  <c r="H74" i="24"/>
  <c r="Q10" i="24"/>
  <c r="AT10" i="24" s="1"/>
  <c r="B6" i="73" s="1"/>
  <c r="Q67" i="24"/>
  <c r="AT67" i="24" s="1"/>
  <c r="B63" i="73" s="1"/>
  <c r="Q28" i="24"/>
  <c r="AT28" i="24" s="1"/>
  <c r="B24" i="73" s="1"/>
  <c r="Q36" i="24"/>
  <c r="AT36" i="24" s="1"/>
  <c r="B32" i="73" s="1"/>
  <c r="Q58" i="24"/>
  <c r="AT58" i="24" s="1"/>
  <c r="B54" i="73" s="1"/>
  <c r="Q66" i="24"/>
  <c r="AT66" i="24" s="1"/>
  <c r="B62" i="73" s="1"/>
  <c r="Q60" i="24"/>
  <c r="AT60" i="24" s="1"/>
  <c r="B56" i="73" s="1"/>
  <c r="Q21" i="24"/>
  <c r="AT21" i="24" s="1"/>
  <c r="B17" i="73" s="1"/>
  <c r="Q72" i="24"/>
  <c r="AT72" i="24" s="1"/>
  <c r="B68" i="73" s="1"/>
  <c r="P74" i="24"/>
  <c r="Q6" i="24"/>
  <c r="J74" i="24"/>
  <c r="Q35" i="24"/>
  <c r="AT35" i="24" s="1"/>
  <c r="B31" i="73" s="1"/>
  <c r="Q34" i="24"/>
  <c r="AT34" i="24" s="1"/>
  <c r="B30" i="73" s="1"/>
  <c r="K74" i="24"/>
  <c r="Q62" i="24"/>
  <c r="AT62" i="24" s="1"/>
  <c r="B58" i="73" s="1"/>
  <c r="Q55" i="24"/>
  <c r="AT55" i="24" s="1"/>
  <c r="B51" i="73" s="1"/>
  <c r="Q18" i="24"/>
  <c r="AT18" i="24" s="1"/>
  <c r="B14" i="73" s="1"/>
  <c r="Q49" i="24"/>
  <c r="AT49" i="24" s="1"/>
  <c r="B45" i="73" s="1"/>
  <c r="O74" i="24"/>
  <c r="Q37" i="24"/>
  <c r="AT37" i="24" s="1"/>
  <c r="B33" i="73" s="1"/>
  <c r="Q56" i="24"/>
  <c r="AT56" i="24" s="1"/>
  <c r="B52" i="73" s="1"/>
  <c r="Q33" i="24"/>
  <c r="AT33" i="24" s="1"/>
  <c r="B29" i="73" s="1"/>
  <c r="Q71" i="24"/>
  <c r="AT71" i="24" s="1"/>
  <c r="B67" i="73" s="1"/>
  <c r="Q38" i="24"/>
  <c r="AT38" i="24" s="1"/>
  <c r="B34" i="73" s="1"/>
  <c r="L74" i="24"/>
  <c r="Q59" i="24"/>
  <c r="AT59" i="24" s="1"/>
  <c r="B55" i="73" s="1"/>
  <c r="Q47" i="24"/>
  <c r="AT47" i="24" s="1"/>
  <c r="B43" i="73" s="1"/>
  <c r="Q8" i="24"/>
  <c r="AT8" i="24" s="1"/>
  <c r="B4" i="73" s="1"/>
  <c r="Q11" i="24"/>
  <c r="AT11" i="24" s="1"/>
  <c r="B7" i="73" s="1"/>
  <c r="Q73" i="24"/>
  <c r="AT73" i="24" s="1"/>
  <c r="B69" i="73" s="1"/>
  <c r="Q20" i="24"/>
  <c r="AT20" i="24" s="1"/>
  <c r="B16" i="73" s="1"/>
  <c r="Q50" i="24"/>
  <c r="AT50" i="24" s="1"/>
  <c r="B46" i="73" s="1"/>
  <c r="Q15" i="24"/>
  <c r="AT15" i="24" s="1"/>
  <c r="B11" i="73" s="1"/>
  <c r="M74" i="24"/>
  <c r="Q42" i="24"/>
  <c r="AT42" i="24" s="1"/>
  <c r="B38" i="73" s="1"/>
  <c r="Q29" i="24"/>
  <c r="AT29" i="24" s="1"/>
  <c r="B25" i="73" s="1"/>
  <c r="Q51" i="24"/>
  <c r="AT51" i="24" s="1"/>
  <c r="B47" i="73" s="1"/>
  <c r="Q65" i="24"/>
  <c r="AT65" i="24" s="1"/>
  <c r="B61" i="73" s="1"/>
  <c r="Q39" i="24"/>
  <c r="AT39" i="24" s="1"/>
  <c r="B35" i="73" s="1"/>
  <c r="G74" i="24"/>
  <c r="Q13" i="24"/>
  <c r="AT13" i="24" s="1"/>
  <c r="B9" i="73" s="1"/>
  <c r="Q46" i="24"/>
  <c r="AT46" i="24" s="1"/>
  <c r="B42" i="73" s="1"/>
  <c r="Q23" i="24"/>
  <c r="AT23" i="24" s="1"/>
  <c r="B19" i="73" s="1"/>
  <c r="Q17" i="24"/>
  <c r="AT17" i="24" s="1"/>
  <c r="B13" i="73" s="1"/>
  <c r="Q43" i="24"/>
  <c r="AT43" i="24" s="1"/>
  <c r="B39" i="73" s="1"/>
  <c r="Q14" i="24"/>
  <c r="AT14" i="24" s="1"/>
  <c r="B10" i="73" s="1"/>
  <c r="Q41" i="24"/>
  <c r="AT41" i="24" s="1"/>
  <c r="B37" i="73" s="1"/>
  <c r="Q32" i="24"/>
  <c r="AT32" i="24" s="1"/>
  <c r="B28" i="73" s="1"/>
  <c r="F8" i="73" s="1"/>
  <c r="F74" i="24"/>
  <c r="Q53" i="24"/>
  <c r="AT53" i="24" s="1"/>
  <c r="B49" i="73" s="1"/>
  <c r="Q48" i="24"/>
  <c r="AT48" i="24" s="1"/>
  <c r="B44" i="73" s="1"/>
  <c r="Q70" i="24"/>
  <c r="AT70" i="24" s="1"/>
  <c r="B66" i="73" s="1"/>
  <c r="I74" i="24"/>
  <c r="Q7" i="24"/>
  <c r="AT7" i="24" s="1"/>
  <c r="B3" i="73" s="1"/>
  <c r="Q54" i="24"/>
  <c r="AT54" i="24" s="1"/>
  <c r="B50" i="73" s="1"/>
  <c r="Q45" i="24"/>
  <c r="AT45" i="24" s="1"/>
  <c r="B41" i="73" s="1"/>
  <c r="F10" i="73" s="1"/>
  <c r="Q9" i="24"/>
  <c r="AT9" i="24" s="1"/>
  <c r="B5" i="73" s="1"/>
  <c r="Q68" i="24"/>
  <c r="AT68" i="24" s="1"/>
  <c r="B64" i="73" s="1"/>
  <c r="Q30" i="24"/>
  <c r="AT30" i="24" s="1"/>
  <c r="B26" i="73" s="1"/>
  <c r="Q40" i="24"/>
  <c r="AT40" i="24" s="1"/>
  <c r="B36" i="73" s="1"/>
  <c r="Q19" i="24"/>
  <c r="AT19" i="24" s="1"/>
  <c r="B15" i="73" s="1"/>
  <c r="Q16" i="24"/>
  <c r="AT16" i="24" s="1"/>
  <c r="B12" i="73" s="1"/>
  <c r="Q22" i="24"/>
  <c r="AT22" i="24" s="1"/>
  <c r="B18" i="73" s="1"/>
  <c r="Q26" i="24"/>
  <c r="AT26" i="24" s="1"/>
  <c r="B22" i="73" s="1"/>
  <c r="Q57" i="24"/>
  <c r="AT57" i="24" s="1"/>
  <c r="B53" i="73" s="1"/>
  <c r="Q12" i="24"/>
  <c r="AT12" i="24" s="1"/>
  <c r="B8" i="73" s="1"/>
  <c r="Q24" i="24"/>
  <c r="AT24" i="24" s="1"/>
  <c r="B20" i="73" s="1"/>
  <c r="Q69" i="24"/>
  <c r="AT69" i="24" s="1"/>
  <c r="B65" i="73" s="1"/>
  <c r="N74" i="24"/>
  <c r="Q64" i="24"/>
  <c r="AT64" i="24" s="1"/>
  <c r="B60" i="73" s="1"/>
  <c r="Q27" i="24"/>
  <c r="AT27" i="24" s="1"/>
  <c r="B23" i="73" s="1"/>
  <c r="Q31" i="24"/>
  <c r="AT31" i="24" s="1"/>
  <c r="B27" i="73" s="1"/>
  <c r="F7" i="73" s="1"/>
  <c r="F3" i="73" l="1"/>
  <c r="F4" i="73"/>
  <c r="F5" i="73"/>
  <c r="BH25" i="24"/>
  <c r="BJ25" i="24" s="1"/>
  <c r="B21" i="73"/>
  <c r="F6" i="73" s="1"/>
  <c r="AX63" i="24"/>
  <c r="C59" i="73" s="1"/>
  <c r="B59" i="73"/>
  <c r="AX61" i="24"/>
  <c r="C57" i="73" s="1"/>
  <c r="B57" i="73"/>
  <c r="AX44" i="24"/>
  <c r="C40" i="73" s="1"/>
  <c r="B40" i="73"/>
  <c r="F9" i="73" s="1"/>
  <c r="BH31" i="24"/>
  <c r="BJ31" i="24" s="1"/>
  <c r="AX31" i="24"/>
  <c r="C27" i="73" s="1"/>
  <c r="BH34" i="24"/>
  <c r="BJ34" i="24" s="1"/>
  <c r="AX34" i="24"/>
  <c r="C30" i="73" s="1"/>
  <c r="BH33" i="24"/>
  <c r="BJ33" i="24" s="1"/>
  <c r="AX33" i="24"/>
  <c r="C29" i="73" s="1"/>
  <c r="BH32" i="24"/>
  <c r="BJ32" i="24" s="1"/>
  <c r="AX32" i="24"/>
  <c r="C28" i="73" s="1"/>
  <c r="BH63" i="24"/>
  <c r="BJ63" i="24" s="1"/>
  <c r="BH61" i="24"/>
  <c r="BJ61" i="24" s="1"/>
  <c r="BH44" i="24"/>
  <c r="BJ44" i="24" s="1"/>
  <c r="Q74" i="24"/>
  <c r="Q75" i="24"/>
  <c r="AX25" i="24"/>
  <c r="C21" i="73" s="1"/>
  <c r="AX47" i="24"/>
  <c r="C43" i="73" s="1"/>
  <c r="BH47" i="24"/>
  <c r="BJ47" i="24" s="1"/>
  <c r="AX69" i="24"/>
  <c r="C65" i="73" s="1"/>
  <c r="BH69" i="24"/>
  <c r="BJ69" i="24" s="1"/>
  <c r="AX7" i="24"/>
  <c r="C3" i="73" s="1"/>
  <c r="BH7" i="24"/>
  <c r="BJ7" i="24" s="1"/>
  <c r="AX59" i="24"/>
  <c r="C55" i="73" s="1"/>
  <c r="BH59" i="24"/>
  <c r="BJ59" i="24" s="1"/>
  <c r="AX13" i="24"/>
  <c r="C9" i="73" s="1"/>
  <c r="BH13" i="24"/>
  <c r="BJ13" i="24" s="1"/>
  <c r="AT6" i="24"/>
  <c r="BH48" i="24"/>
  <c r="BJ48" i="24" s="1"/>
  <c r="AX48" i="24"/>
  <c r="C44" i="73" s="1"/>
  <c r="AX39" i="24"/>
  <c r="C35" i="73" s="1"/>
  <c r="BH39" i="24"/>
  <c r="BJ39" i="24" s="1"/>
  <c r="BH12" i="24"/>
  <c r="BJ12" i="24" s="1"/>
  <c r="AX12" i="24"/>
  <c r="C8" i="73" s="1"/>
  <c r="BH57" i="24"/>
  <c r="BJ57" i="24" s="1"/>
  <c r="AX57" i="24"/>
  <c r="C53" i="73" s="1"/>
  <c r="AX51" i="24"/>
  <c r="C47" i="73" s="1"/>
  <c r="BH51" i="24"/>
  <c r="BJ51" i="24" s="1"/>
  <c r="AX56" i="24"/>
  <c r="C52" i="73" s="1"/>
  <c r="BH56" i="24"/>
  <c r="BJ56" i="24" s="1"/>
  <c r="AX26" i="24"/>
  <c r="C22" i="73" s="1"/>
  <c r="BH26" i="24"/>
  <c r="BJ26" i="24" s="1"/>
  <c r="BH29" i="24"/>
  <c r="BJ29" i="24" s="1"/>
  <c r="AX29" i="24"/>
  <c r="C25" i="73" s="1"/>
  <c r="BH37" i="24"/>
  <c r="BJ37" i="24" s="1"/>
  <c r="AX37" i="24"/>
  <c r="C33" i="73" s="1"/>
  <c r="AX72" i="24"/>
  <c r="C68" i="73" s="1"/>
  <c r="BH72" i="24"/>
  <c r="BJ72" i="24" s="1"/>
  <c r="BH23" i="24"/>
  <c r="BJ23" i="24" s="1"/>
  <c r="AX23" i="24"/>
  <c r="C19" i="73" s="1"/>
  <c r="BH46" i="24"/>
  <c r="BJ46" i="24" s="1"/>
  <c r="AX46" i="24"/>
  <c r="C42" i="73" s="1"/>
  <c r="AX70" i="24"/>
  <c r="C66" i="73" s="1"/>
  <c r="BH70" i="24"/>
  <c r="BJ70" i="24" s="1"/>
  <c r="BH38" i="24"/>
  <c r="BJ38" i="24" s="1"/>
  <c r="AX38" i="24"/>
  <c r="C34" i="73" s="1"/>
  <c r="AX24" i="24"/>
  <c r="C20" i="73" s="1"/>
  <c r="BH24" i="24"/>
  <c r="BJ24" i="24" s="1"/>
  <c r="AX71" i="24"/>
  <c r="C67" i="73" s="1"/>
  <c r="BH71" i="24"/>
  <c r="BJ71" i="24" s="1"/>
  <c r="AX53" i="24"/>
  <c r="C49" i="73" s="1"/>
  <c r="BH53" i="24"/>
  <c r="BJ53" i="24" s="1"/>
  <c r="BH65" i="24"/>
  <c r="BJ65" i="24" s="1"/>
  <c r="AX65" i="24"/>
  <c r="C61" i="73" s="1"/>
  <c r="AX22" i="24"/>
  <c r="C18" i="73" s="1"/>
  <c r="BH22" i="24"/>
  <c r="BJ22" i="24" s="1"/>
  <c r="AX42" i="24"/>
  <c r="C38" i="73" s="1"/>
  <c r="BH42" i="24"/>
  <c r="BJ42" i="24" s="1"/>
  <c r="AX21" i="24"/>
  <c r="C17" i="73" s="1"/>
  <c r="BH21" i="24"/>
  <c r="BJ21" i="24" s="1"/>
  <c r="BH16" i="24"/>
  <c r="BJ16" i="24" s="1"/>
  <c r="AX16" i="24"/>
  <c r="C12" i="73" s="1"/>
  <c r="BH49" i="24"/>
  <c r="BJ49" i="24" s="1"/>
  <c r="AX49" i="24"/>
  <c r="C45" i="73" s="1"/>
  <c r="AX60" i="24"/>
  <c r="C56" i="73" s="1"/>
  <c r="BH60" i="24"/>
  <c r="BJ60" i="24" s="1"/>
  <c r="BH54" i="24"/>
  <c r="BJ54" i="24" s="1"/>
  <c r="AX54" i="24"/>
  <c r="C50" i="73" s="1"/>
  <c r="AX35" i="24"/>
  <c r="C31" i="73" s="1"/>
  <c r="BH35" i="24"/>
  <c r="BJ35" i="24" s="1"/>
  <c r="AX19" i="24"/>
  <c r="C15" i="73" s="1"/>
  <c r="BH19" i="24"/>
  <c r="BJ19" i="24" s="1"/>
  <c r="BH41" i="24"/>
  <c r="BJ41" i="24" s="1"/>
  <c r="AX41" i="24"/>
  <c r="C37" i="73" s="1"/>
  <c r="AX15" i="24"/>
  <c r="C11" i="73" s="1"/>
  <c r="BH15" i="24"/>
  <c r="BJ15" i="24" s="1"/>
  <c r="BH18" i="24"/>
  <c r="BJ18" i="24" s="1"/>
  <c r="AX18" i="24"/>
  <c r="C14" i="73" s="1"/>
  <c r="AX66" i="24"/>
  <c r="C62" i="73" s="1"/>
  <c r="BH66" i="24"/>
  <c r="BJ66" i="24" s="1"/>
  <c r="BH40" i="24"/>
  <c r="BJ40" i="24" s="1"/>
  <c r="AX40" i="24"/>
  <c r="C36" i="73" s="1"/>
  <c r="AX50" i="24"/>
  <c r="C46" i="73" s="1"/>
  <c r="BH50" i="24"/>
  <c r="BJ50" i="24" s="1"/>
  <c r="AX55" i="24"/>
  <c r="C51" i="73" s="1"/>
  <c r="BH55" i="24"/>
  <c r="BJ55" i="24" s="1"/>
  <c r="AX58" i="24"/>
  <c r="C54" i="73" s="1"/>
  <c r="BH58" i="24"/>
  <c r="BJ58" i="24" s="1"/>
  <c r="BH30" i="24"/>
  <c r="BJ30" i="24" s="1"/>
  <c r="AX30" i="24"/>
  <c r="C26" i="73" s="1"/>
  <c r="BH20" i="24"/>
  <c r="BJ20" i="24" s="1"/>
  <c r="AX20" i="24"/>
  <c r="C16" i="73" s="1"/>
  <c r="AX62" i="24"/>
  <c r="C58" i="73" s="1"/>
  <c r="BH62" i="24"/>
  <c r="BJ62" i="24" s="1"/>
  <c r="BH36" i="24"/>
  <c r="BJ36" i="24" s="1"/>
  <c r="AX36" i="24"/>
  <c r="C32" i="73" s="1"/>
  <c r="AX68" i="24"/>
  <c r="C64" i="73" s="1"/>
  <c r="BH68" i="24"/>
  <c r="BJ68" i="24" s="1"/>
  <c r="AX14" i="24"/>
  <c r="C10" i="73" s="1"/>
  <c r="BH14" i="24"/>
  <c r="BJ14" i="24" s="1"/>
  <c r="BH73" i="24"/>
  <c r="BJ73" i="24" s="1"/>
  <c r="AX73" i="24"/>
  <c r="C69" i="73" s="1"/>
  <c r="AX28" i="24"/>
  <c r="C24" i="73" s="1"/>
  <c r="BH28" i="24"/>
  <c r="BJ28" i="24" s="1"/>
  <c r="AX27" i="24"/>
  <c r="C23" i="73" s="1"/>
  <c r="BH27" i="24"/>
  <c r="BJ27" i="24" s="1"/>
  <c r="BH9" i="24"/>
  <c r="BJ9" i="24" s="1"/>
  <c r="AX9" i="24"/>
  <c r="C5" i="73" s="1"/>
  <c r="AX43" i="24"/>
  <c r="C39" i="73" s="1"/>
  <c r="BH43" i="24"/>
  <c r="BJ43" i="24" s="1"/>
  <c r="AX11" i="24"/>
  <c r="C7" i="73" s="1"/>
  <c r="BH11" i="24"/>
  <c r="BJ11" i="24" s="1"/>
  <c r="BH52" i="24"/>
  <c r="BJ52" i="24" s="1"/>
  <c r="AX52" i="24"/>
  <c r="C48" i="73" s="1"/>
  <c r="BK55" i="24"/>
  <c r="BH67" i="24"/>
  <c r="BJ67" i="24" s="1"/>
  <c r="AX67" i="24"/>
  <c r="C63" i="73" s="1"/>
  <c r="AX64" i="24"/>
  <c r="C60" i="73" s="1"/>
  <c r="BH64" i="24"/>
  <c r="BJ64" i="24" s="1"/>
  <c r="AX45" i="24"/>
  <c r="C41" i="73" s="1"/>
  <c r="BH45" i="24"/>
  <c r="BJ45" i="24" s="1"/>
  <c r="BH17" i="24"/>
  <c r="BJ17" i="24" s="1"/>
  <c r="AX17" i="24"/>
  <c r="C13" i="73" s="1"/>
  <c r="BH8" i="24"/>
  <c r="BJ8" i="24" s="1"/>
  <c r="AX8" i="24"/>
  <c r="C4" i="73" s="1"/>
  <c r="AX10" i="24"/>
  <c r="C6" i="73" s="1"/>
  <c r="BH10" i="24"/>
  <c r="BJ10" i="24" s="1"/>
  <c r="B2" i="73" l="1"/>
  <c r="AT74" i="24"/>
  <c r="BH6" i="24"/>
  <c r="AX6" i="24"/>
  <c r="C2" i="73" s="1"/>
  <c r="C70" i="73" s="1"/>
  <c r="B70" i="73" l="1"/>
  <c r="F2" i="73"/>
  <c r="AX74" i="24"/>
  <c r="BJ6" i="24"/>
  <c r="BJ74" i="24" s="1"/>
  <c r="BH74" i="24"/>
  <c r="BH75" i="2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<sst xmlns="http://schemas.openxmlformats.org/spreadsheetml/2006/main" count="920" uniqueCount="277">
  <si>
    <t>Товар</t>
  </si>
  <si>
    <t>Фото</t>
  </si>
  <si>
    <t>Описание комплекта</t>
  </si>
  <si>
    <t>Количество готовых комплектов</t>
  </si>
  <si>
    <t>Бар-код</t>
  </si>
  <si>
    <t>Услуга</t>
  </si>
  <si>
    <t>Комментарий</t>
  </si>
  <si>
    <t>Приемка, маркировка (1 этикетка), короб, отгрузка.</t>
  </si>
  <si>
    <t>Бандаж для лица</t>
  </si>
  <si>
    <t xml:space="preserve">Массажер для спины </t>
  </si>
  <si>
    <t>Мячик с шипами белый 6 см в пакете ОPP - 1 шт.</t>
  </si>
  <si>
    <t>Мячик розовый 6 см в пакете ОPP - 1 шт.</t>
  </si>
  <si>
    <t>Мячик голубой 6 см в пакете ОPP - 1 шт.</t>
  </si>
  <si>
    <t>Мячик оранжевый 6 см в пакете ОPP - 1 шт.</t>
  </si>
  <si>
    <t>Мячик черный 6 см в пакете ОPP - 1 шт.</t>
  </si>
  <si>
    <t>Мячик розовый 7 см в пакете ОPP - 1 шт.</t>
  </si>
  <si>
    <t>Мячик голубой 7 см в пакете ОPP - 1 шт.</t>
  </si>
  <si>
    <t>Мячик оранжевый 7 см в пакете ОPP - 1 шт.</t>
  </si>
  <si>
    <t>Мячик черный 7 см в пакете ОPP - 1 шт.</t>
  </si>
  <si>
    <t>Мячик белый 7 см в пакете ОPP - 1 шт.</t>
  </si>
  <si>
    <t>Мячик розовый 9 см в пакете ОPP - 1 шт.</t>
  </si>
  <si>
    <t>Мячик голубой 9 см в пакете ОPP - 1 шт.</t>
  </si>
  <si>
    <t>Мячик оранжевый 9 см в пакете ОPP - 1 шт.</t>
  </si>
  <si>
    <t>Капа черный/красный в пластиковой черной коробке - 1 шт.</t>
  </si>
  <si>
    <t>Капа черный/белый в пластиковой черной коробке - 1 шт.</t>
  </si>
  <si>
    <t>Капа боксерская</t>
  </si>
  <si>
    <t>Капа белый/черный в пластиковой белой коробке - 1 шт.</t>
  </si>
  <si>
    <t>Капа белый/красный в пластиковой черной коробке - 1 шт.</t>
  </si>
  <si>
    <t>Капа красный/белый в пластиковой черной коробке - 1 шт.</t>
  </si>
  <si>
    <t>Капа синий/белый в пластиковой черной коробке - 1 шт.</t>
  </si>
  <si>
    <t>Капа зеленый/белый в пластиковой черной коробке - 1 шт.</t>
  </si>
  <si>
    <t>Капа зеленый/черный в пластиковой черной коробке - 1 шт.</t>
  </si>
  <si>
    <t>Мячик фиолетовый 9 см в пакете ОPP - 1 шт.</t>
  </si>
  <si>
    <t>Мячик черный 9 см в пакете ОPP - 1 шт.</t>
  </si>
  <si>
    <t>Набор для стирки белый разной формы на змейке - 2 шт.</t>
  </si>
  <si>
    <t>Мешок для стирки бюстгальтера бежевый цилиндр - 1 шт.</t>
  </si>
  <si>
    <t>Мешки для стирки бежевые квадратные на змейке  - комплект из 3 шт.</t>
  </si>
  <si>
    <t>Мешки для стирки бежевые разной формы на змейке  - комплект из 3 шт.</t>
  </si>
  <si>
    <t>Мешки для стирки бежевые -набор из 7 шт. (готовый)</t>
  </si>
  <si>
    <t>Таблетница круглая</t>
  </si>
  <si>
    <t>Таблетница прямоугольная</t>
  </si>
  <si>
    <t>Таблетница прямоугольная черная на 7 дней - 1 шт.</t>
  </si>
  <si>
    <t>Таблетница прямоугольная черная/цветная на 7 дней - 1 шт.</t>
  </si>
  <si>
    <t>Таблетница прямоугольная белая/цветная на 7 дней - 1 шт.</t>
  </si>
  <si>
    <t>Таблетница прямоугольная сиреневая/цветная на 7 дней - 1 шт.</t>
  </si>
  <si>
    <t>Пробки для бутылки в коробке</t>
  </si>
  <si>
    <t>Нож для пиццы</t>
  </si>
  <si>
    <t>Мяч для собак на веревке круглый</t>
  </si>
  <si>
    <t>Скакалка</t>
  </si>
  <si>
    <t xml:space="preserve">Шпатель скребок кондитерский в коробке </t>
  </si>
  <si>
    <t>Мяч для собак на веревке овальный</t>
  </si>
  <si>
    <t>Мешки для стирки белые</t>
  </si>
  <si>
    <t>Мешки для стирки бежевые</t>
  </si>
  <si>
    <t>Массажеры упакованы в матовые пакеты. Этикетку с ШК клеить в место между ручками, раздвигая их (так удобнее).</t>
  </si>
  <si>
    <t>Мячик с шипами упакован в заводской ОРР пакет. Этикетку с ШК клеить прямо на пакет. Внимательно, чтоб штрих-код не сжимался.</t>
  </si>
  <si>
    <t>Ножи для пиццы поставляются в индивидуальных заводских коробочках.
На коробочках есть квадратики, в которых на заводе маркером обозначают цвет. Все наглядно и понятно.
 Согласно этим обозначениям нужно клеить этикетку с ШК прямо на индивидуальную коробочку на заднюю сторону (не загибая штрих-код).
Обычно шк хорошо смотрится в правом верхнем углу.</t>
  </si>
  <si>
    <t>Приемка</t>
  </si>
  <si>
    <t>Сортировка</t>
  </si>
  <si>
    <t>Формирование комплекта</t>
  </si>
  <si>
    <t>Упаковка в БОПП пакет</t>
  </si>
  <si>
    <t>Маркировка</t>
  </si>
  <si>
    <t>Сортировка готового товара по городам</t>
  </si>
  <si>
    <t>Казань</t>
  </si>
  <si>
    <t>Краснодар</t>
  </si>
  <si>
    <t>Цена на ед.</t>
  </si>
  <si>
    <t>ИТОГО</t>
  </si>
  <si>
    <t>*</t>
  </si>
  <si>
    <t>Пакеты мои</t>
  </si>
  <si>
    <t>в разработке</t>
  </si>
  <si>
    <t>ИТОГО ФФ на товар</t>
  </si>
  <si>
    <t>Новосибирск</t>
  </si>
  <si>
    <t xml:space="preserve">ИТОГО НА ПАРТИЮ ТОВАРА </t>
  </si>
  <si>
    <t>ИТОГО ФФ на товары</t>
  </si>
  <si>
    <t>Мячик с шипами упакован в заводской БОРР пакет. Этикетку с ШК клеить прямо на пакет. Внимательно, чтоб штрих-код не сжимался.</t>
  </si>
  <si>
    <t>Мешок поставляется в индивидуальном заводском БОРР пакете. Этикетку с ШК клеить на переднюю сторону упаковки, не закрывая размер мешка (НЕ на место склейки упаковки).</t>
  </si>
  <si>
    <t>Сформировать комплект из 3 мешков разного размера (30*40, 40*50, 50*60). Индивидуальную упаковкуне снимать. Вложить в пакет БОПП 22*34 (ваши пакеты). Этикетку с ШК клеить на переднюю сторону упаковки (НЕ на место склейки упаковки).</t>
  </si>
  <si>
    <t>Приемка, формирование комплекта, упаковка (ваши пакеты БОПП). Должны подойти 22*34), маркировка (1 этикетка), короб, отгрузка.</t>
  </si>
  <si>
    <t>Приемка, формирование комплекта, упаковка (ваши пакеты БОПП). Должны подойти 22*34, маркировка (1 этикетка), короб, отгрузка.</t>
  </si>
  <si>
    <t>Мешок поставляется в индивидуальном заводском БОПП пакете. Этикетку с ШК клеить на переднюю сторону упаковки (НЕ на место склейки упаковки).</t>
  </si>
  <si>
    <t>Сформировать комплект из 3 мешков разной формы (цилиндр с платьем, ракушка с бюстом, ракушка с трусами). Вложить в ваш пакет БОПП 22*34. Этикетку с ШК клеить на переднюю сторону упаковки (НЕ на место склейки упаковки).</t>
  </si>
  <si>
    <t>Сформировать комплект из 2 белых мешков со змейкой разной формы (цилиндр и ракушка). Вложить в пакет БОПП 22*34 (ваш пакет). Этикетку с ШК клеить на переднюю сторону упаковки (НЕ на место склейки упаковки).</t>
  </si>
  <si>
    <t>Сформировать комплект из 3 прямоугольных мешков разного размера (на мешках вышивка:с платьем, рубашка, носки). Вложить в пакет БОПП 24*34 (ваш пакет). Этикетку с ШК клеить на переднюю сторону упаковки (НЕ на место склейки упаковки).</t>
  </si>
  <si>
    <t>Приемка, маркировка (1 этикетка),1 наклейка на разъем слайдера , короб, отгрузка.</t>
  </si>
  <si>
    <t>Пробки упакованы в индивидуальные коробочки.
Пробки нежного и яркого цвета поставляются в коробочках двух видов:
- нежный цвет пробок только в коробочках, где фото на коробочке соответсвует пробкам внутри;
- яркий цвет пробочек может быть в коробочке с фото нежных пробок, тогда на коробочке должна быть круглая наклейка (обычно красного цвета). По ней можно понять, что в корочке яркие пробки. Либо на фото на коробочке будут яркие пробки.
Согласно этим цвету пробок внутри нужно клеить этикетку с ШК прямо на индивидуальную коробочку (не загибая штрих-код).</t>
  </si>
  <si>
    <t>Шпатели поставляются в индивидуальных заводских коробочках белого цвета.
Этикетку с ШК клеить прямо на индивидуальную коробочку (не загибая штрих-код).
Обычно шк хорошо смотрится в правом верхнем углу.</t>
  </si>
  <si>
    <t>Мячик на резинке для собак упакован в заводской БОПП пакет. Этикетку с ШК клеить прямо на пакет. Внимательно, чтобы штрихкод не сжимался.</t>
  </si>
  <si>
    <t>Приемка, упаковка в ваш ВПП пакет, маркировка (1 этикетка), короб, отгрузка.</t>
  </si>
  <si>
    <t>Бандаж упакован в заводской прозрачный БОПП пакет. Этикетку с ШК клеить на переднюю сторону упаковки.</t>
  </si>
  <si>
    <t>Массажер для пальцев</t>
  </si>
  <si>
    <t xml:space="preserve">Массажер упакован в заводскую цветную коробочку. Этикетку клеить на боковую сторону вдоль. При тоном наклеивании этикетка по ширине точно ложится на сторону. </t>
  </si>
  <si>
    <t>Мячик с шипами упакован в заводской БОПП пакет. Этикетку с ШК клеить прямо на пакет. Внимательно, чтобы штрихкод не сжимался.
Обычно мячики поставляются в коробах по норме упаковки 400 шт. Но я не всегда заказываю по норме упаковки. Тогда их смешивают, обычно разделяют картонкой или пленкой.</t>
  </si>
  <si>
    <t>Приемка, упаковка в ВПП пакет (пакет голубого цвета поставляется вместе с таблетницей), маркировка (1 этикетка), короб, отгрузка.</t>
  </si>
  <si>
    <t xml:space="preserve">Набор мешков поставляется в заводском пакете слайдере. Этикетку с ШК не клеить на разъем слайдера. Разъем слайдера обогнуть этикеткой (я предоставляю). </t>
  </si>
  <si>
    <t>Приемка, формирование комплекта, упаковка (ваши пакеты БОПП), должны подойти 24*34, маркировка (1 этикетка), короб, отгрузка.</t>
  </si>
  <si>
    <t>Количество из Китая</t>
  </si>
  <si>
    <t>Пробки уже упакованы в пакеты. Наклеены ШК. Прверить.</t>
  </si>
  <si>
    <t>Приемка, короб, отгрузка</t>
  </si>
  <si>
    <t>Пробки для бутылки в пакете</t>
  </si>
  <si>
    <t>ПУШКИНО_1_РФЦ</t>
  </si>
  <si>
    <t>ДОМОДЕДОВО_РФЦ</t>
  </si>
  <si>
    <t>СПБ_КОЛПИНО_РФЦ</t>
  </si>
  <si>
    <t>Санкт_Петербург_РФЦ</t>
  </si>
  <si>
    <t>ИТОГО ДЛЯ ВБ</t>
  </si>
  <si>
    <t>Екатеринбург_РФЦ_НОВЫЙ</t>
  </si>
  <si>
    <t>Казань_РФЦ_НОВЫЙ</t>
  </si>
  <si>
    <t>КАЛИНИНГРАД_МРФЦ</t>
  </si>
  <si>
    <t>НЕВИННОМЫССК_РФЦ</t>
  </si>
  <si>
    <t>ОМСК_РФЦ</t>
  </si>
  <si>
    <t>ПЕРМЬ_РФЦ</t>
  </si>
  <si>
    <t>САМАРА_РФЦ</t>
  </si>
  <si>
    <t>ХАБАРОВСК_2_РФЦ</t>
  </si>
  <si>
    <t>ЯРОСЛАВЛЬ_РФЦ</t>
  </si>
  <si>
    <t>АДЫГЕЙСК_РФЦ</t>
  </si>
  <si>
    <t>МИНСК_МПСЦ</t>
  </si>
  <si>
    <t>ОРЕНБУРГ_РФЦ</t>
  </si>
  <si>
    <t>СПБ_ШУШАРЫ_РФЦ</t>
  </si>
  <si>
    <t>ТВЕРЬ_РФЦ</t>
  </si>
  <si>
    <t>КРАСНОЯРСК_МРФЦ</t>
  </si>
  <si>
    <t>дата поставки</t>
  </si>
  <si>
    <t>12-13</t>
  </si>
  <si>
    <t>время отгрузки</t>
  </si>
  <si>
    <t>МО_ЮРЛОВО_2</t>
  </si>
  <si>
    <t>ЮРЛОВО_1</t>
  </si>
  <si>
    <r>
      <t xml:space="preserve">Бандаж для лица </t>
    </r>
    <r>
      <rPr>
        <u/>
        <sz val="16"/>
        <rFont val="Calibri"/>
        <family val="2"/>
        <scheme val="minor"/>
      </rPr>
      <t>черный</t>
    </r>
    <r>
      <rPr>
        <sz val="16"/>
        <rFont val="Calibri"/>
        <family val="2"/>
        <scheme val="minor"/>
      </rPr>
      <t xml:space="preserve"> лайкра в пакете OPP - 1 шт.</t>
    </r>
  </si>
  <si>
    <r>
      <t xml:space="preserve">Бандаж для лица </t>
    </r>
    <r>
      <rPr>
        <u/>
        <sz val="16"/>
        <rFont val="Calibri"/>
        <family val="2"/>
        <scheme val="minor"/>
      </rPr>
      <t>серый</t>
    </r>
    <r>
      <rPr>
        <sz val="16"/>
        <rFont val="Calibri"/>
        <family val="2"/>
        <scheme val="minor"/>
      </rPr>
      <t xml:space="preserve"> силиконовый в пакете OPP - 1 шт.</t>
    </r>
  </si>
  <si>
    <r>
      <t xml:space="preserve">Массажер для спины </t>
    </r>
    <r>
      <rPr>
        <u/>
        <sz val="16"/>
        <color theme="1"/>
        <rFont val="Calibri"/>
        <family val="2"/>
        <scheme val="minor"/>
      </rPr>
      <t>розовый</t>
    </r>
    <r>
      <rPr>
        <sz val="16"/>
        <rFont val="Calibri"/>
        <family val="2"/>
        <scheme val="minor"/>
      </rPr>
      <t xml:space="preserve"> в пакете - 1 шт.</t>
    </r>
  </si>
  <si>
    <r>
      <t xml:space="preserve">Массажер для спины </t>
    </r>
    <r>
      <rPr>
        <u/>
        <sz val="16"/>
        <color theme="1"/>
        <rFont val="Calibri"/>
        <family val="2"/>
        <scheme val="minor"/>
      </rPr>
      <t>голубой</t>
    </r>
    <r>
      <rPr>
        <sz val="16"/>
        <rFont val="Calibri"/>
        <family val="2"/>
        <scheme val="minor"/>
      </rPr>
      <t xml:space="preserve"> в пакете - 1 шт.</t>
    </r>
  </si>
  <si>
    <r>
      <t xml:space="preserve">Массажер для спины </t>
    </r>
    <r>
      <rPr>
        <u/>
        <sz val="16"/>
        <color theme="1"/>
        <rFont val="Calibri"/>
        <family val="2"/>
        <scheme val="minor"/>
      </rPr>
      <t>оранжевый</t>
    </r>
    <r>
      <rPr>
        <sz val="16"/>
        <rFont val="Calibri"/>
        <family val="2"/>
        <scheme val="minor"/>
      </rPr>
      <t xml:space="preserve"> в пакете - 1 шт.</t>
    </r>
  </si>
  <si>
    <r>
      <t xml:space="preserve">Мячик с шипами </t>
    </r>
    <r>
      <rPr>
        <u/>
        <sz val="16"/>
        <rFont val="Calibri"/>
        <family val="2"/>
        <scheme val="minor"/>
      </rPr>
      <t>6 см</t>
    </r>
  </si>
  <si>
    <r>
      <t xml:space="preserve">Мячик с шипами </t>
    </r>
    <r>
      <rPr>
        <u/>
        <sz val="16"/>
        <rFont val="Calibri"/>
        <family val="2"/>
        <scheme val="minor"/>
      </rPr>
      <t>7 см</t>
    </r>
  </si>
  <si>
    <r>
      <t>Мячик с шипами</t>
    </r>
    <r>
      <rPr>
        <u/>
        <sz val="16"/>
        <rFont val="Calibri"/>
        <family val="2"/>
        <scheme val="minor"/>
      </rPr>
      <t xml:space="preserve"> 9 см</t>
    </r>
  </si>
  <si>
    <r>
      <t xml:space="preserve">Мешки для стирки на шнурке белые </t>
    </r>
    <r>
      <rPr>
        <u/>
        <sz val="16"/>
        <rFont val="Calibri"/>
        <family val="2"/>
        <scheme val="minor"/>
      </rPr>
      <t>мелкая сетка</t>
    </r>
    <r>
      <rPr>
        <sz val="16"/>
        <rFont val="Calibri"/>
        <family val="2"/>
        <scheme val="minor"/>
      </rPr>
      <t xml:space="preserve"> - комплект из 3 шт.</t>
    </r>
  </si>
  <si>
    <r>
      <t xml:space="preserve">Мешки для стирки на шнурке белые </t>
    </r>
    <r>
      <rPr>
        <u/>
        <sz val="16"/>
        <rFont val="Calibri"/>
        <family val="2"/>
        <scheme val="minor"/>
      </rPr>
      <t>крупная сетка</t>
    </r>
    <r>
      <rPr>
        <sz val="16"/>
        <rFont val="Calibri"/>
        <family val="2"/>
        <scheme val="minor"/>
      </rPr>
      <t xml:space="preserve"> - комплект из 3 шт.</t>
    </r>
  </si>
  <si>
    <r>
      <t xml:space="preserve">Мешок для стирки на шнурке белый </t>
    </r>
    <r>
      <rPr>
        <u/>
        <sz val="16"/>
        <rFont val="Calibri"/>
        <family val="2"/>
        <scheme val="minor"/>
      </rPr>
      <t>мелкая сетка</t>
    </r>
    <r>
      <rPr>
        <sz val="16"/>
        <rFont val="Calibri"/>
        <family val="2"/>
        <scheme val="minor"/>
      </rPr>
      <t xml:space="preserve"> 60*80 - 1 шт.</t>
    </r>
  </si>
  <si>
    <r>
      <t>Мешок для стирки на шнурке белый</t>
    </r>
    <r>
      <rPr>
        <u/>
        <sz val="16"/>
        <rFont val="Calibri"/>
        <family val="2"/>
        <scheme val="minor"/>
      </rPr>
      <t xml:space="preserve"> крупная сетка</t>
    </r>
    <r>
      <rPr>
        <sz val="16"/>
        <rFont val="Calibri"/>
        <family val="2"/>
        <scheme val="minor"/>
      </rPr>
      <t xml:space="preserve"> 60*80 - 1 шт.</t>
    </r>
  </si>
  <si>
    <r>
      <t xml:space="preserve">Таблетница поставляется в заводском БОПП пакете.  Заводскую упаковку не снимать. Таблетницу вложить в голубой ВПП пакет, который поставляется вметсе с таблетницами. Этикетку с ШК клеить на лицевую сторону (НЕ на место склейки пакета).
В заводских коробках норма упаковки 72 шт. После упаковки в ВПП пакеты 72 шт. идеально помещаются в стандартный короб 60*40*40.
</t>
    </r>
    <r>
      <rPr>
        <sz val="16"/>
        <color rgb="FFFF0000"/>
        <rFont val="Calibri"/>
        <family val="2"/>
        <scheme val="minor"/>
      </rPr>
      <t xml:space="preserve">Внимательно!
Смотреть цвет внутренних ячеек в таблетнице:
- черная снаружи/черные внутренние ячейки
- черная снаружи/цветные внутренние ячейки.
</t>
    </r>
    <r>
      <rPr>
        <sz val="16"/>
        <color theme="1"/>
        <rFont val="Calibri"/>
        <family val="2"/>
        <scheme val="minor"/>
      </rPr>
      <t>Белые и сиреневые таблетницы снаружи легко определить.</t>
    </r>
  </si>
  <si>
    <r>
      <t xml:space="preserve">Таблетница </t>
    </r>
    <r>
      <rPr>
        <u/>
        <sz val="16"/>
        <rFont val="Calibri"/>
        <family val="2"/>
        <scheme val="minor"/>
      </rPr>
      <t>черная</t>
    </r>
    <r>
      <rPr>
        <sz val="16"/>
        <rFont val="Calibri"/>
        <family val="2"/>
        <scheme val="minor"/>
      </rPr>
      <t xml:space="preserve">  на 7 дней по 2 отделения - 1 шт.</t>
    </r>
  </si>
  <si>
    <r>
      <t xml:space="preserve">Таблетница поставляется в заводском БОПП пакете.  Заводскую упаковку не снимать. Таблетницу вложить в голубой ВПП пакет, который поставляется вметсе с таблетницами. Этикетку с ШК клеить на лицевую сторону (НЕ на место склейки).
В заводских коробках норма упаковки 80 шт. После упаковки в ВПП пакеты в стандартный короб 60*40*40 помещается 68 таблетниц.
</t>
    </r>
    <r>
      <rPr>
        <sz val="16"/>
        <color rgb="FFFF0000"/>
        <rFont val="Calibri"/>
        <family val="2"/>
        <scheme val="minor"/>
      </rPr>
      <t xml:space="preserve">Внимательно!
Смотреть цвет внутренних ячеек в таблетнице:
 - темносерая снаружи/темносерые внутренние ячейки и 
- темносерая снаружи/цветные внутренние ячейки.
</t>
    </r>
    <r>
      <rPr>
        <sz val="16"/>
        <color theme="1"/>
        <rFont val="Calibri"/>
        <family val="2"/>
        <scheme val="minor"/>
      </rPr>
      <t>Белую таблетницу легко определить.</t>
    </r>
  </si>
  <si>
    <r>
      <t xml:space="preserve">Таблетница круглая </t>
    </r>
    <r>
      <rPr>
        <u/>
        <sz val="16"/>
        <rFont val="Calibri"/>
        <family val="2"/>
        <scheme val="minor"/>
      </rPr>
      <t>черная/цветная</t>
    </r>
    <r>
      <rPr>
        <sz val="16"/>
        <rFont val="Calibri"/>
        <family val="2"/>
        <scheme val="minor"/>
      </rPr>
      <t xml:space="preserve"> на 7 дней по 2 отделения - 1 шт.</t>
    </r>
  </si>
  <si>
    <r>
      <t xml:space="preserve">Таблетница круглая </t>
    </r>
    <r>
      <rPr>
        <u/>
        <sz val="16"/>
        <rFont val="Calibri"/>
        <family val="2"/>
        <scheme val="minor"/>
      </rPr>
      <t>серая</t>
    </r>
    <r>
      <rPr>
        <sz val="16"/>
        <rFont val="Calibri"/>
        <family val="2"/>
        <scheme val="minor"/>
      </rPr>
      <t xml:space="preserve"> на 7 дней по 2 отделения - 1 шт.</t>
    </r>
  </si>
  <si>
    <r>
      <t xml:space="preserve">Таблетница круглая </t>
    </r>
    <r>
      <rPr>
        <u/>
        <sz val="16"/>
        <rFont val="Calibri"/>
        <family val="2"/>
        <scheme val="minor"/>
      </rPr>
      <t>серая/цветная</t>
    </r>
    <r>
      <rPr>
        <sz val="16"/>
        <rFont val="Calibri"/>
        <family val="2"/>
        <scheme val="minor"/>
      </rPr>
      <t xml:space="preserve"> на 7 дней по 2 отделения - 1 шт.</t>
    </r>
  </si>
  <si>
    <r>
      <t xml:space="preserve">Таблетница круглая </t>
    </r>
    <r>
      <rPr>
        <u/>
        <sz val="16"/>
        <rFont val="Calibri"/>
        <family val="2"/>
        <scheme val="minor"/>
      </rPr>
      <t>белая/цветная</t>
    </r>
    <r>
      <rPr>
        <sz val="16"/>
        <rFont val="Calibri"/>
        <family val="2"/>
        <scheme val="minor"/>
      </rPr>
      <t xml:space="preserve"> на 7 дней по 2 отделения - 1 шт.</t>
    </r>
  </si>
  <si>
    <r>
      <t xml:space="preserve">Набор из 4-х пробок для бутылки </t>
    </r>
    <r>
      <rPr>
        <u/>
        <sz val="16"/>
        <rFont val="Calibri"/>
        <family val="2"/>
        <scheme val="minor"/>
      </rPr>
      <t>нежного цвета</t>
    </r>
    <r>
      <rPr>
        <sz val="16"/>
        <rFont val="Calibri"/>
        <family val="2"/>
        <scheme val="minor"/>
      </rPr>
      <t xml:space="preserve"> в коробке - 1 шт.</t>
    </r>
  </si>
  <si>
    <r>
      <t xml:space="preserve">Набор из 4-х пробок для бутылки </t>
    </r>
    <r>
      <rPr>
        <u/>
        <sz val="16"/>
        <rFont val="Calibri"/>
        <family val="2"/>
        <scheme val="minor"/>
      </rPr>
      <t>яркого цвета</t>
    </r>
    <r>
      <rPr>
        <sz val="16"/>
        <rFont val="Calibri"/>
        <family val="2"/>
        <scheme val="minor"/>
      </rPr>
      <t xml:space="preserve"> в коробке - 1 шт.</t>
    </r>
  </si>
  <si>
    <r>
      <t xml:space="preserve">Нож для пиццы </t>
    </r>
    <r>
      <rPr>
        <u/>
        <sz val="16"/>
        <rFont val="Calibri"/>
        <family val="2"/>
        <scheme val="minor"/>
      </rPr>
      <t>желтый</t>
    </r>
    <r>
      <rPr>
        <sz val="16"/>
        <rFont val="Calibri"/>
        <family val="2"/>
        <scheme val="minor"/>
      </rPr>
      <t xml:space="preserve"> в коробке - 1 шт.</t>
    </r>
  </si>
  <si>
    <r>
      <t xml:space="preserve">Нож для пиццы </t>
    </r>
    <r>
      <rPr>
        <u/>
        <sz val="16"/>
        <rFont val="Calibri"/>
        <family val="2"/>
        <scheme val="minor"/>
      </rPr>
      <t>зеленый</t>
    </r>
    <r>
      <rPr>
        <sz val="16"/>
        <rFont val="Calibri"/>
        <family val="2"/>
        <scheme val="minor"/>
      </rPr>
      <t xml:space="preserve"> в коробке - 1 шт.</t>
    </r>
  </si>
  <si>
    <r>
      <t xml:space="preserve">Шпатель скребок кондитерский </t>
    </r>
    <r>
      <rPr>
        <u/>
        <sz val="16"/>
        <rFont val="Calibri"/>
        <family val="2"/>
        <scheme val="minor"/>
      </rPr>
      <t>желтый</t>
    </r>
    <r>
      <rPr>
        <sz val="16"/>
        <rFont val="Calibri"/>
        <family val="2"/>
        <scheme val="minor"/>
      </rPr>
      <t xml:space="preserve"> в коробке - 1 шт.</t>
    </r>
  </si>
  <si>
    <r>
      <t xml:space="preserve">Мяч для собак с веревкой </t>
    </r>
    <r>
      <rPr>
        <u/>
        <sz val="16"/>
        <rFont val="Calibri"/>
        <family val="2"/>
        <scheme val="minor"/>
      </rPr>
      <t>овальный синий</t>
    </r>
    <r>
      <rPr>
        <sz val="16"/>
        <rFont val="Calibri"/>
        <family val="2"/>
        <scheme val="minor"/>
      </rPr>
      <t xml:space="preserve"> в ОРР пакете -  1 шт.</t>
    </r>
  </si>
  <si>
    <r>
      <t xml:space="preserve">Мяч для собак с веревкой </t>
    </r>
    <r>
      <rPr>
        <u/>
        <sz val="16"/>
        <rFont val="Calibri"/>
        <family val="2"/>
        <scheme val="minor"/>
      </rPr>
      <t>овальный красный</t>
    </r>
    <r>
      <rPr>
        <sz val="16"/>
        <rFont val="Calibri"/>
        <family val="2"/>
        <scheme val="minor"/>
      </rPr>
      <t xml:space="preserve"> в ОРР пакете -  1 шт.</t>
    </r>
  </si>
  <si>
    <r>
      <t xml:space="preserve">Мяч для собак с веревкой </t>
    </r>
    <r>
      <rPr>
        <u/>
        <sz val="16"/>
        <rFont val="Calibri"/>
        <family val="2"/>
        <scheme val="minor"/>
      </rPr>
      <t>круглый синий</t>
    </r>
    <r>
      <rPr>
        <sz val="16"/>
        <rFont val="Calibri"/>
        <family val="2"/>
        <scheme val="minor"/>
      </rPr>
      <t xml:space="preserve"> в ОРР пакете -  1 шт.</t>
    </r>
  </si>
  <si>
    <r>
      <t xml:space="preserve">Мяч для собак с веревкой </t>
    </r>
    <r>
      <rPr>
        <u/>
        <sz val="16"/>
        <rFont val="Calibri"/>
        <family val="2"/>
        <scheme val="minor"/>
      </rPr>
      <t>круглый красный</t>
    </r>
    <r>
      <rPr>
        <sz val="16"/>
        <rFont val="Calibri"/>
        <family val="2"/>
        <scheme val="minor"/>
      </rPr>
      <t xml:space="preserve"> в ОРР пакете -  1 шт.</t>
    </r>
  </si>
  <si>
    <r>
      <t xml:space="preserve">Скакалка </t>
    </r>
    <r>
      <rPr>
        <u/>
        <sz val="16"/>
        <rFont val="Calibri"/>
        <family val="2"/>
        <scheme val="minor"/>
      </rPr>
      <t>черная</t>
    </r>
    <r>
      <rPr>
        <sz val="16"/>
        <rFont val="Calibri"/>
        <family val="2"/>
        <scheme val="minor"/>
      </rPr>
      <t xml:space="preserve"> - 1 шт.</t>
    </r>
  </si>
  <si>
    <r>
      <t xml:space="preserve">Скакалка </t>
    </r>
    <r>
      <rPr>
        <u/>
        <sz val="16"/>
        <rFont val="Calibri"/>
        <family val="2"/>
        <scheme val="minor"/>
      </rPr>
      <t>красная</t>
    </r>
    <r>
      <rPr>
        <sz val="16"/>
        <rFont val="Calibri"/>
        <family val="2"/>
        <scheme val="minor"/>
      </rPr>
      <t xml:space="preserve"> - 1 шт.</t>
    </r>
  </si>
  <si>
    <r>
      <t xml:space="preserve">Скакалка </t>
    </r>
    <r>
      <rPr>
        <u/>
        <sz val="16"/>
        <rFont val="Calibri"/>
        <family val="2"/>
        <scheme val="minor"/>
      </rPr>
      <t>синяя</t>
    </r>
    <r>
      <rPr>
        <sz val="16"/>
        <rFont val="Calibri"/>
        <family val="2"/>
        <scheme val="minor"/>
      </rPr>
      <t xml:space="preserve"> - 1 шт.</t>
    </r>
  </si>
  <si>
    <t>ИТОГО для ОЗОН</t>
  </si>
  <si>
    <t>разгрузка короба</t>
  </si>
  <si>
    <t>снятие обрешетки</t>
  </si>
  <si>
    <t>Работа</t>
  </si>
  <si>
    <t>кол-во</t>
  </si>
  <si>
    <t>цена</t>
  </si>
  <si>
    <t>стоимость</t>
  </si>
  <si>
    <t>короба</t>
  </si>
  <si>
    <t>палетты</t>
  </si>
  <si>
    <t>разгрузка мешков</t>
  </si>
  <si>
    <t>Артикул ОЗОН</t>
  </si>
  <si>
    <t>Артикул поставщика</t>
  </si>
  <si>
    <t>Наименование</t>
  </si>
  <si>
    <t>ШК</t>
  </si>
  <si>
    <t>Москва, МО и Дальние регионы</t>
  </si>
  <si>
    <t>Санкт-Петербург и СЗО</t>
  </si>
  <si>
    <t>Дальний Восток</t>
  </si>
  <si>
    <t>Уфа</t>
  </si>
  <si>
    <t>Воронеж</t>
  </si>
  <si>
    <t>Ярославль</t>
  </si>
  <si>
    <t>Самара</t>
  </si>
  <si>
    <t>Саратов</t>
  </si>
  <si>
    <t>Тюмень</t>
  </si>
  <si>
    <t>Кавказ</t>
  </si>
  <si>
    <t>Красноярск</t>
  </si>
  <si>
    <t>Калининград</t>
  </si>
  <si>
    <t>Итого</t>
  </si>
  <si>
    <t>Оренбург</t>
  </si>
  <si>
    <t>Ростов</t>
  </si>
  <si>
    <t>Омск</t>
  </si>
  <si>
    <t>Екатеринбург</t>
  </si>
  <si>
    <t>Пермь</t>
  </si>
  <si>
    <t>Беларусь</t>
  </si>
  <si>
    <t>Казахстан</t>
  </si>
  <si>
    <t>Тверь</t>
  </si>
  <si>
    <t>арт озон</t>
  </si>
  <si>
    <t>арт пост</t>
  </si>
  <si>
    <t>наим</t>
  </si>
  <si>
    <t>шк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</si>
  <si>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</si>
  <si>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</si>
  <si>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</si>
  <si>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</si>
  <si>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</si>
  <si>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</si>
  <si>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</si>
  <si>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</si>
  <si>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</si>
  <si>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</si>
  <si>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</si>
  <si>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</si>
  <si>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</si>
  <si>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</si>
  <si>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</si>
  <si>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</si>
  <si>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</si>
  <si>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</si>
  <si>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</si>
  <si>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</si>
  <si>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</si>
  <si>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</si>
  <si>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</si>
  <si>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итог</t>
  </si>
  <si>
    <t>ВОЛГОГРАД_МРФЦ</t>
  </si>
  <si>
    <t>УФА_РФЦ</t>
  </si>
  <si>
    <t>Новосибирск_РФЦ_Новый</t>
  </si>
  <si>
    <t>АСТАНА_РФЦ</t>
  </si>
  <si>
    <t>Мячик гладкий</t>
  </si>
  <si>
    <t>Мяч гладкий розовый</t>
  </si>
  <si>
    <t>Мяч гладкий голубой</t>
  </si>
  <si>
    <t>Мяч гладкий сиреневый</t>
  </si>
  <si>
    <t>Мяч гладкий оранжевый</t>
  </si>
  <si>
    <t>Приемка, короб, отгрузка.</t>
  </si>
  <si>
    <t xml:space="preserve"> </t>
  </si>
  <si>
    <t>доп. расходы</t>
  </si>
  <si>
    <t>ИТОГО ФФ за все услуги</t>
  </si>
  <si>
    <t>Электросталь</t>
  </si>
  <si>
    <t>Невинномысск</t>
  </si>
  <si>
    <t>Самара (Новосемейкино)</t>
  </si>
  <si>
    <t>ТЮМЕНЬ_РФЦ</t>
  </si>
  <si>
    <t>СОФЬИНО_РФЦ</t>
  </si>
  <si>
    <t>16-17</t>
  </si>
  <si>
    <t>2000028842689, 2000028840524</t>
  </si>
  <si>
    <t>НОВОРОССИЙСК_МРФЦ</t>
  </si>
  <si>
    <t>Ростов_на_Дону_РФЦ</t>
  </si>
  <si>
    <r>
      <t xml:space="preserve">Набор из 4-х пробок для бутылки </t>
    </r>
    <r>
      <rPr>
        <strike/>
        <u/>
        <sz val="16"/>
        <rFont val="Calibri"/>
        <family val="2"/>
        <scheme val="minor"/>
      </rPr>
      <t>яркого цвета</t>
    </r>
    <r>
      <rPr>
        <strike/>
        <sz val="16"/>
        <rFont val="Calibri"/>
        <family val="2"/>
        <scheme val="minor"/>
      </rPr>
      <t xml:space="preserve"> в пакете - 1 шт.</t>
    </r>
  </si>
  <si>
    <t>Набор эластичных лент 3 шт. в мешке</t>
  </si>
  <si>
    <t>Набор эластичных лент 5 шт. в мешке</t>
  </si>
  <si>
    <t>Набор эластичных лент 4 шт.</t>
  </si>
  <si>
    <t>Фитнес-резинки</t>
  </si>
  <si>
    <t>Набор эластичных лент 5 шт.</t>
  </si>
  <si>
    <t>Приемка, сортировка, формирование комплекта, упаковка (ваши пакеты БОПП), маркировка (1 этикетка), короб, отгрузка</t>
  </si>
  <si>
    <t>Ленты в сумочке упакованы в заводской БОПП пакет. Этикетку с ШК клеить прямо на пакет. Внимательно, чтоб штрих-код не сжимался.</t>
  </si>
  <si>
    <t>Приемка, сортировка маркировка (1 этикетка), короб, отгрузка.</t>
  </si>
  <si>
    <t>Каждая лента упакована в БОПП пакет. Сформировать комлект из 5 цветов (БОПП пакеты не снимать). Упаковать комплект в ваш БООП пакет. Этикетку с ШК клеить прямо на пакет. Внимательно, чтоб штрих-код не сжимался.</t>
  </si>
  <si>
    <t>Каждая лента упакована в зип пакет. Сформировать комлект из 4 цветов (зип-пакеты не снимать). Упаковать комплект в ваш БООП пакет. Этикетку с ШК клеить прямо на пакет. Внимательно, чтоб штрих-код не сжимался.</t>
  </si>
  <si>
    <t>Скакалка (две ручки и трос) поставляется в заводском пакете.  Заводскую упаковку не снимать. Скакалку вложить в ВПП (мой пакет). Этикетку с ШК клеить на лицевую сторону (НЕ на место склейки).</t>
  </si>
  <si>
    <t>Упаковка в мой пакет</t>
  </si>
  <si>
    <t>СПБ Шушары</t>
  </si>
  <si>
    <t>Екатеринбург - Перспективный 12</t>
  </si>
  <si>
    <t>Коледино</t>
  </si>
  <si>
    <t>Тула</t>
  </si>
  <si>
    <t>Рязань</t>
  </si>
  <si>
    <t>Волгоград</t>
  </si>
  <si>
    <t>Обухово</t>
  </si>
  <si>
    <t>Точка отгрузки</t>
  </si>
  <si>
    <t>Чехов 1, Новоселки вл 11 стр 2</t>
  </si>
  <si>
    <t>Чашниково</t>
  </si>
  <si>
    <t>Бандаж упакован в заводской прозрачный БОПП пакет или пакет слайдер. Этикетку с ШК клеить на переднюю сторону упаковки.</t>
  </si>
  <si>
    <t>Количество комплектов, шт</t>
  </si>
  <si>
    <t>Количество единиц товара, шт.</t>
  </si>
  <si>
    <t>Массажер для спины</t>
  </si>
  <si>
    <t>Мячики 6 см</t>
  </si>
  <si>
    <t>Мячики 7 см</t>
  </si>
  <si>
    <t>Мячики 9 см</t>
  </si>
  <si>
    <t>Набор лент 3 шт</t>
  </si>
  <si>
    <t>Набор лент 5 шт.</t>
  </si>
  <si>
    <t>Мешки для стиркибелые 3 шт.</t>
  </si>
  <si>
    <t>Мешок для стирки белый 60*80 - 1 шт.</t>
  </si>
  <si>
    <t>Набор для стирки белый 2 шт.</t>
  </si>
  <si>
    <t>Мешок для стирки 1 шт.</t>
  </si>
  <si>
    <t>доставка на ВБ короб</t>
  </si>
  <si>
    <t>доставка на ВБ палет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</si>
</sst>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1" x14ac:knownFonts="1">
    <font>
      <sz val="12"/>
      <color theme="1"/>
      <name val="Calibri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</font>
    <font>
      <u/>
      <sz val="12"/>
      <color theme="10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  <font>
      <u/>
      <sz val="11"/>
      <color theme="10"/>
      <name val="Calibri"/>
      <family val="2"/>
      <charset val="204"/>
    </font>
    <font>
      <sz val="12"/>
      <color theme="1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  <font>
      <u/>
      <sz val="11"/>
      <color theme="10"/>
      <name val="Calibri"/>
      <family val="2"/>
      <charset val="204"/>
    </font>
    <font>
      <sz val="8"/>
      <name val="Calibri"/>
      <family val="2"/>
      <charset val="204"/>
      <scheme val="minor"/>
    </font>
    <font>
      <sz val="8"/>
      <name val="Arial"/>
      <family val="2"/>
      <charset val="204"/>
    </font>
    <font>
      <b/>
      <sz val="16"/>
      <color theme="1"/>
      <name val="Calibri"/>
      <family val="2"/>
      <charset val="204"/>
      <scheme val="minor"/>
    </font>
    <font>
      <b/>
      <sz val="16"/>
      <name val="Calibri"/>
      <family val="2"/>
      <charset val="204"/>
      <scheme val="minor"/>
    </font>
    <font>
      <sz val="16"/>
      <name val="Calibri"/>
      <family val="2"/>
      <charset val="204"/>
      <scheme val="minor"/>
    </font>
    <font>
      <b/>
      <sz val="16"/>
      <color theme="0"/>
      <name val="Calibri"/>
      <family val="2"/>
      <scheme val="minor"/>
    </font>
    <font>
      <b/>
      <sz val="12"/>
      <name val="Calibri"/>
      <family val="2"/>
      <charset val="204"/>
    </font>
    <font>
      <b/>
      <sz val="14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6"/>
      <name val="Calibri"/>
      <family val="2"/>
      <scheme val="minor"/>
    </font>
    <font>
      <sz val="16"/>
      <name val="Calibri"/>
      <family val="2"/>
      <scheme val="minor"/>
    </font>
    <font>
      <u/>
      <sz val="16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6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14"/>
      <color theme="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color rgb="FF48556E"/>
      <name val="Calibri"/>
      <family val="2"/>
      <charset val="204"/>
      <scheme val="minor"/>
    </font>
    <font>
      <sz val="10"/>
      <color rgb="FF000000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trike/>
      <sz val="9"/>
      <color theme="1"/>
      <name val="Calibri"/>
      <family val="2"/>
      <charset val="204"/>
      <scheme val="minor"/>
    </font>
    <font>
      <strike/>
      <sz val="10"/>
      <color theme="1"/>
      <name val="Calibri"/>
      <family val="2"/>
      <charset val="204"/>
      <scheme val="minor"/>
    </font>
    <font>
      <strike/>
      <sz val="16"/>
      <name val="Calibri"/>
      <family val="2"/>
      <scheme val="minor"/>
    </font>
    <font>
      <strike/>
      <u/>
      <sz val="16"/>
      <name val="Calibri"/>
      <family val="2"/>
      <scheme val="minor"/>
    </font>
    <font>
      <strike/>
      <sz val="16"/>
      <color theme="1"/>
      <name val="Calibri"/>
      <family val="2"/>
      <scheme val="minor"/>
    </font>
    <font>
      <b/>
      <strike/>
      <sz val="16"/>
      <color theme="1"/>
      <name val="Calibri"/>
      <family val="2"/>
      <scheme val="minor"/>
    </font>
    <font>
      <b/>
      <strike/>
      <sz val="16"/>
      <name val="Calibri"/>
      <family val="2"/>
      <scheme val="minor"/>
    </font>
    <font>
      <sz val="16"/>
      <color theme="1"/>
      <name val="Calibri"/>
      <family val="2"/>
      <charset val="204"/>
      <scheme val="minor"/>
    </font>
    <font>
      <strike/>
      <sz val="16"/>
      <color theme="1"/>
      <name val="Calibri"/>
      <family val="2"/>
      <charset val="204"/>
      <scheme val="minor"/>
    </font>
    <font>
      <b/>
      <strike/>
      <sz val="16"/>
      <color theme="1"/>
      <name val="Calibri"/>
      <family val="2"/>
      <charset val="204"/>
      <scheme val="minor"/>
    </font>
    <font>
      <b/>
      <strike/>
      <sz val="16"/>
      <name val="Calibri"/>
      <family val="2"/>
      <charset val="204"/>
      <scheme val="minor"/>
    </font>
    <font>
      <b/>
      <sz val="2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D9E1F2"/>
      </patternFill>
    </fill>
    <fill>
      <patternFill patternType="solid">
        <fgColor rgb="FFF8FAFD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6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theme="0"/>
      </left>
      <right style="medium">
        <color theme="0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/>
      <right style="medium">
        <color theme="0"/>
      </right>
      <top style="thin">
        <color theme="0"/>
      </top>
      <bottom style="thin">
        <color auto="1"/>
      </bottom>
      <diagonal/>
    </border>
    <border>
      <left/>
      <right style="medium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medium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medium">
        <color theme="0"/>
      </right>
      <top style="thin">
        <color theme="0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thin">
        <color theme="0"/>
      </top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theme="0"/>
      </right>
      <top style="medium">
        <color theme="0"/>
      </top>
      <bottom/>
      <diagonal/>
    </border>
    <border>
      <left/>
      <right style="medium">
        <color theme="0"/>
      </right>
      <top/>
      <bottom style="thin">
        <color auto="1"/>
      </bottom>
      <diagonal/>
    </border>
    <border>
      <left style="medium">
        <color theme="0"/>
      </left>
      <right/>
      <top style="hair">
        <color theme="0"/>
      </top>
      <bottom style="hair">
        <color theme="0"/>
      </bottom>
      <diagonal/>
    </border>
    <border>
      <left style="medium">
        <color theme="0"/>
      </left>
      <right style="medium">
        <color theme="0"/>
      </right>
      <top style="hair">
        <color theme="0"/>
      </top>
      <bottom style="hair">
        <color theme="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theme="0"/>
      </left>
      <right style="medium">
        <color theme="0"/>
      </right>
      <top style="hair">
        <color theme="0"/>
      </top>
      <bottom style="medium">
        <color theme="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theme="0"/>
      </left>
      <right/>
      <top style="hair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medium">
        <color indexed="64"/>
      </left>
      <right style="medium">
        <color indexed="64"/>
      </right>
      <top style="hair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5">
    <xf numFmtId="0" fontId="0" fillId="0" borderId="0"/>
    <xf numFmtId="0" fontId="4" fillId="0" borderId="0" applyNumberForma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3" fillId="0" borderId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2" fillId="0" borderId="0"/>
    <xf numFmtId="0" fontId="13" fillId="0" borderId="0"/>
    <xf numFmtId="0" fontId="1" fillId="0" borderId="0"/>
    <xf numFmtId="0" fontId="33" fillId="0" borderId="0"/>
  </cellStyleXfs>
  <cellXfs count="327">
    <xf numFmtId="0" fontId="0" fillId="0" borderId="0" xfId="0"/>
    <xf numFmtId="1" fontId="14" fillId="4" borderId="24" xfId="0" applyNumberFormat="1" applyFont="1" applyFill="1" applyBorder="1" applyAlignment="1">
      <alignment horizontal="center" vertical="center" wrapText="1"/>
    </xf>
    <xf numFmtId="0" fontId="18" fillId="8" borderId="26" xfId="0" applyFont="1" applyFill="1" applyBorder="1" applyAlignment="1">
      <alignment vertical="center" wrapText="1"/>
    </xf>
    <xf numFmtId="0" fontId="0" fillId="0" borderId="26" xfId="0" applyBorder="1"/>
    <xf numFmtId="1" fontId="18" fillId="8" borderId="26" xfId="0" applyNumberFormat="1" applyFont="1" applyFill="1" applyBorder="1" applyAlignment="1">
      <alignment vertical="center" wrapText="1"/>
    </xf>
    <xf numFmtId="1" fontId="0" fillId="0" borderId="26" xfId="0" applyNumberFormat="1" applyBorder="1"/>
    <xf numFmtId="1" fontId="0" fillId="0" borderId="0" xfId="0" applyNumberFormat="1"/>
    <xf numFmtId="0" fontId="19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1" fontId="21" fillId="0" borderId="0" xfId="0" applyNumberFormat="1" applyFont="1" applyAlignment="1">
      <alignment horizontal="center" vertical="center" wrapText="1"/>
    </xf>
    <xf numFmtId="1" fontId="19" fillId="2" borderId="0" xfId="0" applyNumberFormat="1" applyFont="1" applyFill="1" applyAlignment="1">
      <alignment horizontal="center" vertical="center" wrapText="1"/>
    </xf>
    <xf numFmtId="1" fontId="19" fillId="2" borderId="23" xfId="0" applyNumberFormat="1" applyFont="1" applyFill="1" applyBorder="1" applyAlignment="1">
      <alignment horizontal="center" vertical="center" wrapText="1"/>
    </xf>
    <xf numFmtId="1" fontId="19" fillId="5" borderId="23" xfId="0" applyNumberFormat="1" applyFont="1" applyFill="1" applyBorder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0" fontId="19" fillId="2" borderId="23" xfId="0" applyFont="1" applyFill="1" applyBorder="1" applyAlignment="1">
      <alignment horizontal="center" vertical="center" wrapText="1"/>
    </xf>
    <xf numFmtId="0" fontId="19" fillId="5" borderId="23" xfId="0" applyFont="1" applyFill="1" applyBorder="1" applyAlignment="1">
      <alignment horizontal="center" vertical="center" wrapText="1"/>
    </xf>
    <xf numFmtId="0" fontId="19" fillId="6" borderId="23" xfId="0" applyFont="1" applyFill="1" applyBorder="1" applyAlignment="1">
      <alignment horizontal="center" vertical="center" wrapText="1"/>
    </xf>
    <xf numFmtId="49" fontId="19" fillId="2" borderId="0" xfId="0" applyNumberFormat="1" applyFont="1" applyFill="1" applyAlignment="1">
      <alignment horizontal="center" vertical="center" wrapText="1"/>
    </xf>
    <xf numFmtId="49" fontId="19" fillId="2" borderId="23" xfId="0" applyNumberFormat="1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 wrapText="1"/>
    </xf>
    <xf numFmtId="49" fontId="19" fillId="5" borderId="23" xfId="0" applyNumberFormat="1" applyFont="1" applyFill="1" applyBorder="1" applyAlignment="1">
      <alignment horizontal="center" vertical="center" wrapText="1"/>
    </xf>
    <xf numFmtId="49" fontId="19" fillId="6" borderId="23" xfId="0" applyNumberFormat="1" applyFont="1" applyFill="1" applyBorder="1" applyAlignment="1">
      <alignment horizontal="center" vertical="center" wrapText="1"/>
    </xf>
    <xf numFmtId="49" fontId="21" fillId="0" borderId="0" xfId="0" applyNumberFormat="1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5" borderId="16" xfId="0" applyFont="1" applyFill="1" applyBorder="1" applyAlignment="1">
      <alignment horizontal="center" vertical="center" wrapText="1"/>
    </xf>
    <xf numFmtId="0" fontId="17" fillId="6" borderId="15" xfId="0" applyFont="1" applyFill="1" applyBorder="1" applyAlignment="1">
      <alignment horizontal="center" vertical="center" wrapText="1"/>
    </xf>
    <xf numFmtId="1" fontId="17" fillId="5" borderId="15" xfId="0" applyNumberFormat="1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1" fontId="23" fillId="0" borderId="0" xfId="0" applyNumberFormat="1" applyFont="1" applyAlignment="1">
      <alignment horizontal="center" vertical="center" wrapText="1"/>
    </xf>
    <xf numFmtId="0" fontId="25" fillId="0" borderId="9" xfId="1" applyNumberFormat="1" applyFont="1" applyFill="1" applyBorder="1" applyAlignment="1" applyProtection="1">
      <alignment horizontal="center" vertical="center" wrapText="1"/>
    </xf>
    <xf numFmtId="0" fontId="24" fillId="0" borderId="9" xfId="0" applyFont="1" applyBorder="1" applyAlignment="1">
      <alignment horizontal="center" vertical="center" wrapText="1"/>
    </xf>
    <xf numFmtId="1" fontId="26" fillId="0" borderId="9" xfId="0" applyNumberFormat="1" applyFont="1" applyBorder="1" applyAlignment="1">
      <alignment horizontal="center" vertical="center"/>
    </xf>
    <xf numFmtId="1" fontId="27" fillId="4" borderId="9" xfId="0" applyNumberFormat="1" applyFont="1" applyFill="1" applyBorder="1" applyAlignment="1">
      <alignment horizontal="center" vertical="center" wrapText="1"/>
    </xf>
    <xf numFmtId="1" fontId="27" fillId="3" borderId="9" xfId="0" applyNumberFormat="1" applyFont="1" applyFill="1" applyBorder="1" applyAlignment="1">
      <alignment horizontal="center" vertical="center" wrapText="1"/>
    </xf>
    <xf numFmtId="1" fontId="24" fillId="0" borderId="9" xfId="0" applyNumberFormat="1" applyFont="1" applyBorder="1" applyAlignment="1">
      <alignment horizontal="center" vertical="center" wrapText="1"/>
    </xf>
    <xf numFmtId="0" fontId="26" fillId="0" borderId="9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1" fontId="24" fillId="0" borderId="0" xfId="0" applyNumberFormat="1" applyFont="1" applyAlignment="1">
      <alignment horizontal="center" vertical="center"/>
    </xf>
    <xf numFmtId="0" fontId="25" fillId="0" borderId="6" xfId="1" applyNumberFormat="1" applyFont="1" applyFill="1" applyBorder="1" applyAlignment="1" applyProtection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1" fontId="26" fillId="0" borderId="6" xfId="0" applyNumberFormat="1" applyFont="1" applyBorder="1" applyAlignment="1">
      <alignment horizontal="center" vertical="center"/>
    </xf>
    <xf numFmtId="0" fontId="25" fillId="0" borderId="2" xfId="1" applyNumberFormat="1" applyFont="1" applyFill="1" applyBorder="1" applyAlignment="1" applyProtection="1">
      <alignment horizontal="center" vertical="center" wrapText="1"/>
    </xf>
    <xf numFmtId="1" fontId="26" fillId="0" borderId="2" xfId="0" applyNumberFormat="1" applyFont="1" applyBorder="1" applyAlignment="1">
      <alignment horizontal="center" vertical="center"/>
    </xf>
    <xf numFmtId="0" fontId="25" fillId="0" borderId="5" xfId="1" applyNumberFormat="1" applyFont="1" applyFill="1" applyBorder="1" applyAlignment="1" applyProtection="1">
      <alignment horizontal="center" vertical="center" wrapText="1"/>
    </xf>
    <xf numFmtId="0" fontId="24" fillId="0" borderId="5" xfId="0" applyFont="1" applyBorder="1" applyAlignment="1">
      <alignment horizontal="center" vertical="center" wrapText="1"/>
    </xf>
    <xf numFmtId="1" fontId="26" fillId="0" borderId="5" xfId="0" applyNumberFormat="1" applyFont="1" applyBorder="1" applyAlignment="1">
      <alignment horizontal="center" vertical="center"/>
    </xf>
    <xf numFmtId="0" fontId="25" fillId="0" borderId="1" xfId="1" applyNumberFormat="1" applyFont="1" applyFill="1" applyBorder="1" applyAlignment="1" applyProtection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" fontId="26" fillId="0" borderId="1" xfId="0" applyNumberFormat="1" applyFont="1" applyBorder="1" applyAlignment="1">
      <alignment horizontal="center" vertical="center"/>
    </xf>
    <xf numFmtId="0" fontId="26" fillId="0" borderId="5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25" fillId="0" borderId="3" xfId="1" applyNumberFormat="1" applyFont="1" applyFill="1" applyBorder="1" applyAlignment="1" applyProtection="1">
      <alignment horizontal="center" vertical="center" wrapText="1"/>
    </xf>
    <xf numFmtId="1" fontId="26" fillId="0" borderId="3" xfId="0" applyNumberFormat="1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 wrapText="1"/>
    </xf>
    <xf numFmtId="0" fontId="24" fillId="0" borderId="19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 wrapText="1"/>
    </xf>
    <xf numFmtId="1" fontId="26" fillId="0" borderId="0" xfId="0" applyNumberFormat="1" applyFont="1"/>
    <xf numFmtId="0" fontId="27" fillId="0" borderId="0" xfId="0" applyFont="1" applyAlignment="1">
      <alignment horizontal="center" vertical="center" wrapText="1"/>
    </xf>
    <xf numFmtId="1" fontId="24" fillId="0" borderId="31" xfId="0" applyNumberFormat="1" applyFont="1" applyBorder="1" applyAlignment="1">
      <alignment horizontal="center" vertical="center" wrapText="1"/>
    </xf>
    <xf numFmtId="1" fontId="23" fillId="3" borderId="24" xfId="0" applyNumberFormat="1" applyFont="1" applyFill="1" applyBorder="1" applyAlignment="1">
      <alignment horizontal="center" vertical="center" wrapText="1"/>
    </xf>
    <xf numFmtId="0" fontId="20" fillId="4" borderId="34" xfId="0" applyFont="1" applyFill="1" applyBorder="1" applyAlignment="1">
      <alignment horizontal="center" vertical="center" wrapText="1"/>
    </xf>
    <xf numFmtId="16" fontId="20" fillId="3" borderId="34" xfId="0" applyNumberFormat="1" applyFont="1" applyFill="1" applyBorder="1" applyAlignment="1">
      <alignment horizontal="center" vertical="center" wrapText="1"/>
    </xf>
    <xf numFmtId="49" fontId="20" fillId="4" borderId="34" xfId="0" applyNumberFormat="1" applyFont="1" applyFill="1" applyBorder="1" applyAlignment="1">
      <alignment horizontal="center" vertical="center" wrapText="1"/>
    </xf>
    <xf numFmtId="49" fontId="20" fillId="3" borderId="34" xfId="0" applyNumberFormat="1" applyFont="1" applyFill="1" applyBorder="1" applyAlignment="1">
      <alignment horizontal="center" vertical="center" wrapText="1"/>
    </xf>
    <xf numFmtId="49" fontId="20" fillId="4" borderId="39" xfId="0" applyNumberFormat="1" applyFont="1" applyFill="1" applyBorder="1" applyAlignment="1">
      <alignment horizontal="center" vertical="center" wrapText="1"/>
    </xf>
    <xf numFmtId="0" fontId="30" fillId="4" borderId="40" xfId="0" applyFont="1" applyFill="1" applyBorder="1" applyAlignment="1">
      <alignment horizontal="center" vertical="center" wrapText="1"/>
    </xf>
    <xf numFmtId="49" fontId="30" fillId="4" borderId="40" xfId="0" applyNumberFormat="1" applyFont="1" applyFill="1" applyBorder="1" applyAlignment="1">
      <alignment horizontal="center" vertical="center" wrapText="1"/>
    </xf>
    <xf numFmtId="0" fontId="21" fillId="3" borderId="40" xfId="0" applyFont="1" applyFill="1" applyBorder="1" applyAlignment="1">
      <alignment horizontal="center" vertical="center" wrapText="1"/>
    </xf>
    <xf numFmtId="49" fontId="21" fillId="3" borderId="40" xfId="0" applyNumberFormat="1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1" fontId="23" fillId="0" borderId="1" xfId="0" applyNumberFormat="1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1" fontId="24" fillId="0" borderId="0" xfId="0" applyNumberFormat="1" applyFont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1" fontId="23" fillId="0" borderId="0" xfId="0" applyNumberFormat="1" applyFont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1" fontId="24" fillId="0" borderId="12" xfId="0" applyNumberFormat="1" applyFont="1" applyBorder="1" applyAlignment="1">
      <alignment horizontal="center" vertical="center" wrapText="1"/>
    </xf>
    <xf numFmtId="1" fontId="24" fillId="0" borderId="12" xfId="0" applyNumberFormat="1" applyFont="1" applyBorder="1" applyAlignment="1">
      <alignment horizontal="center" vertical="center"/>
    </xf>
    <xf numFmtId="0" fontId="24" fillId="0" borderId="12" xfId="0" applyFont="1" applyBorder="1" applyAlignment="1">
      <alignment horizontal="right" vertical="center"/>
    </xf>
    <xf numFmtId="0" fontId="23" fillId="0" borderId="12" xfId="0" applyFont="1" applyBorder="1" applyAlignment="1">
      <alignment horizontal="right" vertical="center"/>
    </xf>
    <xf numFmtId="0" fontId="22" fillId="3" borderId="37" xfId="0" applyFont="1" applyFill="1" applyBorder="1" applyAlignment="1">
      <alignment horizontal="center" vertical="top" wrapText="1"/>
    </xf>
    <xf numFmtId="0" fontId="17" fillId="0" borderId="0" xfId="0" applyFont="1" applyAlignment="1">
      <alignment horizontal="center" vertical="top" wrapText="1"/>
    </xf>
    <xf numFmtId="0" fontId="17" fillId="5" borderId="17" xfId="0" applyFont="1" applyFill="1" applyBorder="1" applyAlignment="1">
      <alignment horizontal="center" vertical="top" wrapText="1"/>
    </xf>
    <xf numFmtId="0" fontId="17" fillId="6" borderId="14" xfId="0" applyFont="1" applyFill="1" applyBorder="1" applyAlignment="1">
      <alignment horizontal="center" vertical="top" wrapText="1"/>
    </xf>
    <xf numFmtId="1" fontId="17" fillId="5" borderId="14" xfId="0" applyNumberFormat="1" applyFont="1" applyFill="1" applyBorder="1" applyAlignment="1">
      <alignment horizontal="center" vertical="top" wrapText="1"/>
    </xf>
    <xf numFmtId="0" fontId="23" fillId="0" borderId="0" xfId="0" applyFont="1" applyAlignment="1">
      <alignment horizontal="center" vertical="top" wrapText="1"/>
    </xf>
    <xf numFmtId="1" fontId="23" fillId="0" borderId="0" xfId="0" applyNumberFormat="1" applyFont="1" applyAlignment="1">
      <alignment horizontal="center" vertical="top" wrapText="1"/>
    </xf>
    <xf numFmtId="1" fontId="20" fillId="3" borderId="36" xfId="0" applyNumberFormat="1" applyFont="1" applyFill="1" applyBorder="1" applyAlignment="1">
      <alignment horizontal="center" vertical="center" wrapText="1"/>
    </xf>
    <xf numFmtId="0" fontId="31" fillId="0" borderId="1" xfId="13" applyFont="1" applyBorder="1" applyAlignment="1">
      <alignment horizontal="center" vertical="top" wrapText="1"/>
    </xf>
    <xf numFmtId="49" fontId="31" fillId="0" borderId="1" xfId="13" applyNumberFormat="1" applyFont="1" applyBorder="1" applyAlignment="1">
      <alignment horizontal="center" vertical="top" wrapText="1"/>
    </xf>
    <xf numFmtId="1" fontId="31" fillId="0" borderId="1" xfId="13" applyNumberFormat="1" applyFont="1" applyBorder="1" applyAlignment="1">
      <alignment horizontal="center" vertical="top" wrapText="1"/>
    </xf>
    <xf numFmtId="0" fontId="32" fillId="9" borderId="1" xfId="13" applyFont="1" applyFill="1" applyBorder="1" applyAlignment="1">
      <alignment horizontal="center" vertical="top" wrapText="1"/>
    </xf>
    <xf numFmtId="0" fontId="31" fillId="0" borderId="0" xfId="13" applyFont="1" applyAlignment="1">
      <alignment horizontal="center" vertical="top"/>
    </xf>
    <xf numFmtId="1" fontId="34" fillId="0" borderId="36" xfId="14" applyNumberFormat="1" applyFont="1" applyBorder="1" applyAlignment="1">
      <alignment horizontal="center" vertical="center"/>
    </xf>
    <xf numFmtId="0" fontId="31" fillId="0" borderId="34" xfId="14" applyFont="1" applyBorder="1" applyAlignment="1">
      <alignment horizontal="left" vertical="center"/>
    </xf>
    <xf numFmtId="0" fontId="31" fillId="0" borderId="36" xfId="13" applyFont="1" applyBorder="1" applyAlignment="1">
      <alignment horizontal="center" vertical="center"/>
    </xf>
    <xf numFmtId="0" fontId="31" fillId="0" borderId="0" xfId="13" applyFont="1" applyAlignment="1">
      <alignment horizontal="center" vertical="center"/>
    </xf>
    <xf numFmtId="49" fontId="31" fillId="0" borderId="0" xfId="13" applyNumberFormat="1" applyFont="1" applyAlignment="1">
      <alignment horizontal="center" vertical="center"/>
    </xf>
    <xf numFmtId="1" fontId="31" fillId="0" borderId="0" xfId="13" applyNumberFormat="1" applyFont="1" applyAlignment="1">
      <alignment horizontal="center" vertical="center"/>
    </xf>
    <xf numFmtId="0" fontId="35" fillId="0" borderId="1" xfId="13" applyFont="1" applyBorder="1" applyAlignment="1">
      <alignment horizontal="center" vertical="center"/>
    </xf>
    <xf numFmtId="0" fontId="35" fillId="0" borderId="12" xfId="13" applyFont="1" applyBorder="1" applyAlignment="1">
      <alignment horizontal="center" vertical="center"/>
    </xf>
    <xf numFmtId="0" fontId="35" fillId="0" borderId="11" xfId="13" applyFont="1" applyBorder="1" applyAlignment="1">
      <alignment vertical="center"/>
    </xf>
    <xf numFmtId="0" fontId="31" fillId="0" borderId="11" xfId="13" applyFont="1" applyBorder="1" applyAlignment="1">
      <alignment horizontal="center" vertical="center"/>
    </xf>
    <xf numFmtId="0" fontId="32" fillId="9" borderId="10" xfId="13" applyFont="1" applyFill="1" applyBorder="1" applyAlignment="1">
      <alignment horizontal="center" vertical="top" wrapText="1"/>
    </xf>
    <xf numFmtId="1" fontId="36" fillId="0" borderId="36" xfId="14" applyNumberFormat="1" applyFont="1" applyBorder="1" applyAlignment="1">
      <alignment horizontal="center" vertical="center"/>
    </xf>
    <xf numFmtId="0" fontId="37" fillId="0" borderId="34" xfId="14" applyFont="1" applyBorder="1" applyAlignment="1">
      <alignment horizontal="left" vertical="center"/>
    </xf>
    <xf numFmtId="0" fontId="32" fillId="9" borderId="1" xfId="13" quotePrefix="1" applyFont="1" applyFill="1" applyBorder="1" applyAlignment="1">
      <alignment horizontal="center" vertical="top" wrapText="1"/>
    </xf>
    <xf numFmtId="0" fontId="31" fillId="0" borderId="10" xfId="13" applyFont="1" applyBorder="1" applyAlignment="1">
      <alignment horizontal="center" vertical="center"/>
    </xf>
    <xf numFmtId="0" fontId="31" fillId="0" borderId="41" xfId="13" applyFont="1" applyBorder="1" applyAlignment="1">
      <alignment horizontal="center" vertical="center"/>
    </xf>
    <xf numFmtId="0" fontId="31" fillId="0" borderId="42" xfId="13" applyFont="1" applyBorder="1" applyAlignment="1">
      <alignment horizontal="center" vertical="center"/>
    </xf>
    <xf numFmtId="49" fontId="31" fillId="0" borderId="42" xfId="13" applyNumberFormat="1" applyFont="1" applyBorder="1" applyAlignment="1">
      <alignment horizontal="center" vertical="center"/>
    </xf>
    <xf numFmtId="1" fontId="31" fillId="0" borderId="42" xfId="13" applyNumberFormat="1" applyFont="1" applyBorder="1" applyAlignment="1">
      <alignment horizontal="center" vertical="center"/>
    </xf>
    <xf numFmtId="0" fontId="31" fillId="0" borderId="19" xfId="13" applyFont="1" applyBorder="1" applyAlignment="1">
      <alignment horizontal="center" vertical="center"/>
    </xf>
    <xf numFmtId="1" fontId="36" fillId="0" borderId="11" xfId="14" applyNumberFormat="1" applyFont="1" applyBorder="1" applyAlignment="1">
      <alignment horizontal="center" vertical="center"/>
    </xf>
    <xf numFmtId="0" fontId="37" fillId="0" borderId="11" xfId="14" applyFont="1" applyBorder="1" applyAlignment="1">
      <alignment horizontal="left" vertical="center"/>
    </xf>
    <xf numFmtId="1" fontId="22" fillId="4" borderId="37" xfId="0" applyNumberFormat="1" applyFont="1" applyFill="1" applyBorder="1" applyAlignment="1">
      <alignment horizontal="center" vertical="top" wrapText="1"/>
    </xf>
    <xf numFmtId="1" fontId="27" fillId="0" borderId="0" xfId="0" applyNumberFormat="1" applyFont="1" applyAlignment="1">
      <alignment horizontal="center" vertical="center" wrapText="1"/>
    </xf>
    <xf numFmtId="0" fontId="39" fillId="0" borderId="2" xfId="1" applyNumberFormat="1" applyFont="1" applyFill="1" applyBorder="1" applyAlignment="1" applyProtection="1">
      <alignment horizontal="center" vertical="center" wrapText="1"/>
    </xf>
    <xf numFmtId="1" fontId="40" fillId="0" borderId="2" xfId="0" applyNumberFormat="1" applyFont="1" applyBorder="1" applyAlignment="1">
      <alignment horizontal="center" vertical="center"/>
    </xf>
    <xf numFmtId="1" fontId="41" fillId="3" borderId="9" xfId="0" applyNumberFormat="1" applyFont="1" applyFill="1" applyBorder="1" applyAlignment="1">
      <alignment horizontal="center" vertical="center" wrapText="1"/>
    </xf>
    <xf numFmtId="1" fontId="42" fillId="3" borderId="24" xfId="0" applyNumberFormat="1" applyFont="1" applyFill="1" applyBorder="1" applyAlignment="1">
      <alignment horizontal="center" vertical="center" wrapText="1"/>
    </xf>
    <xf numFmtId="0" fontId="40" fillId="0" borderId="2" xfId="0" applyFont="1" applyBorder="1" applyAlignment="1">
      <alignment horizontal="center" vertical="center" wrapText="1"/>
    </xf>
    <xf numFmtId="0" fontId="40" fillId="0" borderId="0" xfId="0" applyFont="1" applyAlignment="1">
      <alignment horizontal="center" vertical="center" wrapText="1"/>
    </xf>
    <xf numFmtId="0" fontId="38" fillId="0" borderId="0" xfId="0" applyFont="1" applyAlignment="1">
      <alignment horizontal="center" vertical="center"/>
    </xf>
    <xf numFmtId="1" fontId="38" fillId="0" borderId="0" xfId="0" applyNumberFormat="1" applyFont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20" xfId="0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1" fontId="15" fillId="0" borderId="21" xfId="0" applyNumberFormat="1" applyFont="1" applyBorder="1" applyAlignment="1">
      <alignment horizontal="right" vertical="center"/>
    </xf>
    <xf numFmtId="1" fontId="15" fillId="0" borderId="18" xfId="0" applyNumberFormat="1" applyFont="1" applyBorder="1" applyAlignment="1">
      <alignment horizontal="center" vertical="center"/>
    </xf>
    <xf numFmtId="1" fontId="20" fillId="10" borderId="36" xfId="0" applyNumberFormat="1" applyFont="1" applyFill="1" applyBorder="1" applyAlignment="1">
      <alignment horizontal="center" vertical="center" wrapText="1"/>
    </xf>
    <xf numFmtId="1" fontId="20" fillId="11" borderId="36" xfId="0" applyNumberFormat="1" applyFont="1" applyFill="1" applyBorder="1" applyAlignment="1">
      <alignment horizontal="center" vertical="center" wrapText="1"/>
    </xf>
    <xf numFmtId="0" fontId="32" fillId="0" borderId="1" xfId="13" applyFont="1" applyBorder="1" applyAlignment="1">
      <alignment horizontal="center" vertical="top" wrapText="1"/>
    </xf>
    <xf numFmtId="1" fontId="20" fillId="12" borderId="36" xfId="0" applyNumberFormat="1" applyFont="1" applyFill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6" fillId="0" borderId="7" xfId="0" applyFont="1" applyBorder="1" applyAlignment="1">
      <alignment horizontal="center" vertical="center" wrapText="1"/>
    </xf>
    <xf numFmtId="0" fontId="17" fillId="4" borderId="38" xfId="0" quotePrefix="1" applyFont="1" applyFill="1" applyBorder="1" applyAlignment="1">
      <alignment horizontal="center" vertical="center" wrapText="1"/>
    </xf>
    <xf numFmtId="0" fontId="38" fillId="0" borderId="9" xfId="0" applyFont="1" applyBorder="1" applyAlignment="1">
      <alignment horizontal="center" vertical="center"/>
    </xf>
    <xf numFmtId="1" fontId="24" fillId="0" borderId="9" xfId="0" applyNumberFormat="1" applyFont="1" applyBorder="1" applyAlignment="1">
      <alignment horizontal="center" vertical="center"/>
    </xf>
    <xf numFmtId="1" fontId="27" fillId="4" borderId="7" xfId="0" applyNumberFormat="1" applyFont="1" applyFill="1" applyBorder="1" applyAlignment="1">
      <alignment horizontal="center" vertical="center" wrapText="1"/>
    </xf>
    <xf numFmtId="1" fontId="14" fillId="4" borderId="43" xfId="0" applyNumberFormat="1" applyFont="1" applyFill="1" applyBorder="1" applyAlignment="1">
      <alignment horizontal="center" vertical="center" wrapText="1"/>
    </xf>
    <xf numFmtId="1" fontId="27" fillId="3" borderId="7" xfId="0" applyNumberFormat="1" applyFont="1" applyFill="1" applyBorder="1" applyAlignment="1">
      <alignment horizontal="center" vertical="center" wrapText="1"/>
    </xf>
    <xf numFmtId="1" fontId="23" fillId="3" borderId="43" xfId="0" applyNumberFormat="1" applyFont="1" applyFill="1" applyBorder="1" applyAlignment="1">
      <alignment horizontal="center" vertical="center" wrapText="1"/>
    </xf>
    <xf numFmtId="0" fontId="26" fillId="0" borderId="44" xfId="0" applyFont="1" applyBorder="1" applyAlignment="1">
      <alignment horizontal="center" vertical="center" wrapText="1"/>
    </xf>
    <xf numFmtId="0" fontId="24" fillId="0" borderId="7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/>
    </xf>
    <xf numFmtId="1" fontId="24" fillId="0" borderId="6" xfId="0" applyNumberFormat="1" applyFont="1" applyBorder="1" applyAlignment="1">
      <alignment horizontal="center" vertical="center"/>
    </xf>
    <xf numFmtId="0" fontId="38" fillId="0" borderId="3" xfId="0" applyFont="1" applyBorder="1" applyAlignment="1">
      <alignment horizontal="center" vertical="center" wrapText="1"/>
    </xf>
    <xf numFmtId="0" fontId="39" fillId="0" borderId="3" xfId="1" applyNumberFormat="1" applyFont="1" applyFill="1" applyBorder="1" applyAlignment="1" applyProtection="1">
      <alignment horizontal="center" vertical="center" wrapText="1"/>
    </xf>
    <xf numFmtId="1" fontId="40" fillId="0" borderId="3" xfId="0" applyNumberFormat="1" applyFont="1" applyBorder="1" applyAlignment="1">
      <alignment horizontal="center" vertical="center"/>
    </xf>
    <xf numFmtId="1" fontId="27" fillId="4" borderId="3" xfId="0" applyNumberFormat="1" applyFont="1" applyFill="1" applyBorder="1" applyAlignment="1">
      <alignment horizontal="center" vertical="center" wrapText="1"/>
    </xf>
    <xf numFmtId="1" fontId="41" fillId="3" borderId="3" xfId="0" applyNumberFormat="1" applyFont="1" applyFill="1" applyBorder="1" applyAlignment="1">
      <alignment horizontal="center" vertical="center" wrapText="1"/>
    </xf>
    <xf numFmtId="1" fontId="27" fillId="3" borderId="3" xfId="0" applyNumberFormat="1" applyFont="1" applyFill="1" applyBorder="1" applyAlignment="1">
      <alignment horizontal="center" vertical="center" wrapText="1"/>
    </xf>
    <xf numFmtId="1" fontId="23" fillId="3" borderId="18" xfId="0" applyNumberFormat="1" applyFont="1" applyFill="1" applyBorder="1" applyAlignment="1">
      <alignment horizontal="center" vertical="center" wrapText="1"/>
    </xf>
    <xf numFmtId="0" fontId="40" fillId="0" borderId="3" xfId="0" applyFont="1" applyBorder="1" applyAlignment="1">
      <alignment horizontal="center" vertical="center" wrapText="1"/>
    </xf>
    <xf numFmtId="0" fontId="40" fillId="0" borderId="21" xfId="0" applyFont="1" applyBorder="1" applyAlignment="1">
      <alignment horizontal="center" vertical="center" wrapText="1"/>
    </xf>
    <xf numFmtId="0" fontId="38" fillId="0" borderId="3" xfId="0" applyFont="1" applyBorder="1" applyAlignment="1">
      <alignment horizontal="center" vertical="center"/>
    </xf>
    <xf numFmtId="1" fontId="24" fillId="0" borderId="3" xfId="0" applyNumberFormat="1" applyFont="1" applyBorder="1" applyAlignment="1">
      <alignment horizontal="center" vertical="center"/>
    </xf>
    <xf numFmtId="1" fontId="27" fillId="4" borderId="5" xfId="0" applyNumberFormat="1" applyFont="1" applyFill="1" applyBorder="1" applyAlignment="1">
      <alignment horizontal="center" vertical="center" wrapText="1"/>
    </xf>
    <xf numFmtId="1" fontId="27" fillId="3" borderId="5" xfId="0" applyNumberFormat="1" applyFont="1" applyFill="1" applyBorder="1" applyAlignment="1">
      <alignment horizontal="center" vertical="center" wrapText="1"/>
    </xf>
    <xf numFmtId="1" fontId="23" fillId="3" borderId="45" xfId="0" applyNumberFormat="1" applyFont="1" applyFill="1" applyBorder="1" applyAlignment="1">
      <alignment horizontal="center" vertical="center" wrapText="1"/>
    </xf>
    <xf numFmtId="0" fontId="26" fillId="0" borderId="46" xfId="0" applyFont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/>
    </xf>
    <xf numFmtId="1" fontId="24" fillId="0" borderId="5" xfId="0" applyNumberFormat="1" applyFont="1" applyBorder="1" applyAlignment="1">
      <alignment horizontal="center" vertical="center"/>
    </xf>
    <xf numFmtId="1" fontId="24" fillId="0" borderId="7" xfId="0" applyNumberFormat="1" applyFont="1" applyBorder="1" applyAlignment="1">
      <alignment horizontal="center" vertical="center" wrapText="1"/>
    </xf>
    <xf numFmtId="0" fontId="25" fillId="0" borderId="7" xfId="1" applyNumberFormat="1" applyFont="1" applyFill="1" applyBorder="1" applyAlignment="1" applyProtection="1">
      <alignment horizontal="center" vertical="center" wrapText="1"/>
    </xf>
    <xf numFmtId="1" fontId="26" fillId="0" borderId="7" xfId="0" applyNumberFormat="1" applyFont="1" applyBorder="1" applyAlignment="1">
      <alignment horizontal="center" vertical="center"/>
    </xf>
    <xf numFmtId="0" fontId="24" fillId="0" borderId="46" xfId="0" applyFont="1" applyBorder="1" applyAlignment="1">
      <alignment horizontal="center" vertical="center"/>
    </xf>
    <xf numFmtId="0" fontId="24" fillId="0" borderId="44" xfId="0" applyFont="1" applyBorder="1" applyAlignment="1">
      <alignment horizontal="center" vertical="center"/>
    </xf>
    <xf numFmtId="0" fontId="25" fillId="0" borderId="4" xfId="1" applyNumberFormat="1" applyFont="1" applyFill="1" applyBorder="1" applyAlignment="1" applyProtection="1">
      <alignment horizontal="center" vertical="center" wrapText="1"/>
    </xf>
    <xf numFmtId="1" fontId="26" fillId="0" borderId="4" xfId="0" applyNumberFormat="1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/>
    </xf>
    <xf numFmtId="0" fontId="23" fillId="0" borderId="47" xfId="0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/>
    </xf>
    <xf numFmtId="1" fontId="27" fillId="0" borderId="31" xfId="0" applyNumberFormat="1" applyFont="1" applyBorder="1"/>
    <xf numFmtId="1" fontId="27" fillId="4" borderId="31" xfId="0" applyNumberFormat="1" applyFont="1" applyFill="1" applyBorder="1" applyAlignment="1">
      <alignment horizontal="center" vertical="center" wrapText="1"/>
    </xf>
    <xf numFmtId="1" fontId="27" fillId="7" borderId="31" xfId="0" applyNumberFormat="1" applyFont="1" applyFill="1" applyBorder="1" applyAlignment="1">
      <alignment horizontal="center" vertical="center" wrapText="1"/>
    </xf>
    <xf numFmtId="1" fontId="23" fillId="7" borderId="43" xfId="0" applyNumberFormat="1" applyFont="1" applyFill="1" applyBorder="1" applyAlignment="1">
      <alignment horizontal="center" vertical="center" wrapText="1"/>
    </xf>
    <xf numFmtId="0" fontId="16" fillId="0" borderId="48" xfId="0" applyFont="1" applyBorder="1" applyAlignment="1">
      <alignment vertical="center"/>
    </xf>
    <xf numFmtId="0" fontId="16" fillId="0" borderId="44" xfId="0" applyFont="1" applyBorder="1" applyAlignment="1">
      <alignment vertical="center"/>
    </xf>
    <xf numFmtId="1" fontId="16" fillId="0" borderId="44" xfId="0" applyNumberFormat="1" applyFont="1" applyBorder="1" applyAlignment="1">
      <alignment horizontal="right" vertical="center"/>
    </xf>
    <xf numFmtId="0" fontId="16" fillId="0" borderId="43" xfId="0" applyFont="1" applyBorder="1" applyAlignment="1">
      <alignment horizontal="center" vertical="center"/>
    </xf>
    <xf numFmtId="0" fontId="23" fillId="0" borderId="31" xfId="0" applyFont="1" applyBorder="1" applyAlignment="1">
      <alignment vertical="center"/>
    </xf>
    <xf numFmtId="49" fontId="38" fillId="0" borderId="4" xfId="0" applyNumberFormat="1" applyFont="1" applyBorder="1" applyAlignment="1">
      <alignment horizontal="center" vertical="top" wrapText="1"/>
    </xf>
    <xf numFmtId="49" fontId="39" fillId="0" borderId="4" xfId="1" applyNumberFormat="1" applyFont="1" applyFill="1" applyBorder="1" applyAlignment="1" applyProtection="1">
      <alignment horizontal="center" vertical="center" wrapText="1"/>
    </xf>
    <xf numFmtId="49" fontId="38" fillId="0" borderId="5" xfId="0" applyNumberFormat="1" applyFont="1" applyBorder="1" applyAlignment="1">
      <alignment horizontal="center" vertical="center" wrapText="1"/>
    </xf>
    <xf numFmtId="49" fontId="41" fillId="4" borderId="5" xfId="0" applyNumberFormat="1" applyFont="1" applyFill="1" applyBorder="1" applyAlignment="1">
      <alignment horizontal="center" vertical="center" wrapText="1"/>
    </xf>
    <xf numFmtId="49" fontId="41" fillId="3" borderId="5" xfId="0" applyNumberFormat="1" applyFont="1" applyFill="1" applyBorder="1" applyAlignment="1">
      <alignment horizontal="center" vertical="center" wrapText="1"/>
    </xf>
    <xf numFmtId="49" fontId="42" fillId="3" borderId="45" xfId="0" applyNumberFormat="1" applyFont="1" applyFill="1" applyBorder="1" applyAlignment="1">
      <alignment horizontal="center" vertical="center" wrapText="1"/>
    </xf>
    <xf numFmtId="49" fontId="40" fillId="0" borderId="5" xfId="0" applyNumberFormat="1" applyFont="1" applyBorder="1" applyAlignment="1">
      <alignment horizontal="center" vertical="center" wrapText="1"/>
    </xf>
    <xf numFmtId="49" fontId="40" fillId="0" borderId="4" xfId="0" applyNumberFormat="1" applyFont="1" applyBorder="1" applyAlignment="1">
      <alignment horizontal="center" vertical="center" wrapText="1"/>
    </xf>
    <xf numFmtId="49" fontId="40" fillId="0" borderId="46" xfId="0" applyNumberFormat="1" applyFont="1" applyBorder="1" applyAlignment="1">
      <alignment horizontal="center" vertical="center" wrapText="1"/>
    </xf>
    <xf numFmtId="49" fontId="38" fillId="0" borderId="5" xfId="0" applyNumberFormat="1" applyFont="1" applyBorder="1" applyAlignment="1">
      <alignment horizontal="center" vertical="center"/>
    </xf>
    <xf numFmtId="49" fontId="38" fillId="0" borderId="0" xfId="0" applyNumberFormat="1" applyFont="1" applyAlignment="1">
      <alignment horizontal="center" vertical="center"/>
    </xf>
    <xf numFmtId="49" fontId="38" fillId="0" borderId="2" xfId="0" applyNumberFormat="1" applyFont="1" applyBorder="1" applyAlignment="1">
      <alignment horizontal="center" vertical="top" wrapText="1"/>
    </xf>
    <xf numFmtId="49" fontId="39" fillId="0" borderId="2" xfId="1" applyNumberFormat="1" applyFont="1" applyFill="1" applyBorder="1" applyAlignment="1" applyProtection="1">
      <alignment horizontal="center" vertical="center" wrapText="1"/>
    </xf>
    <xf numFmtId="49" fontId="38" fillId="0" borderId="1" xfId="0" applyNumberFormat="1" applyFont="1" applyBorder="1" applyAlignment="1">
      <alignment horizontal="center" vertical="center" wrapText="1"/>
    </xf>
    <xf numFmtId="49" fontId="41" fillId="4" borderId="9" xfId="0" applyNumberFormat="1" applyFont="1" applyFill="1" applyBorder="1" applyAlignment="1">
      <alignment horizontal="center" vertical="center" wrapText="1"/>
    </xf>
    <xf numFmtId="49" fontId="41" fillId="3" borderId="9" xfId="0" applyNumberFormat="1" applyFont="1" applyFill="1" applyBorder="1" applyAlignment="1">
      <alignment horizontal="center" vertical="center" wrapText="1"/>
    </xf>
    <xf numFmtId="49" fontId="42" fillId="3" borderId="24" xfId="0" applyNumberFormat="1" applyFont="1" applyFill="1" applyBorder="1" applyAlignment="1">
      <alignment horizontal="center" vertical="center" wrapText="1"/>
    </xf>
    <xf numFmtId="49" fontId="40" fillId="0" borderId="9" xfId="0" applyNumberFormat="1" applyFont="1" applyBorder="1" applyAlignment="1">
      <alignment horizontal="center" vertical="center" wrapText="1"/>
    </xf>
    <xf numFmtId="49" fontId="40" fillId="0" borderId="2" xfId="0" applyNumberFormat="1" applyFont="1" applyBorder="1" applyAlignment="1">
      <alignment horizontal="center" vertical="center" wrapText="1"/>
    </xf>
    <xf numFmtId="49" fontId="40" fillId="0" borderId="0" xfId="0" applyNumberFormat="1" applyFont="1" applyAlignment="1">
      <alignment horizontal="center" vertical="center" wrapText="1"/>
    </xf>
    <xf numFmtId="49" fontId="38" fillId="0" borderId="9" xfId="0" applyNumberFormat="1" applyFont="1" applyBorder="1" applyAlignment="1">
      <alignment horizontal="center" vertical="center" wrapText="1"/>
    </xf>
    <xf numFmtId="49" fontId="38" fillId="0" borderId="1" xfId="0" applyNumberFormat="1" applyFont="1" applyBorder="1" applyAlignment="1">
      <alignment horizontal="center" vertical="center"/>
    </xf>
    <xf numFmtId="49" fontId="41" fillId="3" borderId="7" xfId="0" applyNumberFormat="1" applyFont="1" applyFill="1" applyBorder="1" applyAlignment="1">
      <alignment horizontal="center" vertical="center" wrapText="1"/>
    </xf>
    <xf numFmtId="49" fontId="42" fillId="3" borderId="43" xfId="0" applyNumberFormat="1" applyFont="1" applyFill="1" applyBorder="1" applyAlignment="1">
      <alignment horizontal="center" vertical="center" wrapText="1"/>
    </xf>
    <xf numFmtId="49" fontId="40" fillId="0" borderId="7" xfId="0" applyNumberFormat="1" applyFont="1" applyBorder="1" applyAlignment="1">
      <alignment horizontal="center" vertical="center" wrapText="1"/>
    </xf>
    <xf numFmtId="49" fontId="40" fillId="0" borderId="44" xfId="0" applyNumberFormat="1" applyFont="1" applyBorder="1" applyAlignment="1">
      <alignment horizontal="center" vertical="center" wrapText="1"/>
    </xf>
    <xf numFmtId="49" fontId="38" fillId="0" borderId="7" xfId="0" applyNumberFormat="1" applyFont="1" applyBorder="1" applyAlignment="1">
      <alignment horizontal="center" vertical="center" wrapText="1"/>
    </xf>
    <xf numFmtId="49" fontId="38" fillId="0" borderId="6" xfId="0" applyNumberFormat="1" applyFont="1" applyBorder="1" applyAlignment="1">
      <alignment horizontal="center" vertical="center"/>
    </xf>
    <xf numFmtId="0" fontId="38" fillId="0" borderId="2" xfId="0" applyFont="1" applyBorder="1" applyAlignment="1">
      <alignment horizontal="center" vertical="top" wrapText="1"/>
    </xf>
    <xf numFmtId="0" fontId="38" fillId="0" borderId="7" xfId="0" applyFont="1" applyBorder="1" applyAlignment="1">
      <alignment horizontal="center" vertical="center" wrapText="1"/>
    </xf>
    <xf numFmtId="1" fontId="41" fillId="4" borderId="9" xfId="0" applyNumberFormat="1" applyFont="1" applyFill="1" applyBorder="1" applyAlignment="1">
      <alignment horizontal="center" vertical="center" wrapText="1"/>
    </xf>
    <xf numFmtId="1" fontId="38" fillId="0" borderId="9" xfId="0" applyNumberFormat="1" applyFont="1" applyBorder="1" applyAlignment="1">
      <alignment horizontal="center" vertical="center" wrapText="1"/>
    </xf>
    <xf numFmtId="1" fontId="38" fillId="0" borderId="9" xfId="0" applyNumberFormat="1" applyFont="1" applyBorder="1" applyAlignment="1">
      <alignment horizontal="center" vertical="center"/>
    </xf>
    <xf numFmtId="1" fontId="40" fillId="0" borderId="5" xfId="0" applyNumberFormat="1" applyFont="1" applyBorder="1" applyAlignment="1">
      <alignment horizontal="center" vertical="center"/>
    </xf>
    <xf numFmtId="1" fontId="40" fillId="0" borderId="1" xfId="0" applyNumberFormat="1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1" fontId="27" fillId="4" borderId="24" xfId="0" applyNumberFormat="1" applyFont="1" applyFill="1" applyBorder="1" applyAlignment="1">
      <alignment horizontal="center" vertical="center" wrapText="1"/>
    </xf>
    <xf numFmtId="49" fontId="24" fillId="0" borderId="19" xfId="0" applyNumberFormat="1" applyFont="1" applyBorder="1" applyAlignment="1">
      <alignment horizontal="center" vertical="center"/>
    </xf>
    <xf numFmtId="49" fontId="24" fillId="0" borderId="1" xfId="0" applyNumberFormat="1" applyFont="1" applyBorder="1" applyAlignment="1">
      <alignment horizontal="center" vertical="center"/>
    </xf>
    <xf numFmtId="49" fontId="24" fillId="0" borderId="7" xfId="0" applyNumberFormat="1" applyFont="1" applyBorder="1" applyAlignment="1">
      <alignment horizontal="center" vertical="center"/>
    </xf>
    <xf numFmtId="49" fontId="41" fillId="4" borderId="2" xfId="0" applyNumberFormat="1" applyFont="1" applyFill="1" applyBorder="1" applyAlignment="1">
      <alignment horizontal="center" vertical="center" wrapText="1"/>
    </xf>
    <xf numFmtId="49" fontId="27" fillId="4" borderId="1" xfId="0" applyNumberFormat="1" applyFont="1" applyFill="1" applyBorder="1" applyAlignment="1">
      <alignment horizontal="center" vertical="center" wrapText="1"/>
    </xf>
    <xf numFmtId="1" fontId="14" fillId="4" borderId="33" xfId="0" applyNumberFormat="1" applyFont="1" applyFill="1" applyBorder="1" applyAlignment="1">
      <alignment horizontal="center" vertical="center" wrapText="1"/>
    </xf>
    <xf numFmtId="1" fontId="27" fillId="4" borderId="45" xfId="0" applyNumberFormat="1" applyFont="1" applyFill="1" applyBorder="1" applyAlignment="1">
      <alignment horizontal="center" vertical="center" wrapText="1"/>
    </xf>
    <xf numFmtId="1" fontId="27" fillId="4" borderId="43" xfId="0" applyNumberFormat="1" applyFont="1" applyFill="1" applyBorder="1" applyAlignment="1">
      <alignment horizontal="center" vertical="center" wrapText="1"/>
    </xf>
    <xf numFmtId="49" fontId="38" fillId="0" borderId="19" xfId="0" applyNumberFormat="1" applyFont="1" applyBorder="1" applyAlignment="1">
      <alignment horizontal="center" vertical="center" wrapText="1"/>
    </xf>
    <xf numFmtId="1" fontId="40" fillId="0" borderId="19" xfId="0" applyNumberFormat="1" applyFont="1" applyBorder="1" applyAlignment="1">
      <alignment horizontal="center" vertical="center"/>
    </xf>
    <xf numFmtId="49" fontId="27" fillId="4" borderId="5" xfId="0" applyNumberFormat="1" applyFont="1" applyFill="1" applyBorder="1" applyAlignment="1">
      <alignment horizontal="center" vertical="center" wrapText="1"/>
    </xf>
    <xf numFmtId="49" fontId="27" fillId="4" borderId="50" xfId="0" applyNumberFormat="1" applyFont="1" applyFill="1" applyBorder="1" applyAlignment="1">
      <alignment horizontal="center" vertical="center" wrapText="1"/>
    </xf>
    <xf numFmtId="49" fontId="27" fillId="4" borderId="52" xfId="0" applyNumberFormat="1" applyFont="1" applyFill="1" applyBorder="1" applyAlignment="1">
      <alignment horizontal="center" vertical="center" wrapText="1"/>
    </xf>
    <xf numFmtId="49" fontId="27" fillId="4" borderId="6" xfId="0" applyNumberFormat="1" applyFont="1" applyFill="1" applyBorder="1" applyAlignment="1">
      <alignment horizontal="center" vertical="center" wrapText="1"/>
    </xf>
    <xf numFmtId="49" fontId="27" fillId="4" borderId="54" xfId="0" applyNumberFormat="1" applyFont="1" applyFill="1" applyBorder="1" applyAlignment="1">
      <alignment horizontal="center" vertical="center" wrapText="1"/>
    </xf>
    <xf numFmtId="14" fontId="20" fillId="4" borderId="34" xfId="0" applyNumberFormat="1" applyFont="1" applyFill="1" applyBorder="1" applyAlignment="1">
      <alignment horizontal="center" vertical="center" wrapText="1"/>
    </xf>
    <xf numFmtId="0" fontId="24" fillId="0" borderId="11" xfId="0" applyFont="1" applyBorder="1" applyAlignment="1">
      <alignment horizontal="center" vertical="center"/>
    </xf>
    <xf numFmtId="0" fontId="24" fillId="0" borderId="1" xfId="0" applyFont="1" applyBorder="1" applyAlignment="1">
      <alignment horizontal="left" vertical="center"/>
    </xf>
    <xf numFmtId="0" fontId="24" fillId="0" borderId="10" xfId="0" applyFont="1" applyBorder="1" applyAlignment="1">
      <alignment horizontal="center" vertical="center"/>
    </xf>
    <xf numFmtId="49" fontId="20" fillId="4" borderId="55" xfId="0" applyNumberFormat="1" applyFont="1" applyFill="1" applyBorder="1" applyAlignment="1">
      <alignment horizontal="center" vertical="center" wrapText="1"/>
    </xf>
    <xf numFmtId="49" fontId="20" fillId="4" borderId="56" xfId="0" applyNumberFormat="1" applyFont="1" applyFill="1" applyBorder="1" applyAlignment="1">
      <alignment horizontal="center" vertical="center" wrapText="1"/>
    </xf>
    <xf numFmtId="49" fontId="30" fillId="4" borderId="57" xfId="0" applyNumberFormat="1" applyFont="1" applyFill="1" applyBorder="1" applyAlignment="1">
      <alignment horizontal="center" vertical="center" wrapText="1"/>
    </xf>
    <xf numFmtId="49" fontId="20" fillId="3" borderId="55" xfId="0" applyNumberFormat="1" applyFont="1" applyFill="1" applyBorder="1" applyAlignment="1">
      <alignment horizontal="center" vertical="center" wrapText="1"/>
    </xf>
    <xf numFmtId="49" fontId="21" fillId="3" borderId="57" xfId="0" applyNumberFormat="1" applyFont="1" applyFill="1" applyBorder="1" applyAlignment="1">
      <alignment horizontal="center" vertical="center" wrapText="1"/>
    </xf>
    <xf numFmtId="1" fontId="43" fillId="4" borderId="9" xfId="0" applyNumberFormat="1" applyFont="1" applyFill="1" applyBorder="1" applyAlignment="1">
      <alignment horizontal="center" vertical="center" wrapText="1"/>
    </xf>
    <xf numFmtId="1" fontId="43" fillId="4" borderId="7" xfId="0" applyNumberFormat="1" applyFont="1" applyFill="1" applyBorder="1" applyAlignment="1">
      <alignment horizontal="center" vertical="center" wrapText="1"/>
    </xf>
    <xf numFmtId="1" fontId="43" fillId="4" borderId="3" xfId="0" applyNumberFormat="1" applyFont="1" applyFill="1" applyBorder="1" applyAlignment="1">
      <alignment horizontal="center" vertical="center" wrapText="1"/>
    </xf>
    <xf numFmtId="1" fontId="43" fillId="4" borderId="5" xfId="0" applyNumberFormat="1" applyFont="1" applyFill="1" applyBorder="1" applyAlignment="1">
      <alignment horizontal="center" vertical="center" wrapText="1"/>
    </xf>
    <xf numFmtId="49" fontId="44" fillId="4" borderId="5" xfId="0" applyNumberFormat="1" applyFont="1" applyFill="1" applyBorder="1" applyAlignment="1">
      <alignment horizontal="center" vertical="center" wrapText="1"/>
    </xf>
    <xf numFmtId="49" fontId="44" fillId="4" borderId="9" xfId="0" applyNumberFormat="1" applyFont="1" applyFill="1" applyBorder="1" applyAlignment="1">
      <alignment horizontal="center" vertical="center" wrapText="1"/>
    </xf>
    <xf numFmtId="49" fontId="44" fillId="4" borderId="2" xfId="0" applyNumberFormat="1" applyFont="1" applyFill="1" applyBorder="1" applyAlignment="1">
      <alignment horizontal="center" vertical="center" wrapText="1"/>
    </xf>
    <xf numFmtId="49" fontId="43" fillId="4" borderId="5" xfId="0" applyNumberFormat="1" applyFont="1" applyFill="1" applyBorder="1" applyAlignment="1">
      <alignment horizontal="center" vertical="center" wrapText="1"/>
    </xf>
    <xf numFmtId="49" fontId="43" fillId="4" borderId="1" xfId="0" applyNumberFormat="1" applyFont="1" applyFill="1" applyBorder="1" applyAlignment="1">
      <alignment horizontal="center" vertical="center" wrapText="1"/>
    </xf>
    <xf numFmtId="49" fontId="43" fillId="4" borderId="6" xfId="0" applyNumberFormat="1" applyFont="1" applyFill="1" applyBorder="1" applyAlignment="1">
      <alignment horizontal="center" vertical="center" wrapText="1"/>
    </xf>
    <xf numFmtId="1" fontId="44" fillId="4" borderId="9" xfId="0" applyNumberFormat="1" applyFont="1" applyFill="1" applyBorder="1" applyAlignment="1">
      <alignment horizontal="center" vertical="center" wrapText="1"/>
    </xf>
    <xf numFmtId="1" fontId="14" fillId="3" borderId="9" xfId="0" applyNumberFormat="1" applyFont="1" applyFill="1" applyBorder="1" applyAlignment="1">
      <alignment horizontal="center" vertical="center" wrapText="1"/>
    </xf>
    <xf numFmtId="1" fontId="15" fillId="3" borderId="24" xfId="0" applyNumberFormat="1" applyFont="1" applyFill="1" applyBorder="1" applyAlignment="1">
      <alignment horizontal="center" vertical="center" wrapText="1"/>
    </xf>
    <xf numFmtId="1" fontId="14" fillId="3" borderId="7" xfId="0" applyNumberFormat="1" applyFont="1" applyFill="1" applyBorder="1" applyAlignment="1">
      <alignment horizontal="center" vertical="center" wrapText="1"/>
    </xf>
    <xf numFmtId="1" fontId="15" fillId="3" borderId="43" xfId="0" applyNumberFormat="1" applyFont="1" applyFill="1" applyBorder="1" applyAlignment="1">
      <alignment horizontal="center" vertical="center" wrapText="1"/>
    </xf>
    <xf numFmtId="1" fontId="45" fillId="3" borderId="3" xfId="0" applyNumberFormat="1" applyFont="1" applyFill="1" applyBorder="1" applyAlignment="1">
      <alignment horizontal="center" vertical="center" wrapText="1"/>
    </xf>
    <xf numFmtId="1" fontId="14" fillId="3" borderId="3" xfId="0" applyNumberFormat="1" applyFont="1" applyFill="1" applyBorder="1" applyAlignment="1">
      <alignment horizontal="center" vertical="center" wrapText="1"/>
    </xf>
    <xf numFmtId="1" fontId="15" fillId="3" borderId="18" xfId="0" applyNumberFormat="1" applyFont="1" applyFill="1" applyBorder="1" applyAlignment="1">
      <alignment horizontal="center" vertical="center" wrapText="1"/>
    </xf>
    <xf numFmtId="1" fontId="14" fillId="3" borderId="5" xfId="0" applyNumberFormat="1" applyFont="1" applyFill="1" applyBorder="1" applyAlignment="1">
      <alignment horizontal="center" vertical="center" wrapText="1"/>
    </xf>
    <xf numFmtId="1" fontId="15" fillId="3" borderId="45" xfId="0" applyNumberFormat="1" applyFont="1" applyFill="1" applyBorder="1" applyAlignment="1">
      <alignment horizontal="center" vertical="center" wrapText="1"/>
    </xf>
    <xf numFmtId="49" fontId="45" fillId="3" borderId="5" xfId="0" applyNumberFormat="1" applyFont="1" applyFill="1" applyBorder="1" applyAlignment="1">
      <alignment horizontal="center" vertical="center" wrapText="1"/>
    </xf>
    <xf numFmtId="49" fontId="46" fillId="3" borderId="45" xfId="0" applyNumberFormat="1" applyFont="1" applyFill="1" applyBorder="1" applyAlignment="1">
      <alignment horizontal="center" vertical="center" wrapText="1"/>
    </xf>
    <xf numFmtId="49" fontId="45" fillId="3" borderId="9" xfId="0" applyNumberFormat="1" applyFont="1" applyFill="1" applyBorder="1" applyAlignment="1">
      <alignment horizontal="center" vertical="center" wrapText="1"/>
    </xf>
    <xf numFmtId="49" fontId="46" fillId="3" borderId="24" xfId="0" applyNumberFormat="1" applyFont="1" applyFill="1" applyBorder="1" applyAlignment="1">
      <alignment horizontal="center" vertical="center" wrapText="1"/>
    </xf>
    <xf numFmtId="49" fontId="45" fillId="3" borderId="7" xfId="0" applyNumberFormat="1" applyFont="1" applyFill="1" applyBorder="1" applyAlignment="1">
      <alignment horizontal="center" vertical="center" wrapText="1"/>
    </xf>
    <xf numFmtId="49" fontId="46" fillId="3" borderId="43" xfId="0" applyNumberFormat="1" applyFont="1" applyFill="1" applyBorder="1" applyAlignment="1">
      <alignment horizontal="center" vertical="center" wrapText="1"/>
    </xf>
    <xf numFmtId="1" fontId="14" fillId="4" borderId="45" xfId="0" applyNumberFormat="1" applyFont="1" applyFill="1" applyBorder="1" applyAlignment="1">
      <alignment horizontal="center" vertical="center" wrapText="1"/>
    </xf>
    <xf numFmtId="1" fontId="45" fillId="3" borderId="9" xfId="0" applyNumberFormat="1" applyFont="1" applyFill="1" applyBorder="1" applyAlignment="1">
      <alignment horizontal="center" vertical="center" wrapText="1"/>
    </xf>
    <xf numFmtId="1" fontId="46" fillId="3" borderId="24" xfId="0" applyNumberFormat="1" applyFont="1" applyFill="1" applyBorder="1" applyAlignment="1">
      <alignment horizontal="center" vertical="center" wrapText="1"/>
    </xf>
    <xf numFmtId="1" fontId="47" fillId="0" borderId="31" xfId="0" applyNumberFormat="1" applyFont="1" applyBorder="1" applyAlignment="1">
      <alignment horizontal="center" vertical="center" wrapText="1"/>
    </xf>
    <xf numFmtId="1" fontId="48" fillId="0" borderId="31" xfId="0" applyNumberFormat="1" applyFont="1" applyBorder="1" applyAlignment="1">
      <alignment horizontal="center" vertical="center" wrapText="1"/>
    </xf>
    <xf numFmtId="1" fontId="49" fillId="0" borderId="31" xfId="0" applyNumberFormat="1" applyFont="1" applyBorder="1" applyAlignment="1">
      <alignment horizontal="center" vertical="center" wrapText="1"/>
    </xf>
    <xf numFmtId="1" fontId="50" fillId="0" borderId="3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58" xfId="0" applyBorder="1" applyAlignment="1">
      <alignment vertical="center"/>
    </xf>
    <xf numFmtId="0" fontId="0" fillId="0" borderId="59" xfId="0" applyBorder="1" applyAlignment="1">
      <alignment horizontal="center" vertical="center"/>
    </xf>
    <xf numFmtId="0" fontId="0" fillId="0" borderId="47" xfId="0" applyBorder="1" applyAlignment="1">
      <alignment vertical="center"/>
    </xf>
    <xf numFmtId="0" fontId="0" fillId="0" borderId="31" xfId="0" applyBorder="1" applyAlignment="1">
      <alignment horizontal="center" vertical="center"/>
    </xf>
    <xf numFmtId="0" fontId="0" fillId="0" borderId="10" xfId="0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6" fillId="0" borderId="0" xfId="0" applyFont="1" applyAlignment="1">
      <alignment vertical="center"/>
    </xf>
    <xf numFmtId="1" fontId="0" fillId="0" borderId="1" xfId="0" applyNumberFormat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top" wrapText="1"/>
    </xf>
    <xf numFmtId="1" fontId="6" fillId="0" borderId="0" xfId="0" applyNumberFormat="1" applyFont="1" applyAlignment="1">
      <alignment vertical="center"/>
    </xf>
    <xf numFmtId="1" fontId="0" fillId="0" borderId="0" xfId="0" applyNumberFormat="1" applyAlignment="1">
      <alignment vertical="center"/>
    </xf>
    <xf numFmtId="0" fontId="6" fillId="0" borderId="58" xfId="0" applyFont="1" applyBorder="1" applyAlignment="1">
      <alignment vertical="center"/>
    </xf>
    <xf numFmtId="0" fontId="26" fillId="0" borderId="4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6" fillId="0" borderId="7" xfId="0" applyFont="1" applyBorder="1" applyAlignment="1">
      <alignment horizontal="center" vertical="center" wrapText="1"/>
    </xf>
    <xf numFmtId="0" fontId="17" fillId="5" borderId="16" xfId="0" applyFont="1" applyFill="1" applyBorder="1" applyAlignment="1">
      <alignment horizontal="center" vertical="center" wrapText="1"/>
    </xf>
    <xf numFmtId="0" fontId="17" fillId="5" borderId="17" xfId="0" applyFont="1" applyFill="1" applyBorder="1" applyAlignment="1">
      <alignment horizontal="center" vertical="center" wrapText="1"/>
    </xf>
    <xf numFmtId="0" fontId="17" fillId="5" borderId="22" xfId="0" applyFont="1" applyFill="1" applyBorder="1" applyAlignment="1">
      <alignment horizontal="center" vertical="center" wrapText="1"/>
    </xf>
    <xf numFmtId="0" fontId="17" fillId="5" borderId="8" xfId="0" applyFont="1" applyFill="1" applyBorder="1" applyAlignment="1">
      <alignment horizontal="center" vertical="center" wrapText="1"/>
    </xf>
    <xf numFmtId="0" fontId="17" fillId="2" borderId="13" xfId="0" applyFont="1" applyFill="1" applyBorder="1" applyAlignment="1">
      <alignment horizontal="center" vertical="center" wrapText="1"/>
    </xf>
    <xf numFmtId="0" fontId="17" fillId="2" borderId="8" xfId="0" applyFont="1" applyFill="1" applyBorder="1" applyAlignment="1">
      <alignment horizontal="center" vertical="center" wrapText="1"/>
    </xf>
    <xf numFmtId="0" fontId="15" fillId="4" borderId="25" xfId="0" applyFont="1" applyFill="1" applyBorder="1" applyAlignment="1">
      <alignment horizontal="center" vertical="center" wrapText="1"/>
    </xf>
    <xf numFmtId="0" fontId="15" fillId="4" borderId="33" xfId="0" applyFont="1" applyFill="1" applyBorder="1" applyAlignment="1">
      <alignment horizontal="center" vertical="center" wrapText="1"/>
    </xf>
    <xf numFmtId="0" fontId="23" fillId="3" borderId="25" xfId="0" applyFont="1" applyFill="1" applyBorder="1" applyAlignment="1">
      <alignment horizontal="center" vertical="center" wrapText="1"/>
    </xf>
    <xf numFmtId="0" fontId="23" fillId="3" borderId="33" xfId="0" applyFont="1" applyFill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top" wrapText="1"/>
    </xf>
    <xf numFmtId="0" fontId="24" fillId="0" borderId="7" xfId="0" applyFont="1" applyBorder="1" applyAlignment="1">
      <alignment horizontal="center" vertical="top" wrapText="1"/>
    </xf>
    <xf numFmtId="0" fontId="24" fillId="0" borderId="4" xfId="0" applyFont="1" applyBorder="1" applyAlignment="1">
      <alignment horizontal="center" vertical="top" wrapText="1"/>
    </xf>
    <xf numFmtId="0" fontId="17" fillId="2" borderId="30" xfId="0" applyFont="1" applyFill="1" applyBorder="1" applyAlignment="1">
      <alignment horizontal="center" vertical="center" wrapText="1"/>
    </xf>
    <xf numFmtId="0" fontId="17" fillId="2" borderId="32" xfId="0" applyFont="1" applyFill="1" applyBorder="1" applyAlignment="1">
      <alignment horizontal="center" vertical="center" wrapText="1"/>
    </xf>
    <xf numFmtId="1" fontId="17" fillId="2" borderId="29" xfId="0" applyNumberFormat="1" applyFont="1" applyFill="1" applyBorder="1" applyAlignment="1">
      <alignment horizontal="center" vertical="center" wrapText="1"/>
    </xf>
    <xf numFmtId="1" fontId="17" fillId="2" borderId="35" xfId="0" applyNumberFormat="1" applyFont="1" applyFill="1" applyBorder="1" applyAlignment="1">
      <alignment horizontal="center" vertical="center" wrapText="1"/>
    </xf>
    <xf numFmtId="1" fontId="17" fillId="2" borderId="27" xfId="0" applyNumberFormat="1" applyFont="1" applyFill="1" applyBorder="1" applyAlignment="1">
      <alignment horizontal="center" vertical="center" wrapText="1"/>
    </xf>
    <xf numFmtId="1" fontId="17" fillId="2" borderId="28" xfId="0" applyNumberFormat="1" applyFont="1" applyFill="1" applyBorder="1" applyAlignment="1">
      <alignment horizontal="center" vertical="center" wrapText="1"/>
    </xf>
    <xf numFmtId="0" fontId="24" fillId="0" borderId="49" xfId="0" applyFont="1" applyBorder="1" applyAlignment="1">
      <alignment horizontal="center" vertical="top" wrapText="1"/>
    </xf>
    <xf numFmtId="0" fontId="24" fillId="0" borderId="51" xfId="0" applyFont="1" applyBorder="1" applyAlignment="1">
      <alignment horizontal="center" vertical="top" wrapText="1"/>
    </xf>
    <xf numFmtId="0" fontId="24" fillId="0" borderId="53" xfId="0" applyFont="1" applyBorder="1" applyAlignment="1">
      <alignment horizontal="center" vertical="top" wrapText="1"/>
    </xf>
    <xf numFmtId="1" fontId="24" fillId="0" borderId="11" xfId="0" applyNumberFormat="1" applyFont="1" applyBorder="1" applyAlignment="1">
      <alignment horizontal="center" vertical="center"/>
    </xf>
  </cellXfs>
  <cellStyles count="15">
    <cellStyle name="Гиперссылка 2" xfId="1" xr:uid="{00000000-0005-0000-0000-00001B000000}"/>
    <cellStyle name="Гиперссылка 2 2" xfId="4" xr:uid="{B1494FD7-19D3-4E94-942E-6AD2CD8FCDB7}"/>
    <cellStyle name="Гиперссылка 2 2 2" xfId="10" xr:uid="{76466439-B4FC-4558-B8C0-F084BC211547}"/>
    <cellStyle name="Гиперссылка 2 3" xfId="7" xr:uid="{434F2222-6572-404E-825C-C236D3C8896A}"/>
    <cellStyle name="Гиперссылка 2 4" xfId="9" xr:uid="{DAB61733-C096-419B-9463-98922898CA80}"/>
    <cellStyle name="Гиперссылка 3" xfId="3" xr:uid="{BFF76647-0CD2-4ECB-8077-5A6CA4C7767D}"/>
    <cellStyle name="Гиперссылка 4" xfId="6" xr:uid="{E89CE141-36E4-405A-9C23-7AF572E79656}"/>
    <cellStyle name="Обычный" xfId="0" builtinId="0"/>
    <cellStyle name="Обычный 2" xfId="2" xr:uid="{CA97B528-1F10-494F-91DC-1E2F7AF72DCC}"/>
    <cellStyle name="Обычный 2 2" xfId="8" xr:uid="{B60E4B58-3EF4-48D4-BBEB-1AB064539834}"/>
    <cellStyle name="Обычный 2 2 2" xfId="14" xr:uid="{29FD0899-777D-4DE9-96B0-0AD414CA123E}"/>
    <cellStyle name="Обычный 3" xfId="5" xr:uid="{2C5945B3-2025-4412-9D55-031B356F368D}"/>
    <cellStyle name="Обычный 4" xfId="11" xr:uid="{AD48A1BB-8379-44F2-B523-A26BEBCF203A}"/>
    <cellStyle name="Обычный 5" xfId="12" xr:uid="{BB3BA135-AC49-404D-A7AB-C8EBF0AE9236}"/>
    <cellStyle name="Обычный 6" xfId="13" xr:uid="{AEA69525-211E-44DA-8E77-30B34D7D5428}"/>
  </cellStyles>
  <dxfs count="0"/>
  <tableStyles count="0" defaultTableStyle="TableStyleMedium2" defaultPivotStyle="PivotStyleLight16"/>
  <colors>
    <mruColors>
      <color rgb="FFFF0000"/>
      <color rgb="FFFFCCCC"/>
      <color rgb="FFCC99FF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2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37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63" Type="http://schemas.openxmlformats.org/officeDocument/2006/relationships/image" Target="../media/image63.jpeg"/><Relationship Id="rId68" Type="http://schemas.openxmlformats.org/officeDocument/2006/relationships/image" Target="../media/image68.jpeg"/><Relationship Id="rId16" Type="http://schemas.openxmlformats.org/officeDocument/2006/relationships/image" Target="../media/image16.jpeg"/><Relationship Id="rId11" Type="http://schemas.openxmlformats.org/officeDocument/2006/relationships/image" Target="../media/image11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53" Type="http://schemas.openxmlformats.org/officeDocument/2006/relationships/image" Target="../media/image53.png"/><Relationship Id="rId58" Type="http://schemas.openxmlformats.org/officeDocument/2006/relationships/image" Target="../media/image58.jpeg"/><Relationship Id="rId74" Type="http://schemas.openxmlformats.org/officeDocument/2006/relationships/image" Target="../media/image74.jpeg"/><Relationship Id="rId79" Type="http://schemas.openxmlformats.org/officeDocument/2006/relationships/image" Target="../media/image79.jpeg"/><Relationship Id="rId5" Type="http://schemas.openxmlformats.org/officeDocument/2006/relationships/image" Target="../media/image5.jpe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jpe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69" Type="http://schemas.openxmlformats.org/officeDocument/2006/relationships/image" Target="../media/image69.jpeg"/><Relationship Id="rId77" Type="http://schemas.openxmlformats.org/officeDocument/2006/relationships/image" Target="../media/image77.jpeg"/><Relationship Id="rId8" Type="http://schemas.openxmlformats.org/officeDocument/2006/relationships/image" Target="../media/image8.jpeg"/><Relationship Id="rId51" Type="http://schemas.openxmlformats.org/officeDocument/2006/relationships/image" Target="../media/image51.jpg"/><Relationship Id="rId72" Type="http://schemas.openxmlformats.org/officeDocument/2006/relationships/image" Target="../media/image72.jpg"/><Relationship Id="rId80" Type="http://schemas.openxmlformats.org/officeDocument/2006/relationships/image" Target="../media/image80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pn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67" Type="http://schemas.openxmlformats.org/officeDocument/2006/relationships/image" Target="../media/image67.jpeg"/><Relationship Id="rId20" Type="http://schemas.openxmlformats.org/officeDocument/2006/relationships/image" Target="../media/image20.pn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70" Type="http://schemas.openxmlformats.org/officeDocument/2006/relationships/image" Target="../media/image70.jpeg"/><Relationship Id="rId75" Type="http://schemas.openxmlformats.org/officeDocument/2006/relationships/image" Target="../media/image75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5" Type="http://schemas.openxmlformats.org/officeDocument/2006/relationships/image" Target="../media/image15.jpe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pn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pn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73" Type="http://schemas.openxmlformats.org/officeDocument/2006/relationships/image" Target="../media/image73.jpg"/><Relationship Id="rId78" Type="http://schemas.openxmlformats.org/officeDocument/2006/relationships/image" Target="../media/image78.jpeg"/><Relationship Id="rId81" Type="http://schemas.openxmlformats.org/officeDocument/2006/relationships/image" Target="../media/image81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34" Type="http://schemas.openxmlformats.org/officeDocument/2006/relationships/image" Target="../media/image34.jpeg"/><Relationship Id="rId50" Type="http://schemas.openxmlformats.org/officeDocument/2006/relationships/image" Target="../media/image50.jpeg"/><Relationship Id="rId55" Type="http://schemas.openxmlformats.org/officeDocument/2006/relationships/image" Target="../media/image55.png"/><Relationship Id="rId76" Type="http://schemas.openxmlformats.org/officeDocument/2006/relationships/image" Target="../media/image76.jpeg"/><Relationship Id="rId7" Type="http://schemas.openxmlformats.org/officeDocument/2006/relationships/image" Target="../media/image7.jpeg"/><Relationship Id="rId71" Type="http://schemas.openxmlformats.org/officeDocument/2006/relationships/image" Target="../media/image71.jpg"/><Relationship Id="rId2" Type="http://schemas.openxmlformats.org/officeDocument/2006/relationships/image" Target="../media/image2.jpe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66" Type="http://schemas.openxmlformats.org/officeDocument/2006/relationships/image" Target="../media/image66.jpeg"/></Relationships>
</file>

<file path=xl/drawings/_rels/drawing2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63" Type="http://schemas.openxmlformats.org/officeDocument/2006/relationships/image" Target="../media/image63.jpeg"/><Relationship Id="rId68" Type="http://schemas.openxmlformats.org/officeDocument/2006/relationships/image" Target="../media/image68.jpeg"/><Relationship Id="rId16" Type="http://schemas.openxmlformats.org/officeDocument/2006/relationships/image" Target="../media/image16.jpeg"/><Relationship Id="rId11" Type="http://schemas.openxmlformats.org/officeDocument/2006/relationships/image" Target="../media/image11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53" Type="http://schemas.openxmlformats.org/officeDocument/2006/relationships/image" Target="../media/image53.png"/><Relationship Id="rId58" Type="http://schemas.openxmlformats.org/officeDocument/2006/relationships/image" Target="../media/image58.jpeg"/><Relationship Id="rId74" Type="http://schemas.openxmlformats.org/officeDocument/2006/relationships/image" Target="../media/image74.jpeg"/><Relationship Id="rId79" Type="http://schemas.openxmlformats.org/officeDocument/2006/relationships/image" Target="../media/image79.jpeg"/><Relationship Id="rId5" Type="http://schemas.openxmlformats.org/officeDocument/2006/relationships/image" Target="../media/image5.jpe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jpe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69" Type="http://schemas.openxmlformats.org/officeDocument/2006/relationships/image" Target="../media/image69.jpeg"/><Relationship Id="rId77" Type="http://schemas.openxmlformats.org/officeDocument/2006/relationships/image" Target="../media/image77.jpeg"/><Relationship Id="rId8" Type="http://schemas.openxmlformats.org/officeDocument/2006/relationships/image" Target="../media/image8.jpeg"/><Relationship Id="rId51" Type="http://schemas.openxmlformats.org/officeDocument/2006/relationships/image" Target="../media/image51.jpg"/><Relationship Id="rId72" Type="http://schemas.openxmlformats.org/officeDocument/2006/relationships/image" Target="../media/image72.jpg"/><Relationship Id="rId80" Type="http://schemas.openxmlformats.org/officeDocument/2006/relationships/image" Target="../media/image80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pn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67" Type="http://schemas.openxmlformats.org/officeDocument/2006/relationships/image" Target="../media/image67.jpeg"/><Relationship Id="rId20" Type="http://schemas.openxmlformats.org/officeDocument/2006/relationships/image" Target="../media/image20.pn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70" Type="http://schemas.openxmlformats.org/officeDocument/2006/relationships/image" Target="../media/image70.jpeg"/><Relationship Id="rId75" Type="http://schemas.openxmlformats.org/officeDocument/2006/relationships/image" Target="../media/image75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5" Type="http://schemas.openxmlformats.org/officeDocument/2006/relationships/image" Target="../media/image15.jpeg"/><Relationship Id="rId23" Type="http://schemas.openxmlformats.org/officeDocument/2006/relationships/image" Target="../media/image23.png"/><Relationship Id="rId28" Type="http://schemas.openxmlformats.org/officeDocument/2006/relationships/image" Target="../media/image82.pn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pn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pn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73" Type="http://schemas.openxmlformats.org/officeDocument/2006/relationships/image" Target="../media/image73.jpg"/><Relationship Id="rId78" Type="http://schemas.openxmlformats.org/officeDocument/2006/relationships/image" Target="../media/image78.jpeg"/><Relationship Id="rId81" Type="http://schemas.openxmlformats.org/officeDocument/2006/relationships/image" Target="../media/image81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34" Type="http://schemas.openxmlformats.org/officeDocument/2006/relationships/image" Target="../media/image34.jpeg"/><Relationship Id="rId50" Type="http://schemas.openxmlformats.org/officeDocument/2006/relationships/image" Target="../media/image50.jpeg"/><Relationship Id="rId55" Type="http://schemas.openxmlformats.org/officeDocument/2006/relationships/image" Target="../media/image55.png"/><Relationship Id="rId76" Type="http://schemas.openxmlformats.org/officeDocument/2006/relationships/image" Target="../media/image76.jpeg"/><Relationship Id="rId7" Type="http://schemas.openxmlformats.org/officeDocument/2006/relationships/image" Target="../media/image7.jpeg"/><Relationship Id="rId71" Type="http://schemas.openxmlformats.org/officeDocument/2006/relationships/image" Target="../media/image71.jpg"/><Relationship Id="rId2" Type="http://schemas.openxmlformats.org/officeDocument/2006/relationships/image" Target="../media/image2.jpe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66" Type="http://schemas.openxmlformats.org/officeDocument/2006/relationships/image" Target="../media/image6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260615</xdr:colOff>
      <xdr:row>46</xdr:row>
      <xdr:rowOff>142875</xdr:rowOff>
    </xdr:from>
    <xdr:to>
      <xdr:col>1</xdr:col>
      <xdr:colOff>1083876</xdr:colOff>
      <xdr:row>46</xdr:row>
      <xdr:rowOff>851163</xdr:rowOff>
    </xdr:to>
    <xdr:pic>
      <xdr:nvPicPr>
        <xdr:cNvPr id="45" name="Рисунок 44">
          <a:extLst>
            <a:ext uri="{FF2B5EF4-FFF2-40B4-BE49-F238E27FC236}">
              <a16:creationId xmlns:a16="http://schemas.microsoft.com/office/drawing/2014/main" id="{8366C666-F350-44A2-B144-77BFEFD35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5084" y="43053000"/>
          <a:ext cx="823261" cy="708288"/>
        </a:xfrm>
        <a:prstGeom prst="rect">
          <a:avLst/>
        </a:prstGeom>
      </xdr:spPr>
    </xdr:pic>
    <xdr:clientData/>
  </xdr:twoCellAnchor>
  <xdr:twoCellAnchor>
    <xdr:from>
      <xdr:col>1</xdr:col>
      <xdr:colOff>508667</xdr:colOff>
      <xdr:row>6</xdr:row>
      <xdr:rowOff>129490</xdr:rowOff>
    </xdr:from>
    <xdr:to>
      <xdr:col>1</xdr:col>
      <xdr:colOff>1563391</xdr:colOff>
      <xdr:row>6</xdr:row>
      <xdr:rowOff>1136611</xdr:rowOff>
    </xdr:to>
    <xdr:pic>
      <xdr:nvPicPr>
        <xdr:cNvPr id="68" name="Рисунок 67">
          <a:extLst>
            <a:ext uri="{FF2B5EF4-FFF2-40B4-BE49-F238E27FC236}">
              <a16:creationId xmlns:a16="http://schemas.microsoft.com/office/drawing/2014/main" id="{ABD35F81-87D3-4D66-A6ED-1B5A6A3E4A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69167" y="3939490"/>
          <a:ext cx="1054724" cy="1007121"/>
        </a:xfrm>
        <a:prstGeom prst="rect">
          <a:avLst/>
        </a:prstGeom>
      </xdr:spPr>
    </xdr:pic>
    <xdr:clientData/>
  </xdr:twoCellAnchor>
  <xdr:twoCellAnchor>
    <xdr:from>
      <xdr:col>1</xdr:col>
      <xdr:colOff>470913</xdr:colOff>
      <xdr:row>14</xdr:row>
      <xdr:rowOff>53538</xdr:rowOff>
    </xdr:from>
    <xdr:to>
      <xdr:col>1</xdr:col>
      <xdr:colOff>1727572</xdr:colOff>
      <xdr:row>14</xdr:row>
      <xdr:rowOff>1134265</xdr:rowOff>
    </xdr:to>
    <xdr:pic>
      <xdr:nvPicPr>
        <xdr:cNvPr id="69" name="Рисунок 68">
          <a:extLst>
            <a:ext uri="{FF2B5EF4-FFF2-40B4-BE49-F238E27FC236}">
              <a16:creationId xmlns:a16="http://schemas.microsoft.com/office/drawing/2014/main" id="{AABDA5B6-6B3C-4137-8A2B-45412F2624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8884" y="12716185"/>
          <a:ext cx="1256659" cy="1080727"/>
        </a:xfrm>
        <a:prstGeom prst="rect">
          <a:avLst/>
        </a:prstGeom>
      </xdr:spPr>
    </xdr:pic>
    <xdr:clientData/>
  </xdr:twoCellAnchor>
  <xdr:twoCellAnchor>
    <xdr:from>
      <xdr:col>1</xdr:col>
      <xdr:colOff>459440</xdr:colOff>
      <xdr:row>11</xdr:row>
      <xdr:rowOff>85287</xdr:rowOff>
    </xdr:from>
    <xdr:to>
      <xdr:col>1</xdr:col>
      <xdr:colOff>1632323</xdr:colOff>
      <xdr:row>11</xdr:row>
      <xdr:rowOff>1132504</xdr:rowOff>
    </xdr:to>
    <xdr:pic>
      <xdr:nvPicPr>
        <xdr:cNvPr id="71" name="Рисунок 70">
          <a:extLst>
            <a:ext uri="{FF2B5EF4-FFF2-40B4-BE49-F238E27FC236}">
              <a16:creationId xmlns:a16="http://schemas.microsoft.com/office/drawing/2014/main" id="{A992D925-0069-4B53-AF74-F415E8DA27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7411" y="8949140"/>
          <a:ext cx="1172883" cy="1047217"/>
        </a:xfrm>
        <a:prstGeom prst="rect">
          <a:avLst/>
        </a:prstGeom>
      </xdr:spPr>
    </xdr:pic>
    <xdr:clientData/>
  </xdr:twoCellAnchor>
  <xdr:twoCellAnchor>
    <xdr:from>
      <xdr:col>1</xdr:col>
      <xdr:colOff>430241</xdr:colOff>
      <xdr:row>12</xdr:row>
      <xdr:rowOff>64122</xdr:rowOff>
    </xdr:from>
    <xdr:to>
      <xdr:col>1</xdr:col>
      <xdr:colOff>1621741</xdr:colOff>
      <xdr:row>12</xdr:row>
      <xdr:rowOff>1129956</xdr:rowOff>
    </xdr:to>
    <xdr:pic>
      <xdr:nvPicPr>
        <xdr:cNvPr id="72" name="Рисунок 71">
          <a:extLst>
            <a:ext uri="{FF2B5EF4-FFF2-40B4-BE49-F238E27FC236}">
              <a16:creationId xmlns:a16="http://schemas.microsoft.com/office/drawing/2014/main" id="{FE6B8F12-AB92-4C39-9577-CBA84681C1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8212" y="10194240"/>
          <a:ext cx="1191500" cy="1065834"/>
        </a:xfrm>
        <a:prstGeom prst="rect">
          <a:avLst/>
        </a:prstGeom>
      </xdr:spPr>
    </xdr:pic>
    <xdr:clientData/>
  </xdr:twoCellAnchor>
  <xdr:twoCellAnchor>
    <xdr:from>
      <xdr:col>1</xdr:col>
      <xdr:colOff>439550</xdr:colOff>
      <xdr:row>13</xdr:row>
      <xdr:rowOff>64123</xdr:rowOff>
    </xdr:from>
    <xdr:to>
      <xdr:col>1</xdr:col>
      <xdr:colOff>1621740</xdr:colOff>
      <xdr:row>13</xdr:row>
      <xdr:rowOff>1129025</xdr:rowOff>
    </xdr:to>
    <xdr:pic>
      <xdr:nvPicPr>
        <xdr:cNvPr id="73" name="Рисунок 72">
          <a:extLst>
            <a:ext uri="{FF2B5EF4-FFF2-40B4-BE49-F238E27FC236}">
              <a16:creationId xmlns:a16="http://schemas.microsoft.com/office/drawing/2014/main" id="{56AFE040-EC90-4C66-AC30-FA39C84972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7521" y="11460505"/>
          <a:ext cx="1182190" cy="1064902"/>
        </a:xfrm>
        <a:prstGeom prst="rect">
          <a:avLst/>
        </a:prstGeom>
      </xdr:spPr>
    </xdr:pic>
    <xdr:clientData/>
  </xdr:twoCellAnchor>
  <xdr:twoCellAnchor>
    <xdr:from>
      <xdr:col>1</xdr:col>
      <xdr:colOff>230521</xdr:colOff>
      <xdr:row>10</xdr:row>
      <xdr:rowOff>107079</xdr:rowOff>
    </xdr:from>
    <xdr:to>
      <xdr:col>1</xdr:col>
      <xdr:colOff>1458687</xdr:colOff>
      <xdr:row>10</xdr:row>
      <xdr:rowOff>1201971</xdr:rowOff>
    </xdr:to>
    <xdr:pic>
      <xdr:nvPicPr>
        <xdr:cNvPr id="101" name="Рисунок 100">
          <a:extLst>
            <a:ext uri="{FF2B5EF4-FFF2-40B4-BE49-F238E27FC236}">
              <a16:creationId xmlns:a16="http://schemas.microsoft.com/office/drawing/2014/main" id="{27C84C8D-821B-4DEE-ACA6-7E47F1DC1E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4646" y="9409829"/>
          <a:ext cx="1228166" cy="1094892"/>
        </a:xfrm>
        <a:prstGeom prst="rect">
          <a:avLst/>
        </a:prstGeom>
      </xdr:spPr>
    </xdr:pic>
    <xdr:clientData/>
  </xdr:twoCellAnchor>
  <xdr:twoCellAnchor>
    <xdr:from>
      <xdr:col>1</xdr:col>
      <xdr:colOff>320968</xdr:colOff>
      <xdr:row>9</xdr:row>
      <xdr:rowOff>107701</xdr:rowOff>
    </xdr:from>
    <xdr:to>
      <xdr:col>1</xdr:col>
      <xdr:colOff>1495097</xdr:colOff>
      <xdr:row>9</xdr:row>
      <xdr:rowOff>1171045</xdr:rowOff>
    </xdr:to>
    <xdr:pic>
      <xdr:nvPicPr>
        <xdr:cNvPr id="102" name="Рисунок 101">
          <a:extLst>
            <a:ext uri="{FF2B5EF4-FFF2-40B4-BE49-F238E27FC236}">
              <a16:creationId xmlns:a16="http://schemas.microsoft.com/office/drawing/2014/main" id="{5D7A84C7-D437-40EC-8A92-89180E027D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0539" y="6244522"/>
          <a:ext cx="1174129" cy="1063344"/>
        </a:xfrm>
        <a:prstGeom prst="rect">
          <a:avLst/>
        </a:prstGeom>
      </xdr:spPr>
    </xdr:pic>
    <xdr:clientData/>
  </xdr:twoCellAnchor>
  <xdr:twoCellAnchor>
    <xdr:from>
      <xdr:col>1</xdr:col>
      <xdr:colOff>334397</xdr:colOff>
      <xdr:row>8</xdr:row>
      <xdr:rowOff>116728</xdr:rowOff>
    </xdr:from>
    <xdr:to>
      <xdr:col>1</xdr:col>
      <xdr:colOff>1625563</xdr:colOff>
      <xdr:row>8</xdr:row>
      <xdr:rowOff>1188819</xdr:rowOff>
    </xdr:to>
    <xdr:pic>
      <xdr:nvPicPr>
        <xdr:cNvPr id="103" name="Рисунок 102">
          <a:extLst>
            <a:ext uri="{FF2B5EF4-FFF2-40B4-BE49-F238E27FC236}">
              <a16:creationId xmlns:a16="http://schemas.microsoft.com/office/drawing/2014/main" id="{03377758-427A-42C3-AB32-9595479668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8522" y="6879478"/>
          <a:ext cx="1291166" cy="1072091"/>
        </a:xfrm>
        <a:prstGeom prst="rect">
          <a:avLst/>
        </a:prstGeom>
      </xdr:spPr>
    </xdr:pic>
    <xdr:clientData/>
  </xdr:twoCellAnchor>
  <xdr:twoCellAnchor>
    <xdr:from>
      <xdr:col>1</xdr:col>
      <xdr:colOff>570883</xdr:colOff>
      <xdr:row>15</xdr:row>
      <xdr:rowOff>106456</xdr:rowOff>
    </xdr:from>
    <xdr:to>
      <xdr:col>1</xdr:col>
      <xdr:colOff>1784722</xdr:colOff>
      <xdr:row>15</xdr:row>
      <xdr:rowOff>1135985</xdr:rowOff>
    </xdr:to>
    <xdr:pic>
      <xdr:nvPicPr>
        <xdr:cNvPr id="129" name="Рисунок 128">
          <a:extLst>
            <a:ext uri="{FF2B5EF4-FFF2-40B4-BE49-F238E27FC236}">
              <a16:creationId xmlns:a16="http://schemas.microsoft.com/office/drawing/2014/main" id="{BC1302D7-307B-49EC-B811-D6F8C99B61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854" y="14035368"/>
          <a:ext cx="1213839" cy="1029529"/>
        </a:xfrm>
        <a:prstGeom prst="rect">
          <a:avLst/>
        </a:prstGeom>
      </xdr:spPr>
    </xdr:pic>
    <xdr:clientData/>
  </xdr:twoCellAnchor>
  <xdr:twoCellAnchor>
    <xdr:from>
      <xdr:col>1</xdr:col>
      <xdr:colOff>374385</xdr:colOff>
      <xdr:row>34</xdr:row>
      <xdr:rowOff>15873</xdr:rowOff>
    </xdr:from>
    <xdr:to>
      <xdr:col>1</xdr:col>
      <xdr:colOff>1440656</xdr:colOff>
      <xdr:row>34</xdr:row>
      <xdr:rowOff>1049336</xdr:rowOff>
    </xdr:to>
    <xdr:pic>
      <xdr:nvPicPr>
        <xdr:cNvPr id="28" name="Рисунок 27">
          <a:extLst>
            <a:ext uri="{FF2B5EF4-FFF2-40B4-BE49-F238E27FC236}">
              <a16:creationId xmlns:a16="http://schemas.microsoft.com/office/drawing/2014/main" id="{742AE08A-3769-4C92-B8BA-8017778D9E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8854" y="27781248"/>
          <a:ext cx="1066271" cy="1033463"/>
        </a:xfrm>
        <a:prstGeom prst="rect">
          <a:avLst/>
        </a:prstGeom>
      </xdr:spPr>
    </xdr:pic>
    <xdr:clientData/>
  </xdr:twoCellAnchor>
  <xdr:twoCellAnchor>
    <xdr:from>
      <xdr:col>1</xdr:col>
      <xdr:colOff>527844</xdr:colOff>
      <xdr:row>35</xdr:row>
      <xdr:rowOff>231693</xdr:rowOff>
    </xdr:from>
    <xdr:to>
      <xdr:col>1</xdr:col>
      <xdr:colOff>1535907</xdr:colOff>
      <xdr:row>35</xdr:row>
      <xdr:rowOff>1071560</xdr:rowOff>
    </xdr:to>
    <xdr:pic>
      <xdr:nvPicPr>
        <xdr:cNvPr id="118" name="Рисунок 117">
          <a:extLst>
            <a:ext uri="{FF2B5EF4-FFF2-40B4-BE49-F238E27FC236}">
              <a16:creationId xmlns:a16="http://schemas.microsoft.com/office/drawing/2014/main" id="{C5ED9161-1A48-470A-95BF-03FD6D997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V="1">
          <a:off x="1992313" y="29259131"/>
          <a:ext cx="1008063" cy="839867"/>
        </a:xfrm>
        <a:prstGeom prst="rect">
          <a:avLst/>
        </a:prstGeom>
      </xdr:spPr>
    </xdr:pic>
    <xdr:clientData/>
  </xdr:twoCellAnchor>
  <xdr:twoCellAnchor>
    <xdr:from>
      <xdr:col>1</xdr:col>
      <xdr:colOff>459441</xdr:colOff>
      <xdr:row>40</xdr:row>
      <xdr:rowOff>100853</xdr:rowOff>
    </xdr:from>
    <xdr:to>
      <xdr:col>1</xdr:col>
      <xdr:colOff>1423147</xdr:colOff>
      <xdr:row>40</xdr:row>
      <xdr:rowOff>1064559</xdr:rowOff>
    </xdr:to>
    <xdr:pic>
      <xdr:nvPicPr>
        <xdr:cNvPr id="57" name="Рисунок 56">
          <a:extLst>
            <a:ext uri="{FF2B5EF4-FFF2-40B4-BE49-F238E27FC236}">
              <a16:creationId xmlns:a16="http://schemas.microsoft.com/office/drawing/2014/main" id="{7D210154-21F2-44FC-BB85-1C0AA6BF0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2882" y="48218912"/>
          <a:ext cx="963706" cy="963706"/>
        </a:xfrm>
        <a:prstGeom prst="rect">
          <a:avLst/>
        </a:prstGeom>
      </xdr:spPr>
    </xdr:pic>
    <xdr:clientData/>
  </xdr:twoCellAnchor>
  <xdr:twoCellAnchor>
    <xdr:from>
      <xdr:col>1</xdr:col>
      <xdr:colOff>463765</xdr:colOff>
      <xdr:row>41</xdr:row>
      <xdr:rowOff>340341</xdr:rowOff>
    </xdr:from>
    <xdr:to>
      <xdr:col>1</xdr:col>
      <xdr:colOff>1311089</xdr:colOff>
      <xdr:row>41</xdr:row>
      <xdr:rowOff>1187665</xdr:rowOff>
    </xdr:to>
    <xdr:pic>
      <xdr:nvPicPr>
        <xdr:cNvPr id="120" name="Рисунок 119">
          <a:extLst>
            <a:ext uri="{FF2B5EF4-FFF2-40B4-BE49-F238E27FC236}">
              <a16:creationId xmlns:a16="http://schemas.microsoft.com/office/drawing/2014/main" id="{E9A467EB-9CDF-4985-AC82-EBBF81C063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7206" y="49724665"/>
          <a:ext cx="847324" cy="847324"/>
        </a:xfrm>
        <a:prstGeom prst="rect">
          <a:avLst/>
        </a:prstGeom>
      </xdr:spPr>
    </xdr:pic>
    <xdr:clientData/>
  </xdr:twoCellAnchor>
  <xdr:twoCellAnchor>
    <xdr:from>
      <xdr:col>1</xdr:col>
      <xdr:colOff>696410</xdr:colOff>
      <xdr:row>39</xdr:row>
      <xdr:rowOff>134254</xdr:rowOff>
    </xdr:from>
    <xdr:to>
      <xdr:col>1</xdr:col>
      <xdr:colOff>1494586</xdr:colOff>
      <xdr:row>39</xdr:row>
      <xdr:rowOff>932430</xdr:rowOff>
    </xdr:to>
    <xdr:pic>
      <xdr:nvPicPr>
        <xdr:cNvPr id="134" name="Рисунок 133">
          <a:extLst>
            <a:ext uri="{FF2B5EF4-FFF2-40B4-BE49-F238E27FC236}">
              <a16:creationId xmlns:a16="http://schemas.microsoft.com/office/drawing/2014/main" id="{5A0D02F2-CEC6-4B29-99FE-184C39CAD0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0879" y="34209942"/>
          <a:ext cx="798176" cy="798176"/>
        </a:xfrm>
        <a:prstGeom prst="rect">
          <a:avLst/>
        </a:prstGeom>
      </xdr:spPr>
    </xdr:pic>
    <xdr:clientData/>
  </xdr:twoCellAnchor>
  <xdr:twoCellAnchor>
    <xdr:from>
      <xdr:col>1</xdr:col>
      <xdr:colOff>477314</xdr:colOff>
      <xdr:row>38</xdr:row>
      <xdr:rowOff>77067</xdr:rowOff>
    </xdr:from>
    <xdr:to>
      <xdr:col>1</xdr:col>
      <xdr:colOff>1315991</xdr:colOff>
      <xdr:row>38</xdr:row>
      <xdr:rowOff>915744</xdr:rowOff>
    </xdr:to>
    <xdr:pic>
      <xdr:nvPicPr>
        <xdr:cNvPr id="154" name="Рисунок 153">
          <a:extLst>
            <a:ext uri="{FF2B5EF4-FFF2-40B4-BE49-F238E27FC236}">
              <a16:creationId xmlns:a16="http://schemas.microsoft.com/office/drawing/2014/main" id="{AC72D8A8-BAD4-4FF6-B58D-64AA013EBE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1783" y="32890692"/>
          <a:ext cx="838677" cy="838677"/>
        </a:xfrm>
        <a:prstGeom prst="rect">
          <a:avLst/>
        </a:prstGeom>
      </xdr:spPr>
    </xdr:pic>
    <xdr:clientData/>
  </xdr:twoCellAnchor>
  <xdr:twoCellAnchor>
    <xdr:from>
      <xdr:col>1</xdr:col>
      <xdr:colOff>527162</xdr:colOff>
      <xdr:row>37</xdr:row>
      <xdr:rowOff>197773</xdr:rowOff>
    </xdr:from>
    <xdr:to>
      <xdr:col>1</xdr:col>
      <xdr:colOff>1559719</xdr:colOff>
      <xdr:row>37</xdr:row>
      <xdr:rowOff>1233832</xdr:rowOff>
    </xdr:to>
    <xdr:pic>
      <xdr:nvPicPr>
        <xdr:cNvPr id="157" name="Рисунок 156">
          <a:extLst>
            <a:ext uri="{FF2B5EF4-FFF2-40B4-BE49-F238E27FC236}">
              <a16:creationId xmlns:a16="http://schemas.microsoft.com/office/drawing/2014/main" id="{313CC715-3895-4AEE-A287-05926250C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1631" y="31749336"/>
          <a:ext cx="1032557" cy="1036059"/>
        </a:xfrm>
        <a:prstGeom prst="rect">
          <a:avLst/>
        </a:prstGeom>
      </xdr:spPr>
    </xdr:pic>
    <xdr:clientData/>
  </xdr:twoCellAnchor>
  <xdr:twoCellAnchor>
    <xdr:from>
      <xdr:col>1</xdr:col>
      <xdr:colOff>670860</xdr:colOff>
      <xdr:row>36</xdr:row>
      <xdr:rowOff>78441</xdr:rowOff>
    </xdr:from>
    <xdr:to>
      <xdr:col>1</xdr:col>
      <xdr:colOff>1594552</xdr:colOff>
      <xdr:row>36</xdr:row>
      <xdr:rowOff>1002133</xdr:rowOff>
    </xdr:to>
    <xdr:pic>
      <xdr:nvPicPr>
        <xdr:cNvPr id="159" name="Рисунок 158">
          <a:extLst>
            <a:ext uri="{FF2B5EF4-FFF2-40B4-BE49-F238E27FC236}">
              <a16:creationId xmlns:a16="http://schemas.microsoft.com/office/drawing/2014/main" id="{2E343EF9-80B8-413C-AE6A-EBA4CF0ADE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5329" y="30367941"/>
          <a:ext cx="923692" cy="923692"/>
        </a:xfrm>
        <a:prstGeom prst="rect">
          <a:avLst/>
        </a:prstGeom>
      </xdr:spPr>
    </xdr:pic>
    <xdr:clientData/>
  </xdr:twoCellAnchor>
  <xdr:twoCellAnchor>
    <xdr:from>
      <xdr:col>1</xdr:col>
      <xdr:colOff>491593</xdr:colOff>
      <xdr:row>5</xdr:row>
      <xdr:rowOff>142876</xdr:rowOff>
    </xdr:from>
    <xdr:to>
      <xdr:col>1</xdr:col>
      <xdr:colOff>1159731</xdr:colOff>
      <xdr:row>5</xdr:row>
      <xdr:rowOff>1206500</xdr:rowOff>
    </xdr:to>
    <xdr:pic>
      <xdr:nvPicPr>
        <xdr:cNvPr id="47" name="Рисунок 46">
          <a:extLst>
            <a:ext uri="{FF2B5EF4-FFF2-40B4-BE49-F238E27FC236}">
              <a16:creationId xmlns:a16="http://schemas.microsoft.com/office/drawing/2014/main" id="{521D0604-5CD0-434F-8EAD-A75317C4B2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5718" y="2349501"/>
          <a:ext cx="668138" cy="1063624"/>
        </a:xfrm>
        <a:prstGeom prst="rect">
          <a:avLst/>
        </a:prstGeom>
      </xdr:spPr>
    </xdr:pic>
    <xdr:clientData/>
  </xdr:twoCellAnchor>
  <xdr:twoCellAnchor>
    <xdr:from>
      <xdr:col>1</xdr:col>
      <xdr:colOff>607220</xdr:colOff>
      <xdr:row>18</xdr:row>
      <xdr:rowOff>76994</xdr:rowOff>
    </xdr:from>
    <xdr:to>
      <xdr:col>1</xdr:col>
      <xdr:colOff>1476375</xdr:colOff>
      <xdr:row>18</xdr:row>
      <xdr:rowOff>1235867</xdr:rowOff>
    </xdr:to>
    <xdr:pic>
      <xdr:nvPicPr>
        <xdr:cNvPr id="49" name="Рисунок 48">
          <a:extLst>
            <a:ext uri="{FF2B5EF4-FFF2-40B4-BE49-F238E27FC236}">
              <a16:creationId xmlns:a16="http://schemas.microsoft.com/office/drawing/2014/main" id="{FF46AEA2-23AA-42AE-A068-C356E8F39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1689" y="17745869"/>
          <a:ext cx="869155" cy="1158873"/>
        </a:xfrm>
        <a:prstGeom prst="rect">
          <a:avLst/>
        </a:prstGeom>
      </xdr:spPr>
    </xdr:pic>
    <xdr:clientData/>
  </xdr:twoCellAnchor>
  <xdr:twoCellAnchor>
    <xdr:from>
      <xdr:col>1</xdr:col>
      <xdr:colOff>583406</xdr:colOff>
      <xdr:row>16</xdr:row>
      <xdr:rowOff>69056</xdr:rowOff>
    </xdr:from>
    <xdr:to>
      <xdr:col>1</xdr:col>
      <xdr:colOff>1404937</xdr:colOff>
      <xdr:row>16</xdr:row>
      <xdr:rowOff>1164430</xdr:rowOff>
    </xdr:to>
    <xdr:pic>
      <xdr:nvPicPr>
        <xdr:cNvPr id="51" name="Рисунок 50">
          <a:extLst>
            <a:ext uri="{FF2B5EF4-FFF2-40B4-BE49-F238E27FC236}">
              <a16:creationId xmlns:a16="http://schemas.microsoft.com/office/drawing/2014/main" id="{74048FAA-4559-4393-AE10-22FDF241D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7875" y="15213806"/>
          <a:ext cx="821531" cy="1095374"/>
        </a:xfrm>
        <a:prstGeom prst="rect">
          <a:avLst/>
        </a:prstGeom>
      </xdr:spPr>
    </xdr:pic>
    <xdr:clientData/>
  </xdr:twoCellAnchor>
  <xdr:twoCellAnchor>
    <xdr:from>
      <xdr:col>1</xdr:col>
      <xdr:colOff>619125</xdr:colOff>
      <xdr:row>17</xdr:row>
      <xdr:rowOff>83342</xdr:rowOff>
    </xdr:from>
    <xdr:to>
      <xdr:col>1</xdr:col>
      <xdr:colOff>1488280</xdr:colOff>
      <xdr:row>17</xdr:row>
      <xdr:rowOff>1242216</xdr:rowOff>
    </xdr:to>
    <xdr:pic>
      <xdr:nvPicPr>
        <xdr:cNvPr id="59" name="Рисунок 58">
          <a:extLst>
            <a:ext uri="{FF2B5EF4-FFF2-40B4-BE49-F238E27FC236}">
              <a16:creationId xmlns:a16="http://schemas.microsoft.com/office/drawing/2014/main" id="{1870B03C-B96A-49B5-8110-AF26A98C6E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3594" y="16490155"/>
          <a:ext cx="869155" cy="1158874"/>
        </a:xfrm>
        <a:prstGeom prst="rect">
          <a:avLst/>
        </a:prstGeom>
      </xdr:spPr>
    </xdr:pic>
    <xdr:clientData/>
  </xdr:twoCellAnchor>
  <xdr:twoCellAnchor>
    <xdr:from>
      <xdr:col>1</xdr:col>
      <xdr:colOff>595315</xdr:colOff>
      <xdr:row>19</xdr:row>
      <xdr:rowOff>59530</xdr:rowOff>
    </xdr:from>
    <xdr:to>
      <xdr:col>1</xdr:col>
      <xdr:colOff>1464468</xdr:colOff>
      <xdr:row>19</xdr:row>
      <xdr:rowOff>1218401</xdr:rowOff>
    </xdr:to>
    <xdr:pic>
      <xdr:nvPicPr>
        <xdr:cNvPr id="61" name="Рисунок 60">
          <a:extLst>
            <a:ext uri="{FF2B5EF4-FFF2-40B4-BE49-F238E27FC236}">
              <a16:creationId xmlns:a16="http://schemas.microsoft.com/office/drawing/2014/main" id="{F7353D2E-EF7B-4AC4-B6A3-9E0BEE5645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9784" y="18990468"/>
          <a:ext cx="869153" cy="1158871"/>
        </a:xfrm>
        <a:prstGeom prst="rect">
          <a:avLst/>
        </a:prstGeom>
      </xdr:spPr>
    </xdr:pic>
    <xdr:clientData/>
  </xdr:twoCellAnchor>
  <xdr:twoCellAnchor>
    <xdr:from>
      <xdr:col>1</xdr:col>
      <xdr:colOff>631031</xdr:colOff>
      <xdr:row>20</xdr:row>
      <xdr:rowOff>59531</xdr:rowOff>
    </xdr:from>
    <xdr:to>
      <xdr:col>1</xdr:col>
      <xdr:colOff>1488282</xdr:colOff>
      <xdr:row>20</xdr:row>
      <xdr:rowOff>1202532</xdr:rowOff>
    </xdr:to>
    <xdr:pic>
      <xdr:nvPicPr>
        <xdr:cNvPr id="99" name="Рисунок 98">
          <a:extLst>
            <a:ext uri="{FF2B5EF4-FFF2-40B4-BE49-F238E27FC236}">
              <a16:creationId xmlns:a16="http://schemas.microsoft.com/office/drawing/2014/main" id="{41BA5C8F-BD60-40F2-A96E-D046B1B237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0" y="20252531"/>
          <a:ext cx="857251" cy="1143001"/>
        </a:xfrm>
        <a:prstGeom prst="rect">
          <a:avLst/>
        </a:prstGeom>
      </xdr:spPr>
    </xdr:pic>
    <xdr:clientData/>
  </xdr:twoCellAnchor>
  <xdr:twoCellAnchor>
    <xdr:from>
      <xdr:col>1</xdr:col>
      <xdr:colOff>468313</xdr:colOff>
      <xdr:row>21</xdr:row>
      <xdr:rowOff>3969</xdr:rowOff>
    </xdr:from>
    <xdr:to>
      <xdr:col>1</xdr:col>
      <xdr:colOff>1349375</xdr:colOff>
      <xdr:row>21</xdr:row>
      <xdr:rowOff>1178719</xdr:rowOff>
    </xdr:to>
    <xdr:pic>
      <xdr:nvPicPr>
        <xdr:cNvPr id="147" name="Рисунок 146">
          <a:extLst>
            <a:ext uri="{FF2B5EF4-FFF2-40B4-BE49-F238E27FC236}">
              <a16:creationId xmlns:a16="http://schemas.microsoft.com/office/drawing/2014/main" id="{4439D700-02DE-4D16-9D4E-CE95E3F8E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2438" y="21292344"/>
          <a:ext cx="881062" cy="1174750"/>
        </a:xfrm>
        <a:prstGeom prst="rect">
          <a:avLst/>
        </a:prstGeom>
      </xdr:spPr>
    </xdr:pic>
    <xdr:clientData/>
  </xdr:twoCellAnchor>
  <xdr:twoCellAnchor>
    <xdr:from>
      <xdr:col>1</xdr:col>
      <xdr:colOff>468314</xdr:colOff>
      <xdr:row>22</xdr:row>
      <xdr:rowOff>49213</xdr:rowOff>
    </xdr:from>
    <xdr:to>
      <xdr:col>1</xdr:col>
      <xdr:colOff>1325563</xdr:colOff>
      <xdr:row>22</xdr:row>
      <xdr:rowOff>1192212</xdr:rowOff>
    </xdr:to>
    <xdr:pic>
      <xdr:nvPicPr>
        <xdr:cNvPr id="329" name="Рисунок 328">
          <a:extLst>
            <a:ext uri="{FF2B5EF4-FFF2-40B4-BE49-F238E27FC236}">
              <a16:creationId xmlns:a16="http://schemas.microsoft.com/office/drawing/2014/main" id="{0C6B3F79-15DB-4916-9058-B31E1D12BD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2439" y="22607588"/>
          <a:ext cx="857249" cy="1142999"/>
        </a:xfrm>
        <a:prstGeom prst="rect">
          <a:avLst/>
        </a:prstGeom>
      </xdr:spPr>
    </xdr:pic>
    <xdr:clientData/>
  </xdr:twoCellAnchor>
  <xdr:twoCellAnchor>
    <xdr:from>
      <xdr:col>1</xdr:col>
      <xdr:colOff>504033</xdr:colOff>
      <xdr:row>23</xdr:row>
      <xdr:rowOff>96838</xdr:rowOff>
    </xdr:from>
    <xdr:to>
      <xdr:col>1</xdr:col>
      <xdr:colOff>1277937</xdr:colOff>
      <xdr:row>23</xdr:row>
      <xdr:rowOff>1128710</xdr:rowOff>
    </xdr:to>
    <xdr:pic>
      <xdr:nvPicPr>
        <xdr:cNvPr id="331" name="Рисунок 330">
          <a:extLst>
            <a:ext uri="{FF2B5EF4-FFF2-40B4-BE49-F238E27FC236}">
              <a16:creationId xmlns:a16="http://schemas.microsoft.com/office/drawing/2014/main" id="{71BCB3B3-4436-470D-BCFA-5B6869F5E9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8158" y="23925213"/>
          <a:ext cx="773904" cy="1031872"/>
        </a:xfrm>
        <a:prstGeom prst="rect">
          <a:avLst/>
        </a:prstGeom>
      </xdr:spPr>
    </xdr:pic>
    <xdr:clientData/>
  </xdr:twoCellAnchor>
  <xdr:twoCellAnchor>
    <xdr:from>
      <xdr:col>1</xdr:col>
      <xdr:colOff>500064</xdr:colOff>
      <xdr:row>25</xdr:row>
      <xdr:rowOff>111125</xdr:rowOff>
    </xdr:from>
    <xdr:to>
      <xdr:col>1</xdr:col>
      <xdr:colOff>1381125</xdr:colOff>
      <xdr:row>25</xdr:row>
      <xdr:rowOff>1127125</xdr:rowOff>
    </xdr:to>
    <xdr:pic>
      <xdr:nvPicPr>
        <xdr:cNvPr id="333" name="Рисунок 332">
          <a:extLst>
            <a:ext uri="{FF2B5EF4-FFF2-40B4-BE49-F238E27FC236}">
              <a16:creationId xmlns:a16="http://schemas.microsoft.com/office/drawing/2014/main" id="{EFB07C24-B9EB-486B-B544-3983D3D255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4189" y="28940125"/>
          <a:ext cx="881061" cy="1016000"/>
        </a:xfrm>
        <a:prstGeom prst="rect">
          <a:avLst/>
        </a:prstGeom>
      </xdr:spPr>
    </xdr:pic>
    <xdr:clientData/>
  </xdr:twoCellAnchor>
  <xdr:twoCellAnchor>
    <xdr:from>
      <xdr:col>1</xdr:col>
      <xdr:colOff>539751</xdr:colOff>
      <xdr:row>24</xdr:row>
      <xdr:rowOff>87311</xdr:rowOff>
    </xdr:from>
    <xdr:to>
      <xdr:col>1</xdr:col>
      <xdr:colOff>1363466</xdr:colOff>
      <xdr:row>24</xdr:row>
      <xdr:rowOff>1146968</xdr:rowOff>
    </xdr:to>
    <xdr:pic>
      <xdr:nvPicPr>
        <xdr:cNvPr id="335" name="Рисунок 334">
          <a:extLst>
            <a:ext uri="{FF2B5EF4-FFF2-40B4-BE49-F238E27FC236}">
              <a16:creationId xmlns:a16="http://schemas.microsoft.com/office/drawing/2014/main" id="{9F7EA18B-2C90-442B-868A-BDB5330292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3876" y="25185686"/>
          <a:ext cx="823715" cy="1059657"/>
        </a:xfrm>
        <a:prstGeom prst="rect">
          <a:avLst/>
        </a:prstGeom>
      </xdr:spPr>
    </xdr:pic>
    <xdr:clientData/>
  </xdr:twoCellAnchor>
  <xdr:twoCellAnchor>
    <xdr:from>
      <xdr:col>1</xdr:col>
      <xdr:colOff>79374</xdr:colOff>
      <xdr:row>48</xdr:row>
      <xdr:rowOff>615838</xdr:rowOff>
    </xdr:from>
    <xdr:to>
      <xdr:col>1</xdr:col>
      <xdr:colOff>1188086</xdr:colOff>
      <xdr:row>48</xdr:row>
      <xdr:rowOff>1590898</xdr:rowOff>
    </xdr:to>
    <xdr:pic>
      <xdr:nvPicPr>
        <xdr:cNvPr id="336" name="Рисунок 335">
          <a:extLst>
            <a:ext uri="{FF2B5EF4-FFF2-40B4-BE49-F238E27FC236}">
              <a16:creationId xmlns:a16="http://schemas.microsoft.com/office/drawing/2014/main" id="{FDC5D76F-DC3B-473E-BA0F-97F88E3AD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4" y="49066338"/>
          <a:ext cx="1108712" cy="975060"/>
        </a:xfrm>
        <a:prstGeom prst="rect">
          <a:avLst/>
        </a:prstGeom>
      </xdr:spPr>
    </xdr:pic>
    <xdr:clientData/>
  </xdr:twoCellAnchor>
  <xdr:twoCellAnchor>
    <xdr:from>
      <xdr:col>1</xdr:col>
      <xdr:colOff>1289843</xdr:colOff>
      <xdr:row>48</xdr:row>
      <xdr:rowOff>195717</xdr:rowOff>
    </xdr:from>
    <xdr:to>
      <xdr:col>1</xdr:col>
      <xdr:colOff>2285205</xdr:colOff>
      <xdr:row>48</xdr:row>
      <xdr:rowOff>1034336</xdr:rowOff>
    </xdr:to>
    <xdr:pic>
      <xdr:nvPicPr>
        <xdr:cNvPr id="337" name="Рисунок 336">
          <a:extLst>
            <a:ext uri="{FF2B5EF4-FFF2-40B4-BE49-F238E27FC236}">
              <a16:creationId xmlns:a16="http://schemas.microsoft.com/office/drawing/2014/main" id="{860DADBE-BDF2-4BEC-8A6C-ADB03F1EFC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50343" y="48646217"/>
          <a:ext cx="995362" cy="838619"/>
        </a:xfrm>
        <a:prstGeom prst="rect">
          <a:avLst/>
        </a:prstGeom>
      </xdr:spPr>
    </xdr:pic>
    <xdr:clientData/>
  </xdr:twoCellAnchor>
  <xdr:twoCellAnchor>
    <xdr:from>
      <xdr:col>1</xdr:col>
      <xdr:colOff>1254125</xdr:colOff>
      <xdr:row>49</xdr:row>
      <xdr:rowOff>140834</xdr:rowOff>
    </xdr:from>
    <xdr:to>
      <xdr:col>1</xdr:col>
      <xdr:colOff>2252960</xdr:colOff>
      <xdr:row>49</xdr:row>
      <xdr:rowOff>1025115</xdr:rowOff>
    </xdr:to>
    <xdr:pic>
      <xdr:nvPicPr>
        <xdr:cNvPr id="338" name="Рисунок 337">
          <a:extLst>
            <a:ext uri="{FF2B5EF4-FFF2-40B4-BE49-F238E27FC236}">
              <a16:creationId xmlns:a16="http://schemas.microsoft.com/office/drawing/2014/main" id="{9DB2F671-924D-49C4-A486-1637B20C10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50575709"/>
          <a:ext cx="998835" cy="884281"/>
        </a:xfrm>
        <a:prstGeom prst="rect">
          <a:avLst/>
        </a:prstGeom>
      </xdr:spPr>
    </xdr:pic>
    <xdr:clientData/>
  </xdr:twoCellAnchor>
  <xdr:twoCellAnchor>
    <xdr:from>
      <xdr:col>1</xdr:col>
      <xdr:colOff>559593</xdr:colOff>
      <xdr:row>49</xdr:row>
      <xdr:rowOff>1200604</xdr:rowOff>
    </xdr:from>
    <xdr:to>
      <xdr:col>1</xdr:col>
      <xdr:colOff>1685459</xdr:colOff>
      <xdr:row>49</xdr:row>
      <xdr:rowOff>2190750</xdr:rowOff>
    </xdr:to>
    <xdr:pic>
      <xdr:nvPicPr>
        <xdr:cNvPr id="339" name="Рисунок 338">
          <a:extLst>
            <a:ext uri="{FF2B5EF4-FFF2-40B4-BE49-F238E27FC236}">
              <a16:creationId xmlns:a16="http://schemas.microsoft.com/office/drawing/2014/main" id="{8E85BB48-700B-4639-87EF-82802E0D6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0093" y="51635479"/>
          <a:ext cx="1125866" cy="990146"/>
        </a:xfrm>
        <a:prstGeom prst="rect">
          <a:avLst/>
        </a:prstGeom>
      </xdr:spPr>
    </xdr:pic>
    <xdr:clientData/>
  </xdr:twoCellAnchor>
  <xdr:twoCellAnchor>
    <xdr:from>
      <xdr:col>1</xdr:col>
      <xdr:colOff>202407</xdr:colOff>
      <xdr:row>49</xdr:row>
      <xdr:rowOff>151040</xdr:rowOff>
    </xdr:from>
    <xdr:to>
      <xdr:col>1</xdr:col>
      <xdr:colOff>1097146</xdr:colOff>
      <xdr:row>49</xdr:row>
      <xdr:rowOff>948407</xdr:rowOff>
    </xdr:to>
    <xdr:pic>
      <xdr:nvPicPr>
        <xdr:cNvPr id="340" name="Рисунок 339">
          <a:extLst>
            <a:ext uri="{FF2B5EF4-FFF2-40B4-BE49-F238E27FC236}">
              <a16:creationId xmlns:a16="http://schemas.microsoft.com/office/drawing/2014/main" id="{B7C0667B-2677-40E9-BD01-706E4A48AA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6876" y="47561728"/>
          <a:ext cx="894739" cy="797367"/>
        </a:xfrm>
        <a:prstGeom prst="rect">
          <a:avLst/>
        </a:prstGeom>
      </xdr:spPr>
    </xdr:pic>
    <xdr:clientData/>
  </xdr:twoCellAnchor>
  <xdr:twoCellAnchor>
    <xdr:from>
      <xdr:col>1</xdr:col>
      <xdr:colOff>1397000</xdr:colOff>
      <xdr:row>48</xdr:row>
      <xdr:rowOff>1131094</xdr:rowOff>
    </xdr:from>
    <xdr:to>
      <xdr:col>1</xdr:col>
      <xdr:colOff>2194718</xdr:colOff>
      <xdr:row>48</xdr:row>
      <xdr:rowOff>1916000</xdr:rowOff>
    </xdr:to>
    <xdr:pic>
      <xdr:nvPicPr>
        <xdr:cNvPr id="341" name="Рисунок 340">
          <a:extLst>
            <a:ext uri="{FF2B5EF4-FFF2-40B4-BE49-F238E27FC236}">
              <a16:creationId xmlns:a16="http://schemas.microsoft.com/office/drawing/2014/main" id="{5113EE5B-EFE3-4607-A0DF-ABEC6EC283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0" y="49581594"/>
          <a:ext cx="797718" cy="784906"/>
        </a:xfrm>
        <a:prstGeom prst="rect">
          <a:avLst/>
        </a:prstGeom>
      </xdr:spPr>
    </xdr:pic>
    <xdr:clientData/>
  </xdr:twoCellAnchor>
  <xdr:twoCellAnchor>
    <xdr:from>
      <xdr:col>1</xdr:col>
      <xdr:colOff>418760</xdr:colOff>
      <xdr:row>47</xdr:row>
      <xdr:rowOff>28909</xdr:rowOff>
    </xdr:from>
    <xdr:to>
      <xdr:col>1</xdr:col>
      <xdr:colOff>1654967</xdr:colOff>
      <xdr:row>47</xdr:row>
      <xdr:rowOff>1123338</xdr:rowOff>
    </xdr:to>
    <xdr:pic>
      <xdr:nvPicPr>
        <xdr:cNvPr id="342" name="Рисунок 341">
          <a:extLst>
            <a:ext uri="{FF2B5EF4-FFF2-40B4-BE49-F238E27FC236}">
              <a16:creationId xmlns:a16="http://schemas.microsoft.com/office/drawing/2014/main" id="{C73E4019-AF9A-4A1C-90C8-B07A34C43B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3229" y="44201097"/>
          <a:ext cx="1236207" cy="1094429"/>
        </a:xfrm>
        <a:prstGeom prst="rect">
          <a:avLst/>
        </a:prstGeom>
      </xdr:spPr>
    </xdr:pic>
    <xdr:clientData/>
  </xdr:twoCellAnchor>
  <xdr:twoCellAnchor>
    <xdr:from>
      <xdr:col>1</xdr:col>
      <xdr:colOff>218961</xdr:colOff>
      <xdr:row>50</xdr:row>
      <xdr:rowOff>777875</xdr:rowOff>
    </xdr:from>
    <xdr:to>
      <xdr:col>1</xdr:col>
      <xdr:colOff>1484121</xdr:colOff>
      <xdr:row>50</xdr:row>
      <xdr:rowOff>2140857</xdr:rowOff>
    </xdr:to>
    <xdr:pic>
      <xdr:nvPicPr>
        <xdr:cNvPr id="343" name="Рисунок 342">
          <a:extLst>
            <a:ext uri="{FF2B5EF4-FFF2-40B4-BE49-F238E27FC236}">
              <a16:creationId xmlns:a16="http://schemas.microsoft.com/office/drawing/2014/main" id="{EEFBCAA9-CB5D-4473-93E0-871D1CF51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3086" y="59483625"/>
          <a:ext cx="1265160" cy="1362982"/>
        </a:xfrm>
        <a:prstGeom prst="rect">
          <a:avLst/>
        </a:prstGeom>
      </xdr:spPr>
    </xdr:pic>
    <xdr:clientData/>
  </xdr:twoCellAnchor>
  <xdr:twoCellAnchor>
    <xdr:from>
      <xdr:col>1</xdr:col>
      <xdr:colOff>317500</xdr:colOff>
      <xdr:row>65</xdr:row>
      <xdr:rowOff>178593</xdr:rowOff>
    </xdr:from>
    <xdr:to>
      <xdr:col>1</xdr:col>
      <xdr:colOff>1841500</xdr:colOff>
      <xdr:row>65</xdr:row>
      <xdr:rowOff>1463061</xdr:rowOff>
    </xdr:to>
    <xdr:pic>
      <xdr:nvPicPr>
        <xdr:cNvPr id="348" name="Рисунок 347">
          <a:extLst>
            <a:ext uri="{FF2B5EF4-FFF2-40B4-BE49-F238E27FC236}">
              <a16:creationId xmlns:a16="http://schemas.microsoft.com/office/drawing/2014/main" id="{4DCC9E6C-5086-4BA7-8A8F-7678B33B08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0" y="78902718"/>
          <a:ext cx="1524000" cy="1284468"/>
        </a:xfrm>
        <a:prstGeom prst="rect">
          <a:avLst/>
        </a:prstGeom>
      </xdr:spPr>
    </xdr:pic>
    <xdr:clientData/>
  </xdr:twoCellAnchor>
  <xdr:twoCellAnchor>
    <xdr:from>
      <xdr:col>1</xdr:col>
      <xdr:colOff>388937</xdr:colOff>
      <xdr:row>64</xdr:row>
      <xdr:rowOff>117562</xdr:rowOff>
    </xdr:from>
    <xdr:to>
      <xdr:col>1</xdr:col>
      <xdr:colOff>1952625</xdr:colOff>
      <xdr:row>64</xdr:row>
      <xdr:rowOff>1545210</xdr:rowOff>
    </xdr:to>
    <xdr:pic>
      <xdr:nvPicPr>
        <xdr:cNvPr id="350" name="Рисунок 349">
          <a:extLst>
            <a:ext uri="{FF2B5EF4-FFF2-40B4-BE49-F238E27FC236}">
              <a16:creationId xmlns:a16="http://schemas.microsoft.com/office/drawing/2014/main" id="{993A4B2C-06D1-439C-BAB4-78886C5A88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9437" y="77206562"/>
          <a:ext cx="1563688" cy="1427648"/>
        </a:xfrm>
        <a:prstGeom prst="rect">
          <a:avLst/>
        </a:prstGeom>
      </xdr:spPr>
    </xdr:pic>
    <xdr:clientData/>
  </xdr:twoCellAnchor>
  <xdr:twoCellAnchor>
    <xdr:from>
      <xdr:col>1</xdr:col>
      <xdr:colOff>427302</xdr:colOff>
      <xdr:row>66</xdr:row>
      <xdr:rowOff>140607</xdr:rowOff>
    </xdr:from>
    <xdr:to>
      <xdr:col>1</xdr:col>
      <xdr:colOff>1619250</xdr:colOff>
      <xdr:row>66</xdr:row>
      <xdr:rowOff>1368594</xdr:rowOff>
    </xdr:to>
    <xdr:pic>
      <xdr:nvPicPr>
        <xdr:cNvPr id="351" name="Рисунок 350">
          <a:extLst>
            <a:ext uri="{FF2B5EF4-FFF2-40B4-BE49-F238E27FC236}">
              <a16:creationId xmlns:a16="http://schemas.microsoft.com/office/drawing/2014/main" id="{7147405D-F150-4B05-857B-73E6A647CF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7802" y="75626232"/>
          <a:ext cx="1191948" cy="1227987"/>
        </a:xfrm>
        <a:prstGeom prst="rect">
          <a:avLst/>
        </a:prstGeom>
      </xdr:spPr>
    </xdr:pic>
    <xdr:clientData/>
  </xdr:twoCellAnchor>
  <xdr:twoCellAnchor>
    <xdr:from>
      <xdr:col>1</xdr:col>
      <xdr:colOff>294821</xdr:colOff>
      <xdr:row>67</xdr:row>
      <xdr:rowOff>111124</xdr:rowOff>
    </xdr:from>
    <xdr:to>
      <xdr:col>1</xdr:col>
      <xdr:colOff>1666874</xdr:colOff>
      <xdr:row>67</xdr:row>
      <xdr:rowOff>1336079</xdr:rowOff>
    </xdr:to>
    <xdr:pic>
      <xdr:nvPicPr>
        <xdr:cNvPr id="352" name="Рисунок 351">
          <a:extLst>
            <a:ext uri="{FF2B5EF4-FFF2-40B4-BE49-F238E27FC236}">
              <a16:creationId xmlns:a16="http://schemas.microsoft.com/office/drawing/2014/main" id="{3B805921-B6B8-4E8C-901D-1D5CF05D84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5321" y="77231874"/>
          <a:ext cx="1372053" cy="1224955"/>
        </a:xfrm>
        <a:prstGeom prst="rect">
          <a:avLst/>
        </a:prstGeom>
      </xdr:spPr>
    </xdr:pic>
    <xdr:clientData/>
  </xdr:twoCellAnchor>
  <xdr:twoCellAnchor>
    <xdr:from>
      <xdr:col>1</xdr:col>
      <xdr:colOff>269874</xdr:colOff>
      <xdr:row>68</xdr:row>
      <xdr:rowOff>159547</xdr:rowOff>
    </xdr:from>
    <xdr:to>
      <xdr:col>1</xdr:col>
      <xdr:colOff>1650999</xdr:colOff>
      <xdr:row>68</xdr:row>
      <xdr:rowOff>1542367</xdr:rowOff>
    </xdr:to>
    <xdr:pic>
      <xdr:nvPicPr>
        <xdr:cNvPr id="353" name="Рисунок 352">
          <a:extLst>
            <a:ext uri="{FF2B5EF4-FFF2-40B4-BE49-F238E27FC236}">
              <a16:creationId xmlns:a16="http://schemas.microsoft.com/office/drawing/2014/main" id="{7A7D74D0-69BB-4075-8A3E-F6F27E92BD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730374" y="78915422"/>
          <a:ext cx="1381125" cy="1382820"/>
        </a:xfrm>
        <a:prstGeom prst="rect">
          <a:avLst/>
        </a:prstGeom>
      </xdr:spPr>
    </xdr:pic>
    <xdr:clientData/>
  </xdr:twoCellAnchor>
  <xdr:twoCellAnchor>
    <xdr:from>
      <xdr:col>1</xdr:col>
      <xdr:colOff>252490</xdr:colOff>
      <xdr:row>69</xdr:row>
      <xdr:rowOff>97525</xdr:rowOff>
    </xdr:from>
    <xdr:to>
      <xdr:col>1</xdr:col>
      <xdr:colOff>1492250</xdr:colOff>
      <xdr:row>69</xdr:row>
      <xdr:rowOff>1426161</xdr:rowOff>
    </xdr:to>
    <xdr:pic>
      <xdr:nvPicPr>
        <xdr:cNvPr id="354" name="Рисунок 353">
          <a:extLst>
            <a:ext uri="{FF2B5EF4-FFF2-40B4-BE49-F238E27FC236}">
              <a16:creationId xmlns:a16="http://schemas.microsoft.com/office/drawing/2014/main" id="{DB5430F9-A2B8-4AE0-ABF2-DB917DD299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2990" y="80488525"/>
          <a:ext cx="1239760" cy="1328636"/>
        </a:xfrm>
        <a:prstGeom prst="rect">
          <a:avLst/>
        </a:prstGeom>
      </xdr:spPr>
    </xdr:pic>
    <xdr:clientData/>
  </xdr:twoCellAnchor>
  <xdr:twoCellAnchor>
    <xdr:from>
      <xdr:col>1</xdr:col>
      <xdr:colOff>287070</xdr:colOff>
      <xdr:row>70</xdr:row>
      <xdr:rowOff>97130</xdr:rowOff>
    </xdr:from>
    <xdr:to>
      <xdr:col>1</xdr:col>
      <xdr:colOff>1831581</xdr:colOff>
      <xdr:row>70</xdr:row>
      <xdr:rowOff>1444625</xdr:rowOff>
    </xdr:to>
    <xdr:pic>
      <xdr:nvPicPr>
        <xdr:cNvPr id="355" name="Рисунок 354">
          <a:extLst>
            <a:ext uri="{FF2B5EF4-FFF2-40B4-BE49-F238E27FC236}">
              <a16:creationId xmlns:a16="http://schemas.microsoft.com/office/drawing/2014/main" id="{52492B32-858A-4B3C-A672-F3C795250D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7570" y="82123255"/>
          <a:ext cx="1544511" cy="1347495"/>
        </a:xfrm>
        <a:prstGeom prst="rect">
          <a:avLst/>
        </a:prstGeom>
      </xdr:spPr>
    </xdr:pic>
    <xdr:clientData/>
  </xdr:twoCellAnchor>
  <xdr:twoCellAnchor>
    <xdr:from>
      <xdr:col>1</xdr:col>
      <xdr:colOff>318822</xdr:colOff>
      <xdr:row>71</xdr:row>
      <xdr:rowOff>162718</xdr:rowOff>
    </xdr:from>
    <xdr:to>
      <xdr:col>1</xdr:col>
      <xdr:colOff>1873250</xdr:colOff>
      <xdr:row>71</xdr:row>
      <xdr:rowOff>1571651</xdr:rowOff>
    </xdr:to>
    <xdr:pic>
      <xdr:nvPicPr>
        <xdr:cNvPr id="356" name="Рисунок 355">
          <a:extLst>
            <a:ext uri="{FF2B5EF4-FFF2-40B4-BE49-F238E27FC236}">
              <a16:creationId xmlns:a16="http://schemas.microsoft.com/office/drawing/2014/main" id="{BF058F50-5FE8-496B-AE54-F94DB9A8CC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9322" y="83823968"/>
          <a:ext cx="1554428" cy="1408933"/>
        </a:xfrm>
        <a:prstGeom prst="rect">
          <a:avLst/>
        </a:prstGeom>
      </xdr:spPr>
    </xdr:pic>
    <xdr:clientData/>
  </xdr:twoCellAnchor>
  <xdr:twoCellAnchor>
    <xdr:from>
      <xdr:col>1</xdr:col>
      <xdr:colOff>377030</xdr:colOff>
      <xdr:row>72</xdr:row>
      <xdr:rowOff>95249</xdr:rowOff>
    </xdr:from>
    <xdr:to>
      <xdr:col>1</xdr:col>
      <xdr:colOff>1857374</xdr:colOff>
      <xdr:row>72</xdr:row>
      <xdr:rowOff>1430046</xdr:rowOff>
    </xdr:to>
    <xdr:pic>
      <xdr:nvPicPr>
        <xdr:cNvPr id="357" name="Рисунок 356">
          <a:extLst>
            <a:ext uri="{FF2B5EF4-FFF2-40B4-BE49-F238E27FC236}">
              <a16:creationId xmlns:a16="http://schemas.microsoft.com/office/drawing/2014/main" id="{217C4065-0753-4F04-A0A0-2ED6A167AE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837530" y="85391624"/>
          <a:ext cx="1480344" cy="1334797"/>
        </a:xfrm>
        <a:prstGeom prst="rect">
          <a:avLst/>
        </a:prstGeom>
      </xdr:spPr>
    </xdr:pic>
    <xdr:clientData/>
  </xdr:twoCellAnchor>
  <xdr:twoCellAnchor>
    <xdr:from>
      <xdr:col>1</xdr:col>
      <xdr:colOff>313532</xdr:colOff>
      <xdr:row>51</xdr:row>
      <xdr:rowOff>82328</xdr:rowOff>
    </xdr:from>
    <xdr:to>
      <xdr:col>1</xdr:col>
      <xdr:colOff>1626408</xdr:colOff>
      <xdr:row>51</xdr:row>
      <xdr:rowOff>1317625</xdr:rowOff>
    </xdr:to>
    <xdr:pic>
      <xdr:nvPicPr>
        <xdr:cNvPr id="358" name="Рисунок 357">
          <a:extLst>
            <a:ext uri="{FF2B5EF4-FFF2-40B4-BE49-F238E27FC236}">
              <a16:creationId xmlns:a16="http://schemas.microsoft.com/office/drawing/2014/main" id="{242B13FD-C445-434A-8C20-AA74BB541C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7657" y="61328078"/>
          <a:ext cx="1312876" cy="1235297"/>
        </a:xfrm>
        <a:prstGeom prst="rect">
          <a:avLst/>
        </a:prstGeom>
      </xdr:spPr>
    </xdr:pic>
    <xdr:clientData/>
  </xdr:twoCellAnchor>
  <xdr:twoCellAnchor>
    <xdr:from>
      <xdr:col>1</xdr:col>
      <xdr:colOff>434385</xdr:colOff>
      <xdr:row>53</xdr:row>
      <xdr:rowOff>53230</xdr:rowOff>
    </xdr:from>
    <xdr:to>
      <xdr:col>1</xdr:col>
      <xdr:colOff>1626860</xdr:colOff>
      <xdr:row>53</xdr:row>
      <xdr:rowOff>1317625</xdr:rowOff>
    </xdr:to>
    <xdr:pic>
      <xdr:nvPicPr>
        <xdr:cNvPr id="359" name="Рисунок 358">
          <a:extLst>
            <a:ext uri="{FF2B5EF4-FFF2-40B4-BE49-F238E27FC236}">
              <a16:creationId xmlns:a16="http://schemas.microsoft.com/office/drawing/2014/main" id="{135DFC41-D462-4598-B69D-F3378E4D55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8510" y="69411105"/>
          <a:ext cx="1192475" cy="1264395"/>
        </a:xfrm>
        <a:prstGeom prst="rect">
          <a:avLst/>
        </a:prstGeom>
      </xdr:spPr>
    </xdr:pic>
    <xdr:clientData/>
  </xdr:twoCellAnchor>
  <xdr:twoCellAnchor>
    <xdr:from>
      <xdr:col>1</xdr:col>
      <xdr:colOff>337034</xdr:colOff>
      <xdr:row>54</xdr:row>
      <xdr:rowOff>166926</xdr:rowOff>
    </xdr:from>
    <xdr:to>
      <xdr:col>1</xdr:col>
      <xdr:colOff>1349376</xdr:colOff>
      <xdr:row>54</xdr:row>
      <xdr:rowOff>1244550</xdr:rowOff>
    </xdr:to>
    <xdr:pic>
      <xdr:nvPicPr>
        <xdr:cNvPr id="360" name="Рисунок 359">
          <a:extLst>
            <a:ext uri="{FF2B5EF4-FFF2-40B4-BE49-F238E27FC236}">
              <a16:creationId xmlns:a16="http://schemas.microsoft.com/office/drawing/2014/main" id="{45C372F9-62B2-409D-9892-E8D0900630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1159" y="71159926"/>
          <a:ext cx="1012342" cy="1077624"/>
        </a:xfrm>
        <a:prstGeom prst="rect">
          <a:avLst/>
        </a:prstGeom>
      </xdr:spPr>
    </xdr:pic>
    <xdr:clientData/>
  </xdr:twoCellAnchor>
  <xdr:twoCellAnchor>
    <xdr:from>
      <xdr:col>1</xdr:col>
      <xdr:colOff>289407</xdr:colOff>
      <xdr:row>52</xdr:row>
      <xdr:rowOff>269875</xdr:rowOff>
    </xdr:from>
    <xdr:to>
      <xdr:col>1</xdr:col>
      <xdr:colOff>1601123</xdr:colOff>
      <xdr:row>52</xdr:row>
      <xdr:rowOff>1571625</xdr:rowOff>
    </xdr:to>
    <xdr:pic>
      <xdr:nvPicPr>
        <xdr:cNvPr id="361" name="Рисунок 360">
          <a:extLst>
            <a:ext uri="{FF2B5EF4-FFF2-40B4-BE49-F238E27FC236}">
              <a16:creationId xmlns:a16="http://schemas.microsoft.com/office/drawing/2014/main" id="{2293D014-1A00-44EB-A7DB-E9A8901631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3532" y="63150750"/>
          <a:ext cx="1311716" cy="1301750"/>
        </a:xfrm>
        <a:prstGeom prst="rect">
          <a:avLst/>
        </a:prstGeom>
      </xdr:spPr>
    </xdr:pic>
    <xdr:clientData/>
  </xdr:twoCellAnchor>
  <xdr:twoCellAnchor>
    <xdr:from>
      <xdr:col>1</xdr:col>
      <xdr:colOff>386914</xdr:colOff>
      <xdr:row>57</xdr:row>
      <xdr:rowOff>234158</xdr:rowOff>
    </xdr:from>
    <xdr:to>
      <xdr:col>1</xdr:col>
      <xdr:colOff>1588940</xdr:colOff>
      <xdr:row>57</xdr:row>
      <xdr:rowOff>1508126</xdr:rowOff>
    </xdr:to>
    <xdr:pic>
      <xdr:nvPicPr>
        <xdr:cNvPr id="362" name="Рисунок 361">
          <a:extLst>
            <a:ext uri="{FF2B5EF4-FFF2-40B4-BE49-F238E27FC236}">
              <a16:creationId xmlns:a16="http://schemas.microsoft.com/office/drawing/2014/main" id="{B4E676B0-D061-47F0-8B90-E51FA7AF1E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1039" y="71290658"/>
          <a:ext cx="1202026" cy="1273968"/>
        </a:xfrm>
        <a:prstGeom prst="rect">
          <a:avLst/>
        </a:prstGeom>
      </xdr:spPr>
    </xdr:pic>
    <xdr:clientData/>
  </xdr:twoCellAnchor>
  <xdr:twoCellAnchor>
    <xdr:from>
      <xdr:col>1</xdr:col>
      <xdr:colOff>404813</xdr:colOff>
      <xdr:row>59</xdr:row>
      <xdr:rowOff>285750</xdr:rowOff>
    </xdr:from>
    <xdr:to>
      <xdr:col>1</xdr:col>
      <xdr:colOff>1642016</xdr:colOff>
      <xdr:row>59</xdr:row>
      <xdr:rowOff>1451126</xdr:rowOff>
    </xdr:to>
    <xdr:pic>
      <xdr:nvPicPr>
        <xdr:cNvPr id="363" name="Рисунок 362">
          <a:extLst>
            <a:ext uri="{FF2B5EF4-FFF2-40B4-BE49-F238E27FC236}">
              <a16:creationId xmlns:a16="http://schemas.microsoft.com/office/drawing/2014/main" id="{7D13EE89-6AD7-4940-8A18-38FB730867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8938" y="74612500"/>
          <a:ext cx="1237203" cy="1165376"/>
        </a:xfrm>
        <a:prstGeom prst="rect">
          <a:avLst/>
        </a:prstGeom>
      </xdr:spPr>
    </xdr:pic>
    <xdr:clientData/>
  </xdr:twoCellAnchor>
  <xdr:twoCellAnchor>
    <xdr:from>
      <xdr:col>1</xdr:col>
      <xdr:colOff>360455</xdr:colOff>
      <xdr:row>58</xdr:row>
      <xdr:rowOff>285750</xdr:rowOff>
    </xdr:from>
    <xdr:to>
      <xdr:col>1</xdr:col>
      <xdr:colOff>1589728</xdr:colOff>
      <xdr:row>58</xdr:row>
      <xdr:rowOff>1475676</xdr:rowOff>
    </xdr:to>
    <xdr:pic>
      <xdr:nvPicPr>
        <xdr:cNvPr id="364" name="Рисунок 363">
          <a:extLst>
            <a:ext uri="{FF2B5EF4-FFF2-40B4-BE49-F238E27FC236}">
              <a16:creationId xmlns:a16="http://schemas.microsoft.com/office/drawing/2014/main" id="{42000B75-C272-4113-A38B-F1CB2560DF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4580" y="72977375"/>
          <a:ext cx="1229273" cy="1189926"/>
        </a:xfrm>
        <a:prstGeom prst="rect">
          <a:avLst/>
        </a:prstGeom>
      </xdr:spPr>
    </xdr:pic>
    <xdr:clientData/>
  </xdr:twoCellAnchor>
  <xdr:twoCellAnchor>
    <xdr:from>
      <xdr:col>1</xdr:col>
      <xdr:colOff>448466</xdr:colOff>
      <xdr:row>60</xdr:row>
      <xdr:rowOff>682625</xdr:rowOff>
    </xdr:from>
    <xdr:to>
      <xdr:col>1</xdr:col>
      <xdr:colOff>1556019</xdr:colOff>
      <xdr:row>60</xdr:row>
      <xdr:rowOff>1936750</xdr:rowOff>
    </xdr:to>
    <xdr:pic>
      <xdr:nvPicPr>
        <xdr:cNvPr id="365" name="Рисунок 364">
          <a:extLst>
            <a:ext uri="{FF2B5EF4-FFF2-40B4-BE49-F238E27FC236}">
              <a16:creationId xmlns:a16="http://schemas.microsoft.com/office/drawing/2014/main" id="{60A22BF3-3AEF-4279-BEF0-76C8F49DCF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702591" y="81486375"/>
          <a:ext cx="1107553" cy="1254125"/>
        </a:xfrm>
        <a:prstGeom prst="rect">
          <a:avLst/>
        </a:prstGeom>
      </xdr:spPr>
    </xdr:pic>
    <xdr:clientData/>
  </xdr:twoCellAnchor>
  <xdr:twoCellAnchor>
    <xdr:from>
      <xdr:col>1</xdr:col>
      <xdr:colOff>293688</xdr:colOff>
      <xdr:row>61</xdr:row>
      <xdr:rowOff>523875</xdr:rowOff>
    </xdr:from>
    <xdr:to>
      <xdr:col>1</xdr:col>
      <xdr:colOff>1597669</xdr:colOff>
      <xdr:row>61</xdr:row>
      <xdr:rowOff>1979283</xdr:rowOff>
    </xdr:to>
    <xdr:pic>
      <xdr:nvPicPr>
        <xdr:cNvPr id="366" name="Рисунок 365">
          <a:extLst>
            <a:ext uri="{FF2B5EF4-FFF2-40B4-BE49-F238E27FC236}">
              <a16:creationId xmlns:a16="http://schemas.microsoft.com/office/drawing/2014/main" id="{48B08519-55C1-4A4F-9EEA-25273CFAF2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7813" y="79025750"/>
          <a:ext cx="1303981" cy="1455408"/>
        </a:xfrm>
        <a:prstGeom prst="rect">
          <a:avLst/>
        </a:prstGeom>
      </xdr:spPr>
    </xdr:pic>
    <xdr:clientData/>
  </xdr:twoCellAnchor>
  <xdr:twoCellAnchor>
    <xdr:from>
      <xdr:col>1</xdr:col>
      <xdr:colOff>1095375</xdr:colOff>
      <xdr:row>46</xdr:row>
      <xdr:rowOff>142875</xdr:rowOff>
    </xdr:from>
    <xdr:to>
      <xdr:col>1</xdr:col>
      <xdr:colOff>2060711</xdr:colOff>
      <xdr:row>46</xdr:row>
      <xdr:rowOff>964670</xdr:rowOff>
    </xdr:to>
    <xdr:pic>
      <xdr:nvPicPr>
        <xdr:cNvPr id="367" name="Рисунок 366">
          <a:extLst>
            <a:ext uri="{FF2B5EF4-FFF2-40B4-BE49-F238E27FC236}">
              <a16:creationId xmlns:a16="http://schemas.microsoft.com/office/drawing/2014/main" id="{341244B0-CD47-46B8-A2F8-32879D3BA9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9844" y="43053000"/>
          <a:ext cx="965336" cy="821795"/>
        </a:xfrm>
        <a:prstGeom prst="rect">
          <a:avLst/>
        </a:prstGeom>
      </xdr:spPr>
    </xdr:pic>
    <xdr:clientData/>
  </xdr:twoCellAnchor>
  <xdr:twoCellAnchor>
    <xdr:from>
      <xdr:col>1</xdr:col>
      <xdr:colOff>714374</xdr:colOff>
      <xdr:row>44</xdr:row>
      <xdr:rowOff>113521</xdr:rowOff>
    </xdr:from>
    <xdr:to>
      <xdr:col>1</xdr:col>
      <xdr:colOff>1916905</xdr:colOff>
      <xdr:row>44</xdr:row>
      <xdr:rowOff>1167342</xdr:rowOff>
    </xdr:to>
    <xdr:pic>
      <xdr:nvPicPr>
        <xdr:cNvPr id="368" name="Рисунок 367">
          <a:extLst>
            <a:ext uri="{FF2B5EF4-FFF2-40B4-BE49-F238E27FC236}">
              <a16:creationId xmlns:a16="http://schemas.microsoft.com/office/drawing/2014/main" id="{1FB0B76E-59CB-4695-8022-0702864DC8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8843" y="40499521"/>
          <a:ext cx="1202531" cy="1053821"/>
        </a:xfrm>
        <a:prstGeom prst="rect">
          <a:avLst/>
        </a:prstGeom>
      </xdr:spPr>
    </xdr:pic>
    <xdr:clientData/>
  </xdr:twoCellAnchor>
  <xdr:twoCellAnchor>
    <xdr:from>
      <xdr:col>1</xdr:col>
      <xdr:colOff>678658</xdr:colOff>
      <xdr:row>45</xdr:row>
      <xdr:rowOff>77915</xdr:rowOff>
    </xdr:from>
    <xdr:to>
      <xdr:col>1</xdr:col>
      <xdr:colOff>1869282</xdr:colOff>
      <xdr:row>45</xdr:row>
      <xdr:rowOff>1109133</xdr:rowOff>
    </xdr:to>
    <xdr:pic>
      <xdr:nvPicPr>
        <xdr:cNvPr id="369" name="Рисунок 368">
          <a:extLst>
            <a:ext uri="{FF2B5EF4-FFF2-40B4-BE49-F238E27FC236}">
              <a16:creationId xmlns:a16="http://schemas.microsoft.com/office/drawing/2014/main" id="{7AE89D8C-E560-4EEC-A4BD-E6EBD73CB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127" y="41725978"/>
          <a:ext cx="1190624" cy="1031218"/>
        </a:xfrm>
        <a:prstGeom prst="rect">
          <a:avLst/>
        </a:prstGeom>
      </xdr:spPr>
    </xdr:pic>
    <xdr:clientData/>
  </xdr:twoCellAnchor>
  <xdr:twoCellAnchor>
    <xdr:from>
      <xdr:col>1</xdr:col>
      <xdr:colOff>33073</xdr:colOff>
      <xdr:row>42</xdr:row>
      <xdr:rowOff>112794</xdr:rowOff>
    </xdr:from>
    <xdr:to>
      <xdr:col>1</xdr:col>
      <xdr:colOff>1023937</xdr:colOff>
      <xdr:row>42</xdr:row>
      <xdr:rowOff>971285</xdr:rowOff>
    </xdr:to>
    <xdr:pic>
      <xdr:nvPicPr>
        <xdr:cNvPr id="370" name="Рисунок 369">
          <a:extLst>
            <a:ext uri="{FF2B5EF4-FFF2-40B4-BE49-F238E27FC236}">
              <a16:creationId xmlns:a16="http://schemas.microsoft.com/office/drawing/2014/main" id="{41681DB2-0ED9-4052-9333-5E6DC22330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7542" y="37974669"/>
          <a:ext cx="990864" cy="858491"/>
        </a:xfrm>
        <a:prstGeom prst="rect">
          <a:avLst/>
        </a:prstGeom>
      </xdr:spPr>
    </xdr:pic>
    <xdr:clientData/>
  </xdr:twoCellAnchor>
  <xdr:twoCellAnchor>
    <xdr:from>
      <xdr:col>1</xdr:col>
      <xdr:colOff>547687</xdr:colOff>
      <xdr:row>42</xdr:row>
      <xdr:rowOff>1086581</xdr:rowOff>
    </xdr:from>
    <xdr:to>
      <xdr:col>1</xdr:col>
      <xdr:colOff>1666875</xdr:colOff>
      <xdr:row>42</xdr:row>
      <xdr:rowOff>2037891</xdr:rowOff>
    </xdr:to>
    <xdr:pic>
      <xdr:nvPicPr>
        <xdr:cNvPr id="371" name="Рисунок 370">
          <a:extLst>
            <a:ext uri="{FF2B5EF4-FFF2-40B4-BE49-F238E27FC236}">
              <a16:creationId xmlns:a16="http://schemas.microsoft.com/office/drawing/2014/main" id="{71F51C21-B2C2-4026-ADC8-80DE06EBB7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2156" y="38948456"/>
          <a:ext cx="1119188" cy="951310"/>
        </a:xfrm>
        <a:prstGeom prst="rect">
          <a:avLst/>
        </a:prstGeom>
      </xdr:spPr>
    </xdr:pic>
    <xdr:clientData/>
  </xdr:twoCellAnchor>
  <xdr:twoCellAnchor>
    <xdr:from>
      <xdr:col>1</xdr:col>
      <xdr:colOff>1158021</xdr:colOff>
      <xdr:row>42</xdr:row>
      <xdr:rowOff>83342</xdr:rowOff>
    </xdr:from>
    <xdr:to>
      <xdr:col>1</xdr:col>
      <xdr:colOff>2209129</xdr:colOff>
      <xdr:row>42</xdr:row>
      <xdr:rowOff>1071561</xdr:rowOff>
    </xdr:to>
    <xdr:pic>
      <xdr:nvPicPr>
        <xdr:cNvPr id="372" name="Рисунок 371">
          <a:extLst>
            <a:ext uri="{FF2B5EF4-FFF2-40B4-BE49-F238E27FC236}">
              <a16:creationId xmlns:a16="http://schemas.microsoft.com/office/drawing/2014/main" id="{0AA0225B-C94C-46FA-96EB-219032985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2490" y="37945217"/>
          <a:ext cx="1051108" cy="988219"/>
        </a:xfrm>
        <a:prstGeom prst="rect">
          <a:avLst/>
        </a:prstGeom>
      </xdr:spPr>
    </xdr:pic>
    <xdr:clientData/>
  </xdr:twoCellAnchor>
  <xdr:twoCellAnchor>
    <xdr:from>
      <xdr:col>1</xdr:col>
      <xdr:colOff>173302</xdr:colOff>
      <xdr:row>43</xdr:row>
      <xdr:rowOff>154781</xdr:rowOff>
    </xdr:from>
    <xdr:to>
      <xdr:col>1</xdr:col>
      <xdr:colOff>1079419</xdr:colOff>
      <xdr:row>43</xdr:row>
      <xdr:rowOff>967315</xdr:rowOff>
    </xdr:to>
    <xdr:pic>
      <xdr:nvPicPr>
        <xdr:cNvPr id="373" name="Рисунок 372">
          <a:extLst>
            <a:ext uri="{FF2B5EF4-FFF2-40B4-BE49-F238E27FC236}">
              <a16:creationId xmlns:a16="http://schemas.microsoft.com/office/drawing/2014/main" id="{DA9356DB-8AF7-4E01-B293-EA87FB63C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7771" y="39993094"/>
          <a:ext cx="906117" cy="812534"/>
        </a:xfrm>
        <a:prstGeom prst="rect">
          <a:avLst/>
        </a:prstGeom>
      </xdr:spPr>
    </xdr:pic>
    <xdr:clientData/>
  </xdr:twoCellAnchor>
  <xdr:twoCellAnchor>
    <xdr:from>
      <xdr:col>1</xdr:col>
      <xdr:colOff>1250157</xdr:colOff>
      <xdr:row>43</xdr:row>
      <xdr:rowOff>238124</xdr:rowOff>
    </xdr:from>
    <xdr:to>
      <xdr:col>1</xdr:col>
      <xdr:colOff>2107456</xdr:colOff>
      <xdr:row>43</xdr:row>
      <xdr:rowOff>997446</xdr:rowOff>
    </xdr:to>
    <xdr:pic>
      <xdr:nvPicPr>
        <xdr:cNvPr id="374" name="Рисунок 373">
          <a:extLst>
            <a:ext uri="{FF2B5EF4-FFF2-40B4-BE49-F238E27FC236}">
              <a16:creationId xmlns:a16="http://schemas.microsoft.com/office/drawing/2014/main" id="{EB04F249-6773-466B-8CC5-D334B8BE1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6" y="40076437"/>
          <a:ext cx="857299" cy="759322"/>
        </a:xfrm>
        <a:prstGeom prst="rect">
          <a:avLst/>
        </a:prstGeom>
      </xdr:spPr>
    </xdr:pic>
    <xdr:clientData/>
  </xdr:twoCellAnchor>
  <xdr:twoCellAnchor>
    <xdr:from>
      <xdr:col>1</xdr:col>
      <xdr:colOff>730251</xdr:colOff>
      <xdr:row>43</xdr:row>
      <xdr:rowOff>1056905</xdr:rowOff>
    </xdr:from>
    <xdr:to>
      <xdr:col>1</xdr:col>
      <xdr:colOff>1607345</xdr:colOff>
      <xdr:row>43</xdr:row>
      <xdr:rowOff>1844875</xdr:rowOff>
    </xdr:to>
    <xdr:pic>
      <xdr:nvPicPr>
        <xdr:cNvPr id="375" name="Рисунок 374">
          <a:extLst>
            <a:ext uri="{FF2B5EF4-FFF2-40B4-BE49-F238E27FC236}">
              <a16:creationId xmlns:a16="http://schemas.microsoft.com/office/drawing/2014/main" id="{0E8868A9-1AF8-42F8-8A39-AAFC28169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4720" y="40895218"/>
          <a:ext cx="877094" cy="787970"/>
        </a:xfrm>
        <a:prstGeom prst="rect">
          <a:avLst/>
        </a:prstGeom>
      </xdr:spPr>
    </xdr:pic>
    <xdr:clientData/>
  </xdr:twoCellAnchor>
  <xdr:twoCellAnchor>
    <xdr:from>
      <xdr:col>1</xdr:col>
      <xdr:colOff>277814</xdr:colOff>
      <xdr:row>63</xdr:row>
      <xdr:rowOff>87313</xdr:rowOff>
    </xdr:from>
    <xdr:to>
      <xdr:col>1</xdr:col>
      <xdr:colOff>1632404</xdr:colOff>
      <xdr:row>63</xdr:row>
      <xdr:rowOff>1444624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1A6702C-9C33-452E-9E4B-5B66D1C79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8314" y="75572938"/>
          <a:ext cx="1354590" cy="1357311"/>
        </a:xfrm>
        <a:prstGeom prst="rect">
          <a:avLst/>
        </a:prstGeom>
      </xdr:spPr>
    </xdr:pic>
    <xdr:clientData/>
  </xdr:twoCellAnchor>
  <xdr:twoCellAnchor>
    <xdr:from>
      <xdr:col>1</xdr:col>
      <xdr:colOff>492125</xdr:colOff>
      <xdr:row>7</xdr:row>
      <xdr:rowOff>174626</xdr:rowOff>
    </xdr:from>
    <xdr:to>
      <xdr:col>1</xdr:col>
      <xdr:colOff>1534776</xdr:colOff>
      <xdr:row>7</xdr:row>
      <xdr:rowOff>1063626</xdr:rowOff>
    </xdr:to>
    <xdr:pic>
      <xdr:nvPicPr>
        <xdr:cNvPr id="104" name="Рисунок 103">
          <a:extLst>
            <a:ext uri="{FF2B5EF4-FFF2-40B4-BE49-F238E27FC236}">
              <a16:creationId xmlns:a16="http://schemas.microsoft.com/office/drawing/2014/main" id="{16EF9ECF-0BB6-4031-B12E-3274425EB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6250" y="5667376"/>
          <a:ext cx="1042651" cy="889000"/>
        </a:xfrm>
        <a:prstGeom prst="rect">
          <a:avLst/>
        </a:prstGeom>
      </xdr:spPr>
    </xdr:pic>
    <xdr:clientData/>
  </xdr:twoCellAnchor>
  <xdr:twoCellAnchor>
    <xdr:from>
      <xdr:col>1</xdr:col>
      <xdr:colOff>254000</xdr:colOff>
      <xdr:row>55</xdr:row>
      <xdr:rowOff>206375</xdr:rowOff>
    </xdr:from>
    <xdr:to>
      <xdr:col>1</xdr:col>
      <xdr:colOff>1508125</xdr:colOff>
      <xdr:row>55</xdr:row>
      <xdr:rowOff>1460500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314A3ED3-6AFB-49B0-9B64-B1C0EF831B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8125" y="67992625"/>
          <a:ext cx="1254125" cy="1254125"/>
        </a:xfrm>
        <a:prstGeom prst="rect">
          <a:avLst/>
        </a:prstGeom>
      </xdr:spPr>
    </xdr:pic>
    <xdr:clientData/>
  </xdr:twoCellAnchor>
  <xdr:twoCellAnchor>
    <xdr:from>
      <xdr:col>1</xdr:col>
      <xdr:colOff>222250</xdr:colOff>
      <xdr:row>56</xdr:row>
      <xdr:rowOff>196947</xdr:rowOff>
    </xdr:from>
    <xdr:to>
      <xdr:col>1</xdr:col>
      <xdr:colOff>1428750</xdr:colOff>
      <xdr:row>56</xdr:row>
      <xdr:rowOff>1454162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D26D2C9B-D20B-4B9A-BFE5-0EC15DEA7F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6375" y="69618322"/>
          <a:ext cx="1206500" cy="1257215"/>
        </a:xfrm>
        <a:prstGeom prst="rect">
          <a:avLst/>
        </a:prstGeom>
      </xdr:spPr>
    </xdr:pic>
    <xdr:clientData/>
  </xdr:twoCellAnchor>
  <xdr:twoCellAnchor>
    <xdr:from>
      <xdr:col>1</xdr:col>
      <xdr:colOff>147770</xdr:colOff>
      <xdr:row>62</xdr:row>
      <xdr:rowOff>141243</xdr:rowOff>
    </xdr:from>
    <xdr:to>
      <xdr:col>1</xdr:col>
      <xdr:colOff>1635125</xdr:colOff>
      <xdr:row>62</xdr:row>
      <xdr:rowOff>1974184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C35B864-554C-4D49-8C61-B5F128E231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1895" y="76007868"/>
          <a:ext cx="1487355" cy="1832941"/>
        </a:xfrm>
        <a:prstGeom prst="rect">
          <a:avLst/>
        </a:prstGeom>
      </xdr:spPr>
    </xdr:pic>
    <xdr:clientData/>
  </xdr:twoCellAnchor>
  <xdr:twoCellAnchor>
    <xdr:from>
      <xdr:col>1</xdr:col>
      <xdr:colOff>381001</xdr:colOff>
      <xdr:row>26</xdr:row>
      <xdr:rowOff>111125</xdr:rowOff>
    </xdr:from>
    <xdr:to>
      <xdr:col>1</xdr:col>
      <xdr:colOff>1392131</xdr:colOff>
      <xdr:row>26</xdr:row>
      <xdr:rowOff>1122255</xdr:rowOff>
    </xdr:to>
    <xdr:pic>
      <xdr:nvPicPr>
        <xdr:cNvPr id="74" name="Рисунок 73">
          <a:extLst>
            <a:ext uri="{FF2B5EF4-FFF2-40B4-BE49-F238E27FC236}">
              <a16:creationId xmlns:a16="http://schemas.microsoft.com/office/drawing/2014/main" id="{86237A32-F59F-49DF-893D-27AC26B9D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5126" y="29733875"/>
          <a:ext cx="1011130" cy="1011130"/>
        </a:xfrm>
        <a:prstGeom prst="rect">
          <a:avLst/>
        </a:prstGeom>
      </xdr:spPr>
    </xdr:pic>
    <xdr:clientData/>
  </xdr:twoCellAnchor>
  <xdr:twoCellAnchor>
    <xdr:from>
      <xdr:col>1</xdr:col>
      <xdr:colOff>349251</xdr:colOff>
      <xdr:row>27</xdr:row>
      <xdr:rowOff>47624</xdr:rowOff>
    </xdr:from>
    <xdr:to>
      <xdr:col>1</xdr:col>
      <xdr:colOff>1411695</xdr:colOff>
      <xdr:row>27</xdr:row>
      <xdr:rowOff>1110068</xdr:rowOff>
    </xdr:to>
    <xdr:pic>
      <xdr:nvPicPr>
        <xdr:cNvPr id="75" name="Рисунок 74">
          <a:extLst>
            <a:ext uri="{FF2B5EF4-FFF2-40B4-BE49-F238E27FC236}">
              <a16:creationId xmlns:a16="http://schemas.microsoft.com/office/drawing/2014/main" id="{11090029-584F-463C-8708-DEB54D55E9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3376" y="30940374"/>
          <a:ext cx="1062444" cy="1062444"/>
        </a:xfrm>
        <a:prstGeom prst="rect">
          <a:avLst/>
        </a:prstGeom>
      </xdr:spPr>
    </xdr:pic>
    <xdr:clientData/>
  </xdr:twoCellAnchor>
  <xdr:twoCellAnchor>
    <xdr:from>
      <xdr:col>1</xdr:col>
      <xdr:colOff>374650</xdr:colOff>
      <xdr:row>28</xdr:row>
      <xdr:rowOff>142875</xdr:rowOff>
    </xdr:from>
    <xdr:to>
      <xdr:col>1</xdr:col>
      <xdr:colOff>1368425</xdr:colOff>
      <xdr:row>28</xdr:row>
      <xdr:rowOff>1136650</xdr:rowOff>
    </xdr:to>
    <xdr:pic>
      <xdr:nvPicPr>
        <xdr:cNvPr id="76" name="Рисунок 75">
          <a:extLst>
            <a:ext uri="{FF2B5EF4-FFF2-40B4-BE49-F238E27FC236}">
              <a16:creationId xmlns:a16="http://schemas.microsoft.com/office/drawing/2014/main" id="{C8438303-CD9C-4DA4-8131-A1DD070C7C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8775" y="32305625"/>
          <a:ext cx="993775" cy="993775"/>
        </a:xfrm>
        <a:prstGeom prst="rect">
          <a:avLst/>
        </a:prstGeom>
      </xdr:spPr>
    </xdr:pic>
    <xdr:clientData/>
  </xdr:twoCellAnchor>
  <xdr:twoCellAnchor>
    <xdr:from>
      <xdr:col>1</xdr:col>
      <xdr:colOff>269876</xdr:colOff>
      <xdr:row>29</xdr:row>
      <xdr:rowOff>142875</xdr:rowOff>
    </xdr:from>
    <xdr:to>
      <xdr:col>1</xdr:col>
      <xdr:colOff>1285876</xdr:colOff>
      <xdr:row>29</xdr:row>
      <xdr:rowOff>1158875</xdr:rowOff>
    </xdr:to>
    <xdr:pic>
      <xdr:nvPicPr>
        <xdr:cNvPr id="77" name="Рисунок 76">
          <a:extLst>
            <a:ext uri="{FF2B5EF4-FFF2-40B4-BE49-F238E27FC236}">
              <a16:creationId xmlns:a16="http://schemas.microsoft.com/office/drawing/2014/main" id="{5BE324E9-D399-48EA-B5C2-6169D39F8E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1" y="33575625"/>
          <a:ext cx="1016000" cy="1016000"/>
        </a:xfrm>
        <a:prstGeom prst="rect">
          <a:avLst/>
        </a:prstGeom>
      </xdr:spPr>
    </xdr:pic>
    <xdr:clientData/>
  </xdr:twoCellAnchor>
  <xdr:twoCellAnchor>
    <xdr:from>
      <xdr:col>1</xdr:col>
      <xdr:colOff>444500</xdr:colOff>
      <xdr:row>30</xdr:row>
      <xdr:rowOff>95250</xdr:rowOff>
    </xdr:from>
    <xdr:to>
      <xdr:col>1</xdr:col>
      <xdr:colOff>1397000</xdr:colOff>
      <xdr:row>30</xdr:row>
      <xdr:rowOff>1237753</xdr:rowOff>
    </xdr:to>
    <xdr:pic>
      <xdr:nvPicPr>
        <xdr:cNvPr id="78" name="Рисунок 77">
          <a:extLst>
            <a:ext uri="{FF2B5EF4-FFF2-40B4-BE49-F238E27FC236}">
              <a16:creationId xmlns:a16="http://schemas.microsoft.com/office/drawing/2014/main" id="{252B3151-557C-4591-BCA8-CD6D3DB07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8625" y="34798000"/>
          <a:ext cx="952500" cy="1142503"/>
        </a:xfrm>
        <a:prstGeom prst="rect">
          <a:avLst/>
        </a:prstGeom>
      </xdr:spPr>
    </xdr:pic>
    <xdr:clientData/>
  </xdr:twoCellAnchor>
  <xdr:twoCellAnchor>
    <xdr:from>
      <xdr:col>1</xdr:col>
      <xdr:colOff>444317</xdr:colOff>
      <xdr:row>31</xdr:row>
      <xdr:rowOff>102911</xdr:rowOff>
    </xdr:from>
    <xdr:to>
      <xdr:col>1</xdr:col>
      <xdr:colOff>1222374</xdr:colOff>
      <xdr:row>31</xdr:row>
      <xdr:rowOff>1141642</xdr:rowOff>
    </xdr:to>
    <xdr:pic>
      <xdr:nvPicPr>
        <xdr:cNvPr id="79" name="Рисунок 78">
          <a:extLst>
            <a:ext uri="{FF2B5EF4-FFF2-40B4-BE49-F238E27FC236}">
              <a16:creationId xmlns:a16="http://schemas.microsoft.com/office/drawing/2014/main" id="{F49903B3-01D6-4029-AAD3-42E737D72E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8442" y="36075661"/>
          <a:ext cx="778057" cy="1038731"/>
        </a:xfrm>
        <a:prstGeom prst="rect">
          <a:avLst/>
        </a:prstGeom>
      </xdr:spPr>
    </xdr:pic>
    <xdr:clientData/>
  </xdr:twoCellAnchor>
  <xdr:twoCellAnchor>
    <xdr:from>
      <xdr:col>1</xdr:col>
      <xdr:colOff>349250</xdr:colOff>
      <xdr:row>32</xdr:row>
      <xdr:rowOff>66674</xdr:rowOff>
    </xdr:from>
    <xdr:to>
      <xdr:col>1</xdr:col>
      <xdr:colOff>1285875</xdr:colOff>
      <xdr:row>32</xdr:row>
      <xdr:rowOff>1175597</xdr:rowOff>
    </xdr:to>
    <xdr:pic>
      <xdr:nvPicPr>
        <xdr:cNvPr id="80" name="Рисунок 79">
          <a:extLst>
            <a:ext uri="{FF2B5EF4-FFF2-40B4-BE49-F238E27FC236}">
              <a16:creationId xmlns:a16="http://schemas.microsoft.com/office/drawing/2014/main" id="{575FA93C-04C6-4FC8-AE68-8FF57EC76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3375" y="37309424"/>
          <a:ext cx="936625" cy="1108923"/>
        </a:xfrm>
        <a:prstGeom prst="rect">
          <a:avLst/>
        </a:prstGeom>
      </xdr:spPr>
    </xdr:pic>
    <xdr:clientData/>
  </xdr:twoCellAnchor>
  <xdr:twoCellAnchor>
    <xdr:from>
      <xdr:col>1</xdr:col>
      <xdr:colOff>111125</xdr:colOff>
      <xdr:row>33</xdr:row>
      <xdr:rowOff>111125</xdr:rowOff>
    </xdr:from>
    <xdr:to>
      <xdr:col>1</xdr:col>
      <xdr:colOff>614589</xdr:colOff>
      <xdr:row>33</xdr:row>
      <xdr:rowOff>462189</xdr:rowOff>
    </xdr:to>
    <xdr:pic>
      <xdr:nvPicPr>
        <xdr:cNvPr id="81" name="Рисунок 80">
          <a:extLst>
            <a:ext uri="{FF2B5EF4-FFF2-40B4-BE49-F238E27FC236}">
              <a16:creationId xmlns:a16="http://schemas.microsoft.com/office/drawing/2014/main" id="{85E54D62-2C60-4923-9E21-B9E7924C4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5250" y="38623875"/>
          <a:ext cx="503464" cy="351064"/>
        </a:xfrm>
        <a:prstGeom prst="rect">
          <a:avLst/>
        </a:prstGeom>
      </xdr:spPr>
    </xdr:pic>
    <xdr:clientData/>
  </xdr:twoCellAnchor>
  <xdr:twoCellAnchor>
    <xdr:from>
      <xdr:col>1</xdr:col>
      <xdr:colOff>571500</xdr:colOff>
      <xdr:row>33</xdr:row>
      <xdr:rowOff>412750</xdr:rowOff>
    </xdr:from>
    <xdr:to>
      <xdr:col>1</xdr:col>
      <xdr:colOff>1074964</xdr:colOff>
      <xdr:row>33</xdr:row>
      <xdr:rowOff>765175</xdr:rowOff>
    </xdr:to>
    <xdr:pic>
      <xdr:nvPicPr>
        <xdr:cNvPr id="82" name="Рисунок 81">
          <a:extLst>
            <a:ext uri="{FF2B5EF4-FFF2-40B4-BE49-F238E27FC236}">
              <a16:creationId xmlns:a16="http://schemas.microsoft.com/office/drawing/2014/main" id="{39613A42-B0A7-4C4E-A3E3-497A85B7EB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5625" y="38925500"/>
          <a:ext cx="503464" cy="352425"/>
        </a:xfrm>
        <a:prstGeom prst="rect">
          <a:avLst/>
        </a:prstGeom>
      </xdr:spPr>
    </xdr:pic>
    <xdr:clientData/>
  </xdr:twoCellAnchor>
  <xdr:twoCellAnchor>
    <xdr:from>
      <xdr:col>1</xdr:col>
      <xdr:colOff>1055006</xdr:colOff>
      <xdr:row>33</xdr:row>
      <xdr:rowOff>77108</xdr:rowOff>
    </xdr:from>
    <xdr:to>
      <xdr:col>1</xdr:col>
      <xdr:colOff>1609117</xdr:colOff>
      <xdr:row>33</xdr:row>
      <xdr:rowOff>516619</xdr:rowOff>
    </xdr:to>
    <xdr:pic>
      <xdr:nvPicPr>
        <xdr:cNvPr id="83" name="Рисунок 82">
          <a:extLst>
            <a:ext uri="{FF2B5EF4-FFF2-40B4-BE49-F238E27FC236}">
              <a16:creationId xmlns:a16="http://schemas.microsoft.com/office/drawing/2014/main" id="{D6ADFF31-73B7-4490-92AE-79B459179B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9131" y="38589858"/>
          <a:ext cx="554111" cy="439511"/>
        </a:xfrm>
        <a:prstGeom prst="rect">
          <a:avLst/>
        </a:prstGeom>
      </xdr:spPr>
    </xdr:pic>
    <xdr:clientData/>
  </xdr:twoCellAnchor>
  <xdr:twoCellAnchor>
    <xdr:from>
      <xdr:col>1</xdr:col>
      <xdr:colOff>276677</xdr:colOff>
      <xdr:row>33</xdr:row>
      <xdr:rowOff>728892</xdr:rowOff>
    </xdr:from>
    <xdr:to>
      <xdr:col>1</xdr:col>
      <xdr:colOff>717499</xdr:colOff>
      <xdr:row>33</xdr:row>
      <xdr:rowOff>1088119</xdr:rowOff>
    </xdr:to>
    <xdr:pic>
      <xdr:nvPicPr>
        <xdr:cNvPr id="84" name="Рисунок 83">
          <a:extLst>
            <a:ext uri="{FF2B5EF4-FFF2-40B4-BE49-F238E27FC236}">
              <a16:creationId xmlns:a16="http://schemas.microsoft.com/office/drawing/2014/main" id="{1B61F30D-646C-4A1D-B646-50E6AE71DB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0802" y="39241642"/>
          <a:ext cx="440822" cy="359227"/>
        </a:xfrm>
        <a:prstGeom prst="rect">
          <a:avLst/>
        </a:prstGeom>
      </xdr:spPr>
    </xdr:pic>
    <xdr:clientData/>
  </xdr:twoCellAnchor>
  <xdr:twoCellAnchor>
    <xdr:from>
      <xdr:col>1</xdr:col>
      <xdr:colOff>1012824</xdr:colOff>
      <xdr:row>33</xdr:row>
      <xdr:rowOff>725262</xdr:rowOff>
    </xdr:from>
    <xdr:to>
      <xdr:col>1</xdr:col>
      <xdr:colOff>1544864</xdr:colOff>
      <xdr:row>33</xdr:row>
      <xdr:rowOff>1110063</xdr:rowOff>
    </xdr:to>
    <xdr:pic>
      <xdr:nvPicPr>
        <xdr:cNvPr id="85" name="Рисунок 84">
          <a:extLst>
            <a:ext uri="{FF2B5EF4-FFF2-40B4-BE49-F238E27FC236}">
              <a16:creationId xmlns:a16="http://schemas.microsoft.com/office/drawing/2014/main" id="{994B8EEB-BE28-435A-B5F4-6667A74C9F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66949" y="39238012"/>
          <a:ext cx="532040" cy="3848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260615</xdr:colOff>
      <xdr:row>46</xdr:row>
      <xdr:rowOff>142875</xdr:rowOff>
    </xdr:from>
    <xdr:to>
      <xdr:col>1</xdr:col>
      <xdr:colOff>1083876</xdr:colOff>
      <xdr:row>46</xdr:row>
      <xdr:rowOff>851163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1B3502A-AA29-4C1D-BA8D-E12D1C01D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8390" y="56911875"/>
          <a:ext cx="823261" cy="708288"/>
        </a:xfrm>
        <a:prstGeom prst="rect">
          <a:avLst/>
        </a:prstGeom>
      </xdr:spPr>
    </xdr:pic>
    <xdr:clientData/>
  </xdr:twoCellAnchor>
  <xdr:twoCellAnchor>
    <xdr:from>
      <xdr:col>1</xdr:col>
      <xdr:colOff>508667</xdr:colOff>
      <xdr:row>6</xdr:row>
      <xdr:rowOff>129490</xdr:rowOff>
    </xdr:from>
    <xdr:to>
      <xdr:col>1</xdr:col>
      <xdr:colOff>1563391</xdr:colOff>
      <xdr:row>6</xdr:row>
      <xdr:rowOff>1136611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F5C4F1DF-D2B9-412A-89A3-8A00053644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6442" y="4834840"/>
          <a:ext cx="1054724" cy="1007121"/>
        </a:xfrm>
        <a:prstGeom prst="rect">
          <a:avLst/>
        </a:prstGeom>
      </xdr:spPr>
    </xdr:pic>
    <xdr:clientData/>
  </xdr:twoCellAnchor>
  <xdr:twoCellAnchor>
    <xdr:from>
      <xdr:col>1</xdr:col>
      <xdr:colOff>470913</xdr:colOff>
      <xdr:row>14</xdr:row>
      <xdr:rowOff>53538</xdr:rowOff>
    </xdr:from>
    <xdr:to>
      <xdr:col>1</xdr:col>
      <xdr:colOff>1727572</xdr:colOff>
      <xdr:row>14</xdr:row>
      <xdr:rowOff>1134265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FC4D4F08-C122-478E-8DD1-D1618534DF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8688" y="14893488"/>
          <a:ext cx="1256659" cy="1080727"/>
        </a:xfrm>
        <a:prstGeom prst="rect">
          <a:avLst/>
        </a:prstGeom>
      </xdr:spPr>
    </xdr:pic>
    <xdr:clientData/>
  </xdr:twoCellAnchor>
  <xdr:twoCellAnchor>
    <xdr:from>
      <xdr:col>1</xdr:col>
      <xdr:colOff>459440</xdr:colOff>
      <xdr:row>11</xdr:row>
      <xdr:rowOff>85287</xdr:rowOff>
    </xdr:from>
    <xdr:to>
      <xdr:col>1</xdr:col>
      <xdr:colOff>1632323</xdr:colOff>
      <xdr:row>11</xdr:row>
      <xdr:rowOff>1132504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329371E-8DCA-41F0-99A9-FB200C52D9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7215" y="11124762"/>
          <a:ext cx="1172883" cy="1047217"/>
        </a:xfrm>
        <a:prstGeom prst="rect">
          <a:avLst/>
        </a:prstGeom>
      </xdr:spPr>
    </xdr:pic>
    <xdr:clientData/>
  </xdr:twoCellAnchor>
  <xdr:twoCellAnchor>
    <xdr:from>
      <xdr:col>1</xdr:col>
      <xdr:colOff>430241</xdr:colOff>
      <xdr:row>12</xdr:row>
      <xdr:rowOff>64122</xdr:rowOff>
    </xdr:from>
    <xdr:to>
      <xdr:col>1</xdr:col>
      <xdr:colOff>1621741</xdr:colOff>
      <xdr:row>12</xdr:row>
      <xdr:rowOff>1129956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9BE22F33-9727-497D-A2E9-0985251675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8016" y="12370422"/>
          <a:ext cx="1191500" cy="1065834"/>
        </a:xfrm>
        <a:prstGeom prst="rect">
          <a:avLst/>
        </a:prstGeom>
      </xdr:spPr>
    </xdr:pic>
    <xdr:clientData/>
  </xdr:twoCellAnchor>
  <xdr:twoCellAnchor>
    <xdr:from>
      <xdr:col>1</xdr:col>
      <xdr:colOff>439550</xdr:colOff>
      <xdr:row>13</xdr:row>
      <xdr:rowOff>64123</xdr:rowOff>
    </xdr:from>
    <xdr:to>
      <xdr:col>1</xdr:col>
      <xdr:colOff>1621740</xdr:colOff>
      <xdr:row>13</xdr:row>
      <xdr:rowOff>1129025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D4999C6-1D46-43B4-9640-F45308AAF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7325" y="13637248"/>
          <a:ext cx="1182190" cy="1064902"/>
        </a:xfrm>
        <a:prstGeom prst="rect">
          <a:avLst/>
        </a:prstGeom>
      </xdr:spPr>
    </xdr:pic>
    <xdr:clientData/>
  </xdr:twoCellAnchor>
  <xdr:twoCellAnchor>
    <xdr:from>
      <xdr:col>1</xdr:col>
      <xdr:colOff>230521</xdr:colOff>
      <xdr:row>10</xdr:row>
      <xdr:rowOff>107079</xdr:rowOff>
    </xdr:from>
    <xdr:to>
      <xdr:col>1</xdr:col>
      <xdr:colOff>1458687</xdr:colOff>
      <xdr:row>10</xdr:row>
      <xdr:rowOff>1201971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D4AFE74C-7B20-4AEE-97C6-4C38BF32FA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8296" y="9879729"/>
          <a:ext cx="1228166" cy="1094892"/>
        </a:xfrm>
        <a:prstGeom prst="rect">
          <a:avLst/>
        </a:prstGeom>
      </xdr:spPr>
    </xdr:pic>
    <xdr:clientData/>
  </xdr:twoCellAnchor>
  <xdr:twoCellAnchor>
    <xdr:from>
      <xdr:col>1</xdr:col>
      <xdr:colOff>320968</xdr:colOff>
      <xdr:row>9</xdr:row>
      <xdr:rowOff>107701</xdr:rowOff>
    </xdr:from>
    <xdr:to>
      <xdr:col>1</xdr:col>
      <xdr:colOff>1495097</xdr:colOff>
      <xdr:row>9</xdr:row>
      <xdr:rowOff>1171045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01372420-A021-47E1-959D-34AAA1063A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8743" y="8613526"/>
          <a:ext cx="1174129" cy="1063344"/>
        </a:xfrm>
        <a:prstGeom prst="rect">
          <a:avLst/>
        </a:prstGeom>
      </xdr:spPr>
    </xdr:pic>
    <xdr:clientData/>
  </xdr:twoCellAnchor>
  <xdr:twoCellAnchor>
    <xdr:from>
      <xdr:col>1</xdr:col>
      <xdr:colOff>334397</xdr:colOff>
      <xdr:row>8</xdr:row>
      <xdr:rowOff>116728</xdr:rowOff>
    </xdr:from>
    <xdr:to>
      <xdr:col>1</xdr:col>
      <xdr:colOff>1625563</xdr:colOff>
      <xdr:row>8</xdr:row>
      <xdr:rowOff>1188819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619E0075-AAF2-4451-A3CF-FB76897C58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2172" y="7355728"/>
          <a:ext cx="1291166" cy="1072091"/>
        </a:xfrm>
        <a:prstGeom prst="rect">
          <a:avLst/>
        </a:prstGeom>
      </xdr:spPr>
    </xdr:pic>
    <xdr:clientData/>
  </xdr:twoCellAnchor>
  <xdr:twoCellAnchor>
    <xdr:from>
      <xdr:col>1</xdr:col>
      <xdr:colOff>570883</xdr:colOff>
      <xdr:row>15</xdr:row>
      <xdr:rowOff>106456</xdr:rowOff>
    </xdr:from>
    <xdr:to>
      <xdr:col>1</xdr:col>
      <xdr:colOff>1784722</xdr:colOff>
      <xdr:row>15</xdr:row>
      <xdr:rowOff>1135985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2201C6CC-D9AE-4C27-B8C7-4B7337C82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8658" y="16213231"/>
          <a:ext cx="1175739" cy="1029529"/>
        </a:xfrm>
        <a:prstGeom prst="rect">
          <a:avLst/>
        </a:prstGeom>
      </xdr:spPr>
    </xdr:pic>
    <xdr:clientData/>
  </xdr:twoCellAnchor>
  <xdr:twoCellAnchor>
    <xdr:from>
      <xdr:col>1</xdr:col>
      <xdr:colOff>374385</xdr:colOff>
      <xdr:row>34</xdr:row>
      <xdr:rowOff>15873</xdr:rowOff>
    </xdr:from>
    <xdr:to>
      <xdr:col>1</xdr:col>
      <xdr:colOff>1440656</xdr:colOff>
      <xdr:row>34</xdr:row>
      <xdr:rowOff>1049336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2D32FAF8-ABD4-41E1-AC40-AD4817BCF8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2160" y="40192323"/>
          <a:ext cx="1066271" cy="1033463"/>
        </a:xfrm>
        <a:prstGeom prst="rect">
          <a:avLst/>
        </a:prstGeom>
      </xdr:spPr>
    </xdr:pic>
    <xdr:clientData/>
  </xdr:twoCellAnchor>
  <xdr:twoCellAnchor>
    <xdr:from>
      <xdr:col>1</xdr:col>
      <xdr:colOff>527844</xdr:colOff>
      <xdr:row>35</xdr:row>
      <xdr:rowOff>231693</xdr:rowOff>
    </xdr:from>
    <xdr:to>
      <xdr:col>1</xdr:col>
      <xdr:colOff>1535907</xdr:colOff>
      <xdr:row>35</xdr:row>
      <xdr:rowOff>1071560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317ED9B3-0627-43C2-B31C-30B447D681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V="1">
          <a:off x="1775619" y="41674968"/>
          <a:ext cx="1008063" cy="839867"/>
        </a:xfrm>
        <a:prstGeom prst="rect">
          <a:avLst/>
        </a:prstGeom>
      </xdr:spPr>
    </xdr:pic>
    <xdr:clientData/>
  </xdr:twoCellAnchor>
  <xdr:twoCellAnchor>
    <xdr:from>
      <xdr:col>1</xdr:col>
      <xdr:colOff>459441</xdr:colOff>
      <xdr:row>40</xdr:row>
      <xdr:rowOff>100853</xdr:rowOff>
    </xdr:from>
    <xdr:to>
      <xdr:col>1</xdr:col>
      <xdr:colOff>1423147</xdr:colOff>
      <xdr:row>40</xdr:row>
      <xdr:rowOff>1064559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8A1C5F8E-7738-4E87-8244-3806EC160C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7216" y="47878253"/>
          <a:ext cx="963706" cy="963706"/>
        </a:xfrm>
        <a:prstGeom prst="rect">
          <a:avLst/>
        </a:prstGeom>
      </xdr:spPr>
    </xdr:pic>
    <xdr:clientData/>
  </xdr:twoCellAnchor>
  <xdr:twoCellAnchor>
    <xdr:from>
      <xdr:col>1</xdr:col>
      <xdr:colOff>463765</xdr:colOff>
      <xdr:row>41</xdr:row>
      <xdr:rowOff>340341</xdr:rowOff>
    </xdr:from>
    <xdr:to>
      <xdr:col>1</xdr:col>
      <xdr:colOff>1311089</xdr:colOff>
      <xdr:row>41</xdr:row>
      <xdr:rowOff>1187665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ECCDDD10-73C2-4A3F-A244-8172972D61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1540" y="49384566"/>
          <a:ext cx="847324" cy="847324"/>
        </a:xfrm>
        <a:prstGeom prst="rect">
          <a:avLst/>
        </a:prstGeom>
      </xdr:spPr>
    </xdr:pic>
    <xdr:clientData/>
  </xdr:twoCellAnchor>
  <xdr:twoCellAnchor>
    <xdr:from>
      <xdr:col>1</xdr:col>
      <xdr:colOff>696410</xdr:colOff>
      <xdr:row>39</xdr:row>
      <xdr:rowOff>134254</xdr:rowOff>
    </xdr:from>
    <xdr:to>
      <xdr:col>1</xdr:col>
      <xdr:colOff>1494586</xdr:colOff>
      <xdr:row>39</xdr:row>
      <xdr:rowOff>932430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26E2244B-CD44-4A1C-8762-90B54ABBC0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4185" y="46644829"/>
          <a:ext cx="798176" cy="798176"/>
        </a:xfrm>
        <a:prstGeom prst="rect">
          <a:avLst/>
        </a:prstGeom>
      </xdr:spPr>
    </xdr:pic>
    <xdr:clientData/>
  </xdr:twoCellAnchor>
  <xdr:twoCellAnchor>
    <xdr:from>
      <xdr:col>1</xdr:col>
      <xdr:colOff>477314</xdr:colOff>
      <xdr:row>38</xdr:row>
      <xdr:rowOff>77067</xdr:rowOff>
    </xdr:from>
    <xdr:to>
      <xdr:col>1</xdr:col>
      <xdr:colOff>1315991</xdr:colOff>
      <xdr:row>38</xdr:row>
      <xdr:rowOff>915744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CB2B3EAE-0C23-4199-9AFE-5A9B155E5C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5089" y="45320817"/>
          <a:ext cx="838677" cy="838677"/>
        </a:xfrm>
        <a:prstGeom prst="rect">
          <a:avLst/>
        </a:prstGeom>
      </xdr:spPr>
    </xdr:pic>
    <xdr:clientData/>
  </xdr:twoCellAnchor>
  <xdr:twoCellAnchor>
    <xdr:from>
      <xdr:col>1</xdr:col>
      <xdr:colOff>527162</xdr:colOff>
      <xdr:row>37</xdr:row>
      <xdr:rowOff>197773</xdr:rowOff>
    </xdr:from>
    <xdr:to>
      <xdr:col>1</xdr:col>
      <xdr:colOff>1559719</xdr:colOff>
      <xdr:row>37</xdr:row>
      <xdr:rowOff>1233832</xdr:rowOff>
    </xdr:to>
    <xdr:pic>
      <xdr:nvPicPr>
        <xdr:cNvPr id="18" name="Рисунок 17">
          <a:extLst>
            <a:ext uri="{FF2B5EF4-FFF2-40B4-BE49-F238E27FC236}">
              <a16:creationId xmlns:a16="http://schemas.microsoft.com/office/drawing/2014/main" id="{B431271E-0AEF-464C-B0D8-6207153ED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4937" y="44174698"/>
          <a:ext cx="1032557" cy="1036059"/>
        </a:xfrm>
        <a:prstGeom prst="rect">
          <a:avLst/>
        </a:prstGeom>
      </xdr:spPr>
    </xdr:pic>
    <xdr:clientData/>
  </xdr:twoCellAnchor>
  <xdr:twoCellAnchor>
    <xdr:from>
      <xdr:col>1</xdr:col>
      <xdr:colOff>670860</xdr:colOff>
      <xdr:row>36</xdr:row>
      <xdr:rowOff>78441</xdr:rowOff>
    </xdr:from>
    <xdr:to>
      <xdr:col>1</xdr:col>
      <xdr:colOff>1594552</xdr:colOff>
      <xdr:row>36</xdr:row>
      <xdr:rowOff>1002133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4F86699A-40DF-407E-8F29-BABE423939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8635" y="42788541"/>
          <a:ext cx="923692" cy="923692"/>
        </a:xfrm>
        <a:prstGeom prst="rect">
          <a:avLst/>
        </a:prstGeom>
      </xdr:spPr>
    </xdr:pic>
    <xdr:clientData/>
  </xdr:twoCellAnchor>
  <xdr:twoCellAnchor>
    <xdr:from>
      <xdr:col>1</xdr:col>
      <xdr:colOff>491593</xdr:colOff>
      <xdr:row>5</xdr:row>
      <xdr:rowOff>142876</xdr:rowOff>
    </xdr:from>
    <xdr:to>
      <xdr:col>1</xdr:col>
      <xdr:colOff>1159731</xdr:colOff>
      <xdr:row>5</xdr:row>
      <xdr:rowOff>1206500</xdr:rowOff>
    </xdr:to>
    <xdr:pic>
      <xdr:nvPicPr>
        <xdr:cNvPr id="20" name="Рисунок 19">
          <a:extLst>
            <a:ext uri="{FF2B5EF4-FFF2-40B4-BE49-F238E27FC236}">
              <a16:creationId xmlns:a16="http://schemas.microsoft.com/office/drawing/2014/main" id="{40828D3A-BCDD-4377-A04C-B9E9EFC4D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9368" y="3552826"/>
          <a:ext cx="668138" cy="1063624"/>
        </a:xfrm>
        <a:prstGeom prst="rect">
          <a:avLst/>
        </a:prstGeom>
      </xdr:spPr>
    </xdr:pic>
    <xdr:clientData/>
  </xdr:twoCellAnchor>
  <xdr:twoCellAnchor>
    <xdr:from>
      <xdr:col>1</xdr:col>
      <xdr:colOff>607220</xdr:colOff>
      <xdr:row>18</xdr:row>
      <xdr:rowOff>76994</xdr:rowOff>
    </xdr:from>
    <xdr:to>
      <xdr:col>1</xdr:col>
      <xdr:colOff>1476375</xdr:colOff>
      <xdr:row>18</xdr:row>
      <xdr:rowOff>1235867</xdr:rowOff>
    </xdr:to>
    <xdr:pic>
      <xdr:nvPicPr>
        <xdr:cNvPr id="21" name="Рисунок 20">
          <a:extLst>
            <a:ext uri="{FF2B5EF4-FFF2-40B4-BE49-F238E27FC236}">
              <a16:creationId xmlns:a16="http://schemas.microsoft.com/office/drawing/2014/main" id="{F18525E0-F76D-4334-A974-554D98C123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4995" y="19984244"/>
          <a:ext cx="869155" cy="1158873"/>
        </a:xfrm>
        <a:prstGeom prst="rect">
          <a:avLst/>
        </a:prstGeom>
      </xdr:spPr>
    </xdr:pic>
    <xdr:clientData/>
  </xdr:twoCellAnchor>
  <xdr:twoCellAnchor>
    <xdr:from>
      <xdr:col>1</xdr:col>
      <xdr:colOff>583406</xdr:colOff>
      <xdr:row>16</xdr:row>
      <xdr:rowOff>69056</xdr:rowOff>
    </xdr:from>
    <xdr:to>
      <xdr:col>1</xdr:col>
      <xdr:colOff>1404937</xdr:colOff>
      <xdr:row>16</xdr:row>
      <xdr:rowOff>1164430</xdr:rowOff>
    </xdr:to>
    <xdr:pic>
      <xdr:nvPicPr>
        <xdr:cNvPr id="22" name="Рисунок 21">
          <a:extLst>
            <a:ext uri="{FF2B5EF4-FFF2-40B4-BE49-F238E27FC236}">
              <a16:creationId xmlns:a16="http://schemas.microsoft.com/office/drawing/2014/main" id="{7EA306C4-FC34-4947-B0A6-82E13CD5E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1181" y="17442656"/>
          <a:ext cx="821531" cy="1095374"/>
        </a:xfrm>
        <a:prstGeom prst="rect">
          <a:avLst/>
        </a:prstGeom>
      </xdr:spPr>
    </xdr:pic>
    <xdr:clientData/>
  </xdr:twoCellAnchor>
  <xdr:twoCellAnchor>
    <xdr:from>
      <xdr:col>1</xdr:col>
      <xdr:colOff>619125</xdr:colOff>
      <xdr:row>17</xdr:row>
      <xdr:rowOff>83342</xdr:rowOff>
    </xdr:from>
    <xdr:to>
      <xdr:col>1</xdr:col>
      <xdr:colOff>1488280</xdr:colOff>
      <xdr:row>17</xdr:row>
      <xdr:rowOff>1242216</xdr:rowOff>
    </xdr:to>
    <xdr:pic>
      <xdr:nvPicPr>
        <xdr:cNvPr id="23" name="Рисунок 22">
          <a:extLst>
            <a:ext uri="{FF2B5EF4-FFF2-40B4-BE49-F238E27FC236}">
              <a16:creationId xmlns:a16="http://schemas.microsoft.com/office/drawing/2014/main" id="{CE0C8356-EF86-47D7-A091-214ABFFAE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6900" y="18723767"/>
          <a:ext cx="869155" cy="1158874"/>
        </a:xfrm>
        <a:prstGeom prst="rect">
          <a:avLst/>
        </a:prstGeom>
      </xdr:spPr>
    </xdr:pic>
    <xdr:clientData/>
  </xdr:twoCellAnchor>
  <xdr:twoCellAnchor>
    <xdr:from>
      <xdr:col>1</xdr:col>
      <xdr:colOff>595315</xdr:colOff>
      <xdr:row>19</xdr:row>
      <xdr:rowOff>59530</xdr:rowOff>
    </xdr:from>
    <xdr:to>
      <xdr:col>1</xdr:col>
      <xdr:colOff>1464468</xdr:colOff>
      <xdr:row>19</xdr:row>
      <xdr:rowOff>1218401</xdr:rowOff>
    </xdr:to>
    <xdr:pic>
      <xdr:nvPicPr>
        <xdr:cNvPr id="24" name="Рисунок 23">
          <a:extLst>
            <a:ext uri="{FF2B5EF4-FFF2-40B4-BE49-F238E27FC236}">
              <a16:creationId xmlns:a16="http://schemas.microsoft.com/office/drawing/2014/main" id="{4F3CD0C4-D6E4-4880-A9BB-0819FC493A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3090" y="21233605"/>
          <a:ext cx="869153" cy="1158871"/>
        </a:xfrm>
        <a:prstGeom prst="rect">
          <a:avLst/>
        </a:prstGeom>
      </xdr:spPr>
    </xdr:pic>
    <xdr:clientData/>
  </xdr:twoCellAnchor>
  <xdr:twoCellAnchor>
    <xdr:from>
      <xdr:col>1</xdr:col>
      <xdr:colOff>631031</xdr:colOff>
      <xdr:row>20</xdr:row>
      <xdr:rowOff>59531</xdr:rowOff>
    </xdr:from>
    <xdr:to>
      <xdr:col>1</xdr:col>
      <xdr:colOff>1488282</xdr:colOff>
      <xdr:row>20</xdr:row>
      <xdr:rowOff>1202532</xdr:rowOff>
    </xdr:to>
    <xdr:pic>
      <xdr:nvPicPr>
        <xdr:cNvPr id="25" name="Рисунок 24">
          <a:extLst>
            <a:ext uri="{FF2B5EF4-FFF2-40B4-BE49-F238E27FC236}">
              <a16:creationId xmlns:a16="http://schemas.microsoft.com/office/drawing/2014/main" id="{BFC72BE5-E6BC-4360-B7AA-63FB4D3019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78806" y="22500431"/>
          <a:ext cx="857251" cy="1143001"/>
        </a:xfrm>
        <a:prstGeom prst="rect">
          <a:avLst/>
        </a:prstGeom>
      </xdr:spPr>
    </xdr:pic>
    <xdr:clientData/>
  </xdr:twoCellAnchor>
  <xdr:twoCellAnchor>
    <xdr:from>
      <xdr:col>1</xdr:col>
      <xdr:colOff>468313</xdr:colOff>
      <xdr:row>21</xdr:row>
      <xdr:rowOff>3969</xdr:rowOff>
    </xdr:from>
    <xdr:to>
      <xdr:col>1</xdr:col>
      <xdr:colOff>1349375</xdr:colOff>
      <xdr:row>21</xdr:row>
      <xdr:rowOff>1178719</xdr:rowOff>
    </xdr:to>
    <xdr:pic>
      <xdr:nvPicPr>
        <xdr:cNvPr id="26" name="Рисунок 25">
          <a:extLst>
            <a:ext uri="{FF2B5EF4-FFF2-40B4-BE49-F238E27FC236}">
              <a16:creationId xmlns:a16="http://schemas.microsoft.com/office/drawing/2014/main" id="{744FC962-5CA1-41D4-8031-36F454EA88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6088" y="23711694"/>
          <a:ext cx="881062" cy="1174750"/>
        </a:xfrm>
        <a:prstGeom prst="rect">
          <a:avLst/>
        </a:prstGeom>
      </xdr:spPr>
    </xdr:pic>
    <xdr:clientData/>
  </xdr:twoCellAnchor>
  <xdr:twoCellAnchor>
    <xdr:from>
      <xdr:col>1</xdr:col>
      <xdr:colOff>468314</xdr:colOff>
      <xdr:row>22</xdr:row>
      <xdr:rowOff>49213</xdr:rowOff>
    </xdr:from>
    <xdr:to>
      <xdr:col>1</xdr:col>
      <xdr:colOff>1325563</xdr:colOff>
      <xdr:row>22</xdr:row>
      <xdr:rowOff>1192212</xdr:rowOff>
    </xdr:to>
    <xdr:pic>
      <xdr:nvPicPr>
        <xdr:cNvPr id="27" name="Рисунок 26">
          <a:extLst>
            <a:ext uri="{FF2B5EF4-FFF2-40B4-BE49-F238E27FC236}">
              <a16:creationId xmlns:a16="http://schemas.microsoft.com/office/drawing/2014/main" id="{6325C751-27D9-4A3A-B802-809D2414EB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6089" y="25023763"/>
          <a:ext cx="857249" cy="1142999"/>
        </a:xfrm>
        <a:prstGeom prst="rect">
          <a:avLst/>
        </a:prstGeom>
      </xdr:spPr>
    </xdr:pic>
    <xdr:clientData/>
  </xdr:twoCellAnchor>
  <xdr:twoCellAnchor>
    <xdr:from>
      <xdr:col>1</xdr:col>
      <xdr:colOff>504033</xdr:colOff>
      <xdr:row>23</xdr:row>
      <xdr:rowOff>96838</xdr:rowOff>
    </xdr:from>
    <xdr:to>
      <xdr:col>1</xdr:col>
      <xdr:colOff>1277937</xdr:colOff>
      <xdr:row>23</xdr:row>
      <xdr:rowOff>1128710</xdr:rowOff>
    </xdr:to>
    <xdr:pic>
      <xdr:nvPicPr>
        <xdr:cNvPr id="28" name="Рисунок 27">
          <a:extLst>
            <a:ext uri="{FF2B5EF4-FFF2-40B4-BE49-F238E27FC236}">
              <a16:creationId xmlns:a16="http://schemas.microsoft.com/office/drawing/2014/main" id="{484F348D-3EBF-4B8A-A3A2-0BF62E03C2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1808" y="26338213"/>
          <a:ext cx="773904" cy="1031872"/>
        </a:xfrm>
        <a:prstGeom prst="rect">
          <a:avLst/>
        </a:prstGeom>
      </xdr:spPr>
    </xdr:pic>
    <xdr:clientData/>
  </xdr:twoCellAnchor>
  <xdr:twoCellAnchor>
    <xdr:from>
      <xdr:col>1</xdr:col>
      <xdr:colOff>484189</xdr:colOff>
      <xdr:row>25</xdr:row>
      <xdr:rowOff>138906</xdr:rowOff>
    </xdr:from>
    <xdr:to>
      <xdr:col>1</xdr:col>
      <xdr:colOff>1365250</xdr:colOff>
      <xdr:row>30</xdr:row>
      <xdr:rowOff>43654</xdr:rowOff>
    </xdr:to>
    <xdr:pic>
      <xdr:nvPicPr>
        <xdr:cNvPr id="29" name="Рисунок 28">
          <a:extLst>
            <a:ext uri="{FF2B5EF4-FFF2-40B4-BE49-F238E27FC236}">
              <a16:creationId xmlns:a16="http://schemas.microsoft.com/office/drawing/2014/main" id="{CDBB8DDB-0FDE-47F5-9B4C-C186CC896D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1964" y="28913931"/>
          <a:ext cx="881061" cy="6238873"/>
        </a:xfrm>
        <a:prstGeom prst="rect">
          <a:avLst/>
        </a:prstGeom>
      </xdr:spPr>
    </xdr:pic>
    <xdr:clientData/>
  </xdr:twoCellAnchor>
  <xdr:twoCellAnchor>
    <xdr:from>
      <xdr:col>1</xdr:col>
      <xdr:colOff>539751</xdr:colOff>
      <xdr:row>24</xdr:row>
      <xdr:rowOff>87311</xdr:rowOff>
    </xdr:from>
    <xdr:to>
      <xdr:col>1</xdr:col>
      <xdr:colOff>1363466</xdr:colOff>
      <xdr:row>24</xdr:row>
      <xdr:rowOff>1146968</xdr:rowOff>
    </xdr:to>
    <xdr:pic>
      <xdr:nvPicPr>
        <xdr:cNvPr id="30" name="Рисунок 29">
          <a:extLst>
            <a:ext uri="{FF2B5EF4-FFF2-40B4-BE49-F238E27FC236}">
              <a16:creationId xmlns:a16="http://schemas.microsoft.com/office/drawing/2014/main" id="{562A5689-DF5F-447B-8AC3-1BA6860D5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7526" y="27595511"/>
          <a:ext cx="823715" cy="1059657"/>
        </a:xfrm>
        <a:prstGeom prst="rect">
          <a:avLst/>
        </a:prstGeom>
      </xdr:spPr>
    </xdr:pic>
    <xdr:clientData/>
  </xdr:twoCellAnchor>
  <xdr:twoCellAnchor>
    <xdr:from>
      <xdr:col>1</xdr:col>
      <xdr:colOff>79374</xdr:colOff>
      <xdr:row>48</xdr:row>
      <xdr:rowOff>615838</xdr:rowOff>
    </xdr:from>
    <xdr:to>
      <xdr:col>1</xdr:col>
      <xdr:colOff>1188086</xdr:colOff>
      <xdr:row>48</xdr:row>
      <xdr:rowOff>1590898</xdr:rowOff>
    </xdr:to>
    <xdr:pic>
      <xdr:nvPicPr>
        <xdr:cNvPr id="31" name="Рисунок 30">
          <a:extLst>
            <a:ext uri="{FF2B5EF4-FFF2-40B4-BE49-F238E27FC236}">
              <a16:creationId xmlns:a16="http://schemas.microsoft.com/office/drawing/2014/main" id="{E2345D93-3B35-4FC2-B0A3-BF34A2A4DB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7149" y="59994688"/>
          <a:ext cx="1108712" cy="975060"/>
        </a:xfrm>
        <a:prstGeom prst="rect">
          <a:avLst/>
        </a:prstGeom>
      </xdr:spPr>
    </xdr:pic>
    <xdr:clientData/>
  </xdr:twoCellAnchor>
  <xdr:twoCellAnchor>
    <xdr:from>
      <xdr:col>1</xdr:col>
      <xdr:colOff>1289843</xdr:colOff>
      <xdr:row>48</xdr:row>
      <xdr:rowOff>195717</xdr:rowOff>
    </xdr:from>
    <xdr:to>
      <xdr:col>1</xdr:col>
      <xdr:colOff>2285205</xdr:colOff>
      <xdr:row>48</xdr:row>
      <xdr:rowOff>1034336</xdr:rowOff>
    </xdr:to>
    <xdr:pic>
      <xdr:nvPicPr>
        <xdr:cNvPr id="32" name="Рисунок 31">
          <a:extLst>
            <a:ext uri="{FF2B5EF4-FFF2-40B4-BE49-F238E27FC236}">
              <a16:creationId xmlns:a16="http://schemas.microsoft.com/office/drawing/2014/main" id="{BAEECA69-1DB6-4E56-BF20-F0A5ECF358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37618" y="59574567"/>
          <a:ext cx="452437" cy="838619"/>
        </a:xfrm>
        <a:prstGeom prst="rect">
          <a:avLst/>
        </a:prstGeom>
      </xdr:spPr>
    </xdr:pic>
    <xdr:clientData/>
  </xdr:twoCellAnchor>
  <xdr:twoCellAnchor>
    <xdr:from>
      <xdr:col>1</xdr:col>
      <xdr:colOff>1254125</xdr:colOff>
      <xdr:row>49</xdr:row>
      <xdr:rowOff>140834</xdr:rowOff>
    </xdr:from>
    <xdr:to>
      <xdr:col>1</xdr:col>
      <xdr:colOff>2252960</xdr:colOff>
      <xdr:row>49</xdr:row>
      <xdr:rowOff>1025115</xdr:rowOff>
    </xdr:to>
    <xdr:pic>
      <xdr:nvPicPr>
        <xdr:cNvPr id="33" name="Рисунок 32">
          <a:extLst>
            <a:ext uri="{FF2B5EF4-FFF2-40B4-BE49-F238E27FC236}">
              <a16:creationId xmlns:a16="http://schemas.microsoft.com/office/drawing/2014/main" id="{0877A563-08FC-4998-AC28-A12E6E329F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1900" y="61500884"/>
          <a:ext cx="484485" cy="884281"/>
        </a:xfrm>
        <a:prstGeom prst="rect">
          <a:avLst/>
        </a:prstGeom>
      </xdr:spPr>
    </xdr:pic>
    <xdr:clientData/>
  </xdr:twoCellAnchor>
  <xdr:twoCellAnchor>
    <xdr:from>
      <xdr:col>1</xdr:col>
      <xdr:colOff>559593</xdr:colOff>
      <xdr:row>49</xdr:row>
      <xdr:rowOff>1200604</xdr:rowOff>
    </xdr:from>
    <xdr:to>
      <xdr:col>1</xdr:col>
      <xdr:colOff>1685459</xdr:colOff>
      <xdr:row>49</xdr:row>
      <xdr:rowOff>2190750</xdr:rowOff>
    </xdr:to>
    <xdr:pic>
      <xdr:nvPicPr>
        <xdr:cNvPr id="34" name="Рисунок 33">
          <a:extLst>
            <a:ext uri="{FF2B5EF4-FFF2-40B4-BE49-F238E27FC236}">
              <a16:creationId xmlns:a16="http://schemas.microsoft.com/office/drawing/2014/main" id="{BFEB0879-D7EC-400D-A93A-A5690EEF5A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7368" y="62560654"/>
          <a:ext cx="1125866" cy="990146"/>
        </a:xfrm>
        <a:prstGeom prst="rect">
          <a:avLst/>
        </a:prstGeom>
      </xdr:spPr>
    </xdr:pic>
    <xdr:clientData/>
  </xdr:twoCellAnchor>
  <xdr:twoCellAnchor>
    <xdr:from>
      <xdr:col>1</xdr:col>
      <xdr:colOff>202407</xdr:colOff>
      <xdr:row>49</xdr:row>
      <xdr:rowOff>151040</xdr:rowOff>
    </xdr:from>
    <xdr:to>
      <xdr:col>1</xdr:col>
      <xdr:colOff>1097146</xdr:colOff>
      <xdr:row>49</xdr:row>
      <xdr:rowOff>948407</xdr:rowOff>
    </xdr:to>
    <xdr:pic>
      <xdr:nvPicPr>
        <xdr:cNvPr id="35" name="Рисунок 34">
          <a:extLst>
            <a:ext uri="{FF2B5EF4-FFF2-40B4-BE49-F238E27FC236}">
              <a16:creationId xmlns:a16="http://schemas.microsoft.com/office/drawing/2014/main" id="{6D8ED82C-30CD-4BDD-8E60-B764FD47D0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0182" y="61511090"/>
          <a:ext cx="894739" cy="797367"/>
        </a:xfrm>
        <a:prstGeom prst="rect">
          <a:avLst/>
        </a:prstGeom>
      </xdr:spPr>
    </xdr:pic>
    <xdr:clientData/>
  </xdr:twoCellAnchor>
  <xdr:twoCellAnchor>
    <xdr:from>
      <xdr:col>1</xdr:col>
      <xdr:colOff>1397000</xdr:colOff>
      <xdr:row>48</xdr:row>
      <xdr:rowOff>1131094</xdr:rowOff>
    </xdr:from>
    <xdr:to>
      <xdr:col>1</xdr:col>
      <xdr:colOff>2194718</xdr:colOff>
      <xdr:row>48</xdr:row>
      <xdr:rowOff>1916000</xdr:rowOff>
    </xdr:to>
    <xdr:pic>
      <xdr:nvPicPr>
        <xdr:cNvPr id="36" name="Рисунок 35">
          <a:extLst>
            <a:ext uri="{FF2B5EF4-FFF2-40B4-BE49-F238E27FC236}">
              <a16:creationId xmlns:a16="http://schemas.microsoft.com/office/drawing/2014/main" id="{2FE97657-4842-4E03-B7CC-8711F0C82B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4775" y="60509944"/>
          <a:ext cx="350043" cy="784906"/>
        </a:xfrm>
        <a:prstGeom prst="rect">
          <a:avLst/>
        </a:prstGeom>
      </xdr:spPr>
    </xdr:pic>
    <xdr:clientData/>
  </xdr:twoCellAnchor>
  <xdr:twoCellAnchor>
    <xdr:from>
      <xdr:col>1</xdr:col>
      <xdr:colOff>418760</xdr:colOff>
      <xdr:row>47</xdr:row>
      <xdr:rowOff>28909</xdr:rowOff>
    </xdr:from>
    <xdr:to>
      <xdr:col>1</xdr:col>
      <xdr:colOff>1654967</xdr:colOff>
      <xdr:row>47</xdr:row>
      <xdr:rowOff>1123338</xdr:rowOff>
    </xdr:to>
    <xdr:pic>
      <xdr:nvPicPr>
        <xdr:cNvPr id="37" name="Рисунок 36">
          <a:extLst>
            <a:ext uri="{FF2B5EF4-FFF2-40B4-BE49-F238E27FC236}">
              <a16:creationId xmlns:a16="http://schemas.microsoft.com/office/drawing/2014/main" id="{A238A98F-DAC2-451E-9E96-973D68A972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6535" y="58140934"/>
          <a:ext cx="1236207" cy="1094429"/>
        </a:xfrm>
        <a:prstGeom prst="rect">
          <a:avLst/>
        </a:prstGeom>
      </xdr:spPr>
    </xdr:pic>
    <xdr:clientData/>
  </xdr:twoCellAnchor>
  <xdr:twoCellAnchor>
    <xdr:from>
      <xdr:col>1</xdr:col>
      <xdr:colOff>218961</xdr:colOff>
      <xdr:row>50</xdr:row>
      <xdr:rowOff>777875</xdr:rowOff>
    </xdr:from>
    <xdr:to>
      <xdr:col>1</xdr:col>
      <xdr:colOff>1484121</xdr:colOff>
      <xdr:row>50</xdr:row>
      <xdr:rowOff>2140857</xdr:rowOff>
    </xdr:to>
    <xdr:pic>
      <xdr:nvPicPr>
        <xdr:cNvPr id="38" name="Рисунок 37">
          <a:extLst>
            <a:ext uri="{FF2B5EF4-FFF2-40B4-BE49-F238E27FC236}">
              <a16:creationId xmlns:a16="http://schemas.microsoft.com/office/drawing/2014/main" id="{4F206E5B-D365-4008-8653-2936049F83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6736" y="64671575"/>
          <a:ext cx="1265160" cy="1362982"/>
        </a:xfrm>
        <a:prstGeom prst="rect">
          <a:avLst/>
        </a:prstGeom>
      </xdr:spPr>
    </xdr:pic>
    <xdr:clientData/>
  </xdr:twoCellAnchor>
  <xdr:twoCellAnchor>
    <xdr:from>
      <xdr:col>1</xdr:col>
      <xdr:colOff>317500</xdr:colOff>
      <xdr:row>65</xdr:row>
      <xdr:rowOff>178593</xdr:rowOff>
    </xdr:from>
    <xdr:to>
      <xdr:col>1</xdr:col>
      <xdr:colOff>1841500</xdr:colOff>
      <xdr:row>65</xdr:row>
      <xdr:rowOff>1463061</xdr:rowOff>
    </xdr:to>
    <xdr:pic>
      <xdr:nvPicPr>
        <xdr:cNvPr id="39" name="Рисунок 38">
          <a:extLst>
            <a:ext uri="{FF2B5EF4-FFF2-40B4-BE49-F238E27FC236}">
              <a16:creationId xmlns:a16="http://schemas.microsoft.com/office/drawing/2014/main" id="{E28AA13E-EE13-4EC5-B6B3-F00B14DA1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5275" y="92409168"/>
          <a:ext cx="1428750" cy="1284468"/>
        </a:xfrm>
        <a:prstGeom prst="rect">
          <a:avLst/>
        </a:prstGeom>
      </xdr:spPr>
    </xdr:pic>
    <xdr:clientData/>
  </xdr:twoCellAnchor>
  <xdr:twoCellAnchor>
    <xdr:from>
      <xdr:col>1</xdr:col>
      <xdr:colOff>388937</xdr:colOff>
      <xdr:row>64</xdr:row>
      <xdr:rowOff>117562</xdr:rowOff>
    </xdr:from>
    <xdr:to>
      <xdr:col>1</xdr:col>
      <xdr:colOff>1952625</xdr:colOff>
      <xdr:row>64</xdr:row>
      <xdr:rowOff>1545210</xdr:rowOff>
    </xdr:to>
    <xdr:pic>
      <xdr:nvPicPr>
        <xdr:cNvPr id="40" name="Рисунок 39">
          <a:extLst>
            <a:ext uri="{FF2B5EF4-FFF2-40B4-BE49-F238E27FC236}">
              <a16:creationId xmlns:a16="http://schemas.microsoft.com/office/drawing/2014/main" id="{716BB7E3-35A9-4004-B6B4-E639AF33B6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6712" y="90719362"/>
          <a:ext cx="1354138" cy="1427648"/>
        </a:xfrm>
        <a:prstGeom prst="rect">
          <a:avLst/>
        </a:prstGeom>
      </xdr:spPr>
    </xdr:pic>
    <xdr:clientData/>
  </xdr:twoCellAnchor>
  <xdr:twoCellAnchor>
    <xdr:from>
      <xdr:col>1</xdr:col>
      <xdr:colOff>427302</xdr:colOff>
      <xdr:row>66</xdr:row>
      <xdr:rowOff>140607</xdr:rowOff>
    </xdr:from>
    <xdr:to>
      <xdr:col>1</xdr:col>
      <xdr:colOff>1619250</xdr:colOff>
      <xdr:row>66</xdr:row>
      <xdr:rowOff>1368594</xdr:rowOff>
    </xdr:to>
    <xdr:pic>
      <xdr:nvPicPr>
        <xdr:cNvPr id="41" name="Рисунок 40">
          <a:extLst>
            <a:ext uri="{FF2B5EF4-FFF2-40B4-BE49-F238E27FC236}">
              <a16:creationId xmlns:a16="http://schemas.microsoft.com/office/drawing/2014/main" id="{B6A17562-B8BA-4A41-A463-AD8A862DAA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5077" y="93999957"/>
          <a:ext cx="1191948" cy="1227987"/>
        </a:xfrm>
        <a:prstGeom prst="rect">
          <a:avLst/>
        </a:prstGeom>
      </xdr:spPr>
    </xdr:pic>
    <xdr:clientData/>
  </xdr:twoCellAnchor>
  <xdr:twoCellAnchor>
    <xdr:from>
      <xdr:col>1</xdr:col>
      <xdr:colOff>294821</xdr:colOff>
      <xdr:row>67</xdr:row>
      <xdr:rowOff>111124</xdr:rowOff>
    </xdr:from>
    <xdr:to>
      <xdr:col>1</xdr:col>
      <xdr:colOff>1666874</xdr:colOff>
      <xdr:row>67</xdr:row>
      <xdr:rowOff>1336079</xdr:rowOff>
    </xdr:to>
    <xdr:pic>
      <xdr:nvPicPr>
        <xdr:cNvPr id="42" name="Рисунок 41">
          <a:extLst>
            <a:ext uri="{FF2B5EF4-FFF2-40B4-BE49-F238E27FC236}">
              <a16:creationId xmlns:a16="http://schemas.microsoft.com/office/drawing/2014/main" id="{ADDC96AD-D44C-4806-B583-7AA13CDC5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2596" y="95599249"/>
          <a:ext cx="1372053" cy="1224955"/>
        </a:xfrm>
        <a:prstGeom prst="rect">
          <a:avLst/>
        </a:prstGeom>
      </xdr:spPr>
    </xdr:pic>
    <xdr:clientData/>
  </xdr:twoCellAnchor>
  <xdr:twoCellAnchor>
    <xdr:from>
      <xdr:col>1</xdr:col>
      <xdr:colOff>269874</xdr:colOff>
      <xdr:row>68</xdr:row>
      <xdr:rowOff>159547</xdr:rowOff>
    </xdr:from>
    <xdr:to>
      <xdr:col>1</xdr:col>
      <xdr:colOff>1650999</xdr:colOff>
      <xdr:row>68</xdr:row>
      <xdr:rowOff>1542367</xdr:rowOff>
    </xdr:to>
    <xdr:pic>
      <xdr:nvPicPr>
        <xdr:cNvPr id="43" name="Рисунок 42">
          <a:extLst>
            <a:ext uri="{FF2B5EF4-FFF2-40B4-BE49-F238E27FC236}">
              <a16:creationId xmlns:a16="http://schemas.microsoft.com/office/drawing/2014/main" id="{D76DF6E5-2AEA-4D54-A4E4-F5840374C0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517649" y="97276447"/>
          <a:ext cx="1381125" cy="1382820"/>
        </a:xfrm>
        <a:prstGeom prst="rect">
          <a:avLst/>
        </a:prstGeom>
      </xdr:spPr>
    </xdr:pic>
    <xdr:clientData/>
  </xdr:twoCellAnchor>
  <xdr:twoCellAnchor>
    <xdr:from>
      <xdr:col>1</xdr:col>
      <xdr:colOff>252490</xdr:colOff>
      <xdr:row>69</xdr:row>
      <xdr:rowOff>97525</xdr:rowOff>
    </xdr:from>
    <xdr:to>
      <xdr:col>1</xdr:col>
      <xdr:colOff>1492250</xdr:colOff>
      <xdr:row>69</xdr:row>
      <xdr:rowOff>1426161</xdr:rowOff>
    </xdr:to>
    <xdr:pic>
      <xdr:nvPicPr>
        <xdr:cNvPr id="44" name="Рисунок 43">
          <a:extLst>
            <a:ext uri="{FF2B5EF4-FFF2-40B4-BE49-F238E27FC236}">
              <a16:creationId xmlns:a16="http://schemas.microsoft.com/office/drawing/2014/main" id="{1677E9A8-0CDC-46D9-990F-F0FEC153F8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0265" y="98843200"/>
          <a:ext cx="1239760" cy="1328636"/>
        </a:xfrm>
        <a:prstGeom prst="rect">
          <a:avLst/>
        </a:prstGeom>
      </xdr:spPr>
    </xdr:pic>
    <xdr:clientData/>
  </xdr:twoCellAnchor>
  <xdr:twoCellAnchor>
    <xdr:from>
      <xdr:col>1</xdr:col>
      <xdr:colOff>287070</xdr:colOff>
      <xdr:row>70</xdr:row>
      <xdr:rowOff>97130</xdr:rowOff>
    </xdr:from>
    <xdr:to>
      <xdr:col>1</xdr:col>
      <xdr:colOff>1831581</xdr:colOff>
      <xdr:row>70</xdr:row>
      <xdr:rowOff>1444625</xdr:rowOff>
    </xdr:to>
    <xdr:pic>
      <xdr:nvPicPr>
        <xdr:cNvPr id="45" name="Рисунок 44">
          <a:extLst>
            <a:ext uri="{FF2B5EF4-FFF2-40B4-BE49-F238E27FC236}">
              <a16:creationId xmlns:a16="http://schemas.microsoft.com/office/drawing/2014/main" id="{A1542AC2-81BB-4C71-B51A-F1196C2BB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4845" y="100471580"/>
          <a:ext cx="1458786" cy="1347495"/>
        </a:xfrm>
        <a:prstGeom prst="rect">
          <a:avLst/>
        </a:prstGeom>
      </xdr:spPr>
    </xdr:pic>
    <xdr:clientData/>
  </xdr:twoCellAnchor>
  <xdr:twoCellAnchor>
    <xdr:from>
      <xdr:col>1</xdr:col>
      <xdr:colOff>318822</xdr:colOff>
      <xdr:row>71</xdr:row>
      <xdr:rowOff>162718</xdr:rowOff>
    </xdr:from>
    <xdr:to>
      <xdr:col>1</xdr:col>
      <xdr:colOff>1873250</xdr:colOff>
      <xdr:row>71</xdr:row>
      <xdr:rowOff>1571651</xdr:rowOff>
    </xdr:to>
    <xdr:pic>
      <xdr:nvPicPr>
        <xdr:cNvPr id="46" name="Рисунок 45">
          <a:extLst>
            <a:ext uri="{FF2B5EF4-FFF2-40B4-BE49-F238E27FC236}">
              <a16:creationId xmlns:a16="http://schemas.microsoft.com/office/drawing/2014/main" id="{AAC6626C-C92A-4C27-A2CC-387F8F9A42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6597" y="102165943"/>
          <a:ext cx="1421078" cy="1408933"/>
        </a:xfrm>
        <a:prstGeom prst="rect">
          <a:avLst/>
        </a:prstGeom>
      </xdr:spPr>
    </xdr:pic>
    <xdr:clientData/>
  </xdr:twoCellAnchor>
  <xdr:twoCellAnchor>
    <xdr:from>
      <xdr:col>1</xdr:col>
      <xdr:colOff>377030</xdr:colOff>
      <xdr:row>72</xdr:row>
      <xdr:rowOff>95249</xdr:rowOff>
    </xdr:from>
    <xdr:to>
      <xdr:col>1</xdr:col>
      <xdr:colOff>1857374</xdr:colOff>
      <xdr:row>72</xdr:row>
      <xdr:rowOff>1430046</xdr:rowOff>
    </xdr:to>
    <xdr:pic>
      <xdr:nvPicPr>
        <xdr:cNvPr id="47" name="Рисунок 46">
          <a:extLst>
            <a:ext uri="{FF2B5EF4-FFF2-40B4-BE49-F238E27FC236}">
              <a16:creationId xmlns:a16="http://schemas.microsoft.com/office/drawing/2014/main" id="{72F6D9A7-52A4-458C-9C95-65CFE687E2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624805" y="103727249"/>
          <a:ext cx="1366044" cy="1334797"/>
        </a:xfrm>
        <a:prstGeom prst="rect">
          <a:avLst/>
        </a:prstGeom>
      </xdr:spPr>
    </xdr:pic>
    <xdr:clientData/>
  </xdr:twoCellAnchor>
  <xdr:twoCellAnchor>
    <xdr:from>
      <xdr:col>1</xdr:col>
      <xdr:colOff>313532</xdr:colOff>
      <xdr:row>51</xdr:row>
      <xdr:rowOff>82328</xdr:rowOff>
    </xdr:from>
    <xdr:to>
      <xdr:col>1</xdr:col>
      <xdr:colOff>1626408</xdr:colOff>
      <xdr:row>51</xdr:row>
      <xdr:rowOff>1317625</xdr:rowOff>
    </xdr:to>
    <xdr:pic>
      <xdr:nvPicPr>
        <xdr:cNvPr id="48" name="Рисунок 47">
          <a:extLst>
            <a:ext uri="{FF2B5EF4-FFF2-40B4-BE49-F238E27FC236}">
              <a16:creationId xmlns:a16="http://schemas.microsoft.com/office/drawing/2014/main" id="{6C52BAF3-A88C-45C5-B3FF-A43D5FCEF6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1307" y="66509678"/>
          <a:ext cx="1312876" cy="1235297"/>
        </a:xfrm>
        <a:prstGeom prst="rect">
          <a:avLst/>
        </a:prstGeom>
      </xdr:spPr>
    </xdr:pic>
    <xdr:clientData/>
  </xdr:twoCellAnchor>
  <xdr:twoCellAnchor>
    <xdr:from>
      <xdr:col>1</xdr:col>
      <xdr:colOff>434385</xdr:colOff>
      <xdr:row>53</xdr:row>
      <xdr:rowOff>53230</xdr:rowOff>
    </xdr:from>
    <xdr:to>
      <xdr:col>1</xdr:col>
      <xdr:colOff>1626860</xdr:colOff>
      <xdr:row>53</xdr:row>
      <xdr:rowOff>1317625</xdr:rowOff>
    </xdr:to>
    <xdr:pic>
      <xdr:nvPicPr>
        <xdr:cNvPr id="49" name="Рисунок 48">
          <a:extLst>
            <a:ext uri="{FF2B5EF4-FFF2-40B4-BE49-F238E27FC236}">
              <a16:creationId xmlns:a16="http://schemas.microsoft.com/office/drawing/2014/main" id="{A697398B-13A7-4DC1-AB08-045F6AA0C3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2160" y="69738130"/>
          <a:ext cx="1192475" cy="1264395"/>
        </a:xfrm>
        <a:prstGeom prst="rect">
          <a:avLst/>
        </a:prstGeom>
      </xdr:spPr>
    </xdr:pic>
    <xdr:clientData/>
  </xdr:twoCellAnchor>
  <xdr:twoCellAnchor>
    <xdr:from>
      <xdr:col>1</xdr:col>
      <xdr:colOff>337034</xdr:colOff>
      <xdr:row>54</xdr:row>
      <xdr:rowOff>166926</xdr:rowOff>
    </xdr:from>
    <xdr:to>
      <xdr:col>1</xdr:col>
      <xdr:colOff>1349376</xdr:colOff>
      <xdr:row>54</xdr:row>
      <xdr:rowOff>1244550</xdr:rowOff>
    </xdr:to>
    <xdr:pic>
      <xdr:nvPicPr>
        <xdr:cNvPr id="50" name="Рисунок 49">
          <a:extLst>
            <a:ext uri="{FF2B5EF4-FFF2-40B4-BE49-F238E27FC236}">
              <a16:creationId xmlns:a16="http://schemas.microsoft.com/office/drawing/2014/main" id="{D310ADB7-F104-47EB-B1F9-EE92FC3B4D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4809" y="71480601"/>
          <a:ext cx="1012342" cy="1077624"/>
        </a:xfrm>
        <a:prstGeom prst="rect">
          <a:avLst/>
        </a:prstGeom>
      </xdr:spPr>
    </xdr:pic>
    <xdr:clientData/>
  </xdr:twoCellAnchor>
  <xdr:twoCellAnchor>
    <xdr:from>
      <xdr:col>1</xdr:col>
      <xdr:colOff>289407</xdr:colOff>
      <xdr:row>52</xdr:row>
      <xdr:rowOff>269875</xdr:rowOff>
    </xdr:from>
    <xdr:to>
      <xdr:col>1</xdr:col>
      <xdr:colOff>1601123</xdr:colOff>
      <xdr:row>52</xdr:row>
      <xdr:rowOff>1571625</xdr:rowOff>
    </xdr:to>
    <xdr:pic>
      <xdr:nvPicPr>
        <xdr:cNvPr id="51" name="Рисунок 50">
          <a:extLst>
            <a:ext uri="{FF2B5EF4-FFF2-40B4-BE49-F238E27FC236}">
              <a16:creationId xmlns:a16="http://schemas.microsoft.com/office/drawing/2014/main" id="{F03C06EC-E059-4815-91B4-6ABEB737E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7182" y="68326000"/>
          <a:ext cx="1311716" cy="1301750"/>
        </a:xfrm>
        <a:prstGeom prst="rect">
          <a:avLst/>
        </a:prstGeom>
      </xdr:spPr>
    </xdr:pic>
    <xdr:clientData/>
  </xdr:twoCellAnchor>
  <xdr:twoCellAnchor>
    <xdr:from>
      <xdr:col>1</xdr:col>
      <xdr:colOff>386914</xdr:colOff>
      <xdr:row>57</xdr:row>
      <xdr:rowOff>234158</xdr:rowOff>
    </xdr:from>
    <xdr:to>
      <xdr:col>1</xdr:col>
      <xdr:colOff>1588940</xdr:colOff>
      <xdr:row>57</xdr:row>
      <xdr:rowOff>1508126</xdr:rowOff>
    </xdr:to>
    <xdr:pic>
      <xdr:nvPicPr>
        <xdr:cNvPr id="52" name="Рисунок 51">
          <a:extLst>
            <a:ext uri="{FF2B5EF4-FFF2-40B4-BE49-F238E27FC236}">
              <a16:creationId xmlns:a16="http://schemas.microsoft.com/office/drawing/2014/main" id="{1FC19714-794E-400A-95C3-94C4EDB04D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4689" y="76434158"/>
          <a:ext cx="1202026" cy="1273968"/>
        </a:xfrm>
        <a:prstGeom prst="rect">
          <a:avLst/>
        </a:prstGeom>
      </xdr:spPr>
    </xdr:pic>
    <xdr:clientData/>
  </xdr:twoCellAnchor>
  <xdr:twoCellAnchor>
    <xdr:from>
      <xdr:col>1</xdr:col>
      <xdr:colOff>404813</xdr:colOff>
      <xdr:row>59</xdr:row>
      <xdr:rowOff>285750</xdr:rowOff>
    </xdr:from>
    <xdr:to>
      <xdr:col>1</xdr:col>
      <xdr:colOff>1642016</xdr:colOff>
      <xdr:row>59</xdr:row>
      <xdr:rowOff>1451126</xdr:rowOff>
    </xdr:to>
    <xdr:pic>
      <xdr:nvPicPr>
        <xdr:cNvPr id="53" name="Рисунок 52">
          <a:extLst>
            <a:ext uri="{FF2B5EF4-FFF2-40B4-BE49-F238E27FC236}">
              <a16:creationId xmlns:a16="http://schemas.microsoft.com/office/drawing/2014/main" id="{0C712AB4-FEA4-4237-9280-BE59726FBD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2588" y="79743300"/>
          <a:ext cx="1237203" cy="1165376"/>
        </a:xfrm>
        <a:prstGeom prst="rect">
          <a:avLst/>
        </a:prstGeom>
      </xdr:spPr>
    </xdr:pic>
    <xdr:clientData/>
  </xdr:twoCellAnchor>
  <xdr:twoCellAnchor>
    <xdr:from>
      <xdr:col>1</xdr:col>
      <xdr:colOff>360455</xdr:colOff>
      <xdr:row>58</xdr:row>
      <xdr:rowOff>285750</xdr:rowOff>
    </xdr:from>
    <xdr:to>
      <xdr:col>1</xdr:col>
      <xdr:colOff>1589728</xdr:colOff>
      <xdr:row>58</xdr:row>
      <xdr:rowOff>1475676</xdr:rowOff>
    </xdr:to>
    <xdr:pic>
      <xdr:nvPicPr>
        <xdr:cNvPr id="54" name="Рисунок 53">
          <a:extLst>
            <a:ext uri="{FF2B5EF4-FFF2-40B4-BE49-F238E27FC236}">
              <a16:creationId xmlns:a16="http://schemas.microsoft.com/office/drawing/2014/main" id="{675C7EDE-BE5B-4063-AE09-136EC3DA2F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8230" y="78114525"/>
          <a:ext cx="1229273" cy="1189926"/>
        </a:xfrm>
        <a:prstGeom prst="rect">
          <a:avLst/>
        </a:prstGeom>
      </xdr:spPr>
    </xdr:pic>
    <xdr:clientData/>
  </xdr:twoCellAnchor>
  <xdr:twoCellAnchor>
    <xdr:from>
      <xdr:col>1</xdr:col>
      <xdr:colOff>448466</xdr:colOff>
      <xdr:row>60</xdr:row>
      <xdr:rowOff>682625</xdr:rowOff>
    </xdr:from>
    <xdr:to>
      <xdr:col>1</xdr:col>
      <xdr:colOff>1556019</xdr:colOff>
      <xdr:row>60</xdr:row>
      <xdr:rowOff>1936750</xdr:rowOff>
    </xdr:to>
    <xdr:pic>
      <xdr:nvPicPr>
        <xdr:cNvPr id="55" name="Рисунок 54">
          <a:extLst>
            <a:ext uri="{FF2B5EF4-FFF2-40B4-BE49-F238E27FC236}">
              <a16:creationId xmlns:a16="http://schemas.microsoft.com/office/drawing/2014/main" id="{458BA285-E3D3-47CF-B3FE-834D463557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696241" y="81768950"/>
          <a:ext cx="1107553" cy="1254125"/>
        </a:xfrm>
        <a:prstGeom prst="rect">
          <a:avLst/>
        </a:prstGeom>
      </xdr:spPr>
    </xdr:pic>
    <xdr:clientData/>
  </xdr:twoCellAnchor>
  <xdr:twoCellAnchor>
    <xdr:from>
      <xdr:col>1</xdr:col>
      <xdr:colOff>293688</xdr:colOff>
      <xdr:row>61</xdr:row>
      <xdr:rowOff>523875</xdr:rowOff>
    </xdr:from>
    <xdr:to>
      <xdr:col>1</xdr:col>
      <xdr:colOff>1597669</xdr:colOff>
      <xdr:row>61</xdr:row>
      <xdr:rowOff>1979283</xdr:rowOff>
    </xdr:to>
    <xdr:pic>
      <xdr:nvPicPr>
        <xdr:cNvPr id="56" name="Рисунок 55">
          <a:extLst>
            <a:ext uri="{FF2B5EF4-FFF2-40B4-BE49-F238E27FC236}">
              <a16:creationId xmlns:a16="http://schemas.microsoft.com/office/drawing/2014/main" id="{9C609466-BB4B-4A8C-A752-56C700B2FB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1463" y="84143850"/>
          <a:ext cx="1303981" cy="1455408"/>
        </a:xfrm>
        <a:prstGeom prst="rect">
          <a:avLst/>
        </a:prstGeom>
      </xdr:spPr>
    </xdr:pic>
    <xdr:clientData/>
  </xdr:twoCellAnchor>
  <xdr:twoCellAnchor>
    <xdr:from>
      <xdr:col>1</xdr:col>
      <xdr:colOff>1095375</xdr:colOff>
      <xdr:row>46</xdr:row>
      <xdr:rowOff>142875</xdr:rowOff>
    </xdr:from>
    <xdr:to>
      <xdr:col>1</xdr:col>
      <xdr:colOff>2060711</xdr:colOff>
      <xdr:row>46</xdr:row>
      <xdr:rowOff>964670</xdr:rowOff>
    </xdr:to>
    <xdr:pic>
      <xdr:nvPicPr>
        <xdr:cNvPr id="57" name="Рисунок 56">
          <a:extLst>
            <a:ext uri="{FF2B5EF4-FFF2-40B4-BE49-F238E27FC236}">
              <a16:creationId xmlns:a16="http://schemas.microsoft.com/office/drawing/2014/main" id="{617F57BF-1E5A-4C0E-9C00-E59F25441E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0" y="56911875"/>
          <a:ext cx="651011" cy="821795"/>
        </a:xfrm>
        <a:prstGeom prst="rect">
          <a:avLst/>
        </a:prstGeom>
      </xdr:spPr>
    </xdr:pic>
    <xdr:clientData/>
  </xdr:twoCellAnchor>
  <xdr:twoCellAnchor>
    <xdr:from>
      <xdr:col>1</xdr:col>
      <xdr:colOff>714374</xdr:colOff>
      <xdr:row>44</xdr:row>
      <xdr:rowOff>113521</xdr:rowOff>
    </xdr:from>
    <xdr:to>
      <xdr:col>1</xdr:col>
      <xdr:colOff>1916905</xdr:colOff>
      <xdr:row>44</xdr:row>
      <xdr:rowOff>1167342</xdr:rowOff>
    </xdr:to>
    <xdr:pic>
      <xdr:nvPicPr>
        <xdr:cNvPr id="58" name="Рисунок 57">
          <a:extLst>
            <a:ext uri="{FF2B5EF4-FFF2-40B4-BE49-F238E27FC236}">
              <a16:creationId xmlns:a16="http://schemas.microsoft.com/office/drawing/2014/main" id="{F03EA8B9-F662-4E34-B28B-190E971D4F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62149" y="54348871"/>
          <a:ext cx="1031081" cy="1053821"/>
        </a:xfrm>
        <a:prstGeom prst="rect">
          <a:avLst/>
        </a:prstGeom>
      </xdr:spPr>
    </xdr:pic>
    <xdr:clientData/>
  </xdr:twoCellAnchor>
  <xdr:twoCellAnchor>
    <xdr:from>
      <xdr:col>1</xdr:col>
      <xdr:colOff>678658</xdr:colOff>
      <xdr:row>45</xdr:row>
      <xdr:rowOff>77915</xdr:rowOff>
    </xdr:from>
    <xdr:to>
      <xdr:col>1</xdr:col>
      <xdr:colOff>1869282</xdr:colOff>
      <xdr:row>45</xdr:row>
      <xdr:rowOff>1109133</xdr:rowOff>
    </xdr:to>
    <xdr:pic>
      <xdr:nvPicPr>
        <xdr:cNvPr id="59" name="Рисунок 58">
          <a:extLst>
            <a:ext uri="{FF2B5EF4-FFF2-40B4-BE49-F238E27FC236}">
              <a16:creationId xmlns:a16="http://schemas.microsoft.com/office/drawing/2014/main" id="{18BC7721-B96F-4CC4-8681-457EBD0D48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6433" y="55580090"/>
          <a:ext cx="1066799" cy="1031218"/>
        </a:xfrm>
        <a:prstGeom prst="rect">
          <a:avLst/>
        </a:prstGeom>
      </xdr:spPr>
    </xdr:pic>
    <xdr:clientData/>
  </xdr:twoCellAnchor>
  <xdr:twoCellAnchor>
    <xdr:from>
      <xdr:col>1</xdr:col>
      <xdr:colOff>33073</xdr:colOff>
      <xdr:row>42</xdr:row>
      <xdr:rowOff>112794</xdr:rowOff>
    </xdr:from>
    <xdr:to>
      <xdr:col>1</xdr:col>
      <xdr:colOff>1023937</xdr:colOff>
      <xdr:row>42</xdr:row>
      <xdr:rowOff>971285</xdr:rowOff>
    </xdr:to>
    <xdr:pic>
      <xdr:nvPicPr>
        <xdr:cNvPr id="60" name="Рисунок 59">
          <a:extLst>
            <a:ext uri="{FF2B5EF4-FFF2-40B4-BE49-F238E27FC236}">
              <a16:creationId xmlns:a16="http://schemas.microsoft.com/office/drawing/2014/main" id="{94F2E6EF-E06F-43ED-AFCA-ACC3528A3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0848" y="50423844"/>
          <a:ext cx="990864" cy="858491"/>
        </a:xfrm>
        <a:prstGeom prst="rect">
          <a:avLst/>
        </a:prstGeom>
      </xdr:spPr>
    </xdr:pic>
    <xdr:clientData/>
  </xdr:twoCellAnchor>
  <xdr:twoCellAnchor>
    <xdr:from>
      <xdr:col>1</xdr:col>
      <xdr:colOff>547687</xdr:colOff>
      <xdr:row>42</xdr:row>
      <xdr:rowOff>1086581</xdr:rowOff>
    </xdr:from>
    <xdr:to>
      <xdr:col>1</xdr:col>
      <xdr:colOff>1666875</xdr:colOff>
      <xdr:row>42</xdr:row>
      <xdr:rowOff>2037891</xdr:rowOff>
    </xdr:to>
    <xdr:pic>
      <xdr:nvPicPr>
        <xdr:cNvPr id="61" name="Рисунок 60">
          <a:extLst>
            <a:ext uri="{FF2B5EF4-FFF2-40B4-BE49-F238E27FC236}">
              <a16:creationId xmlns:a16="http://schemas.microsoft.com/office/drawing/2014/main" id="{7FBD7F5F-974E-4EAA-B625-1F1B43F8E3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5462" y="51397631"/>
          <a:ext cx="1119188" cy="894160"/>
        </a:xfrm>
        <a:prstGeom prst="rect">
          <a:avLst/>
        </a:prstGeom>
      </xdr:spPr>
    </xdr:pic>
    <xdr:clientData/>
  </xdr:twoCellAnchor>
  <xdr:twoCellAnchor>
    <xdr:from>
      <xdr:col>1</xdr:col>
      <xdr:colOff>1158021</xdr:colOff>
      <xdr:row>42</xdr:row>
      <xdr:rowOff>83342</xdr:rowOff>
    </xdr:from>
    <xdr:to>
      <xdr:col>1</xdr:col>
      <xdr:colOff>2209129</xdr:colOff>
      <xdr:row>42</xdr:row>
      <xdr:rowOff>1071561</xdr:rowOff>
    </xdr:to>
    <xdr:pic>
      <xdr:nvPicPr>
        <xdr:cNvPr id="62" name="Рисунок 61">
          <a:extLst>
            <a:ext uri="{FF2B5EF4-FFF2-40B4-BE49-F238E27FC236}">
              <a16:creationId xmlns:a16="http://schemas.microsoft.com/office/drawing/2014/main" id="{36F15CEC-8B85-4E0F-B98D-54E0BF8A0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5796" y="50394392"/>
          <a:ext cx="584383" cy="988219"/>
        </a:xfrm>
        <a:prstGeom prst="rect">
          <a:avLst/>
        </a:prstGeom>
      </xdr:spPr>
    </xdr:pic>
    <xdr:clientData/>
  </xdr:twoCellAnchor>
  <xdr:twoCellAnchor>
    <xdr:from>
      <xdr:col>1</xdr:col>
      <xdr:colOff>173302</xdr:colOff>
      <xdr:row>43</xdr:row>
      <xdr:rowOff>154781</xdr:rowOff>
    </xdr:from>
    <xdr:to>
      <xdr:col>1</xdr:col>
      <xdr:colOff>1079419</xdr:colOff>
      <xdr:row>43</xdr:row>
      <xdr:rowOff>967315</xdr:rowOff>
    </xdr:to>
    <xdr:pic>
      <xdr:nvPicPr>
        <xdr:cNvPr id="63" name="Рисунок 62">
          <a:extLst>
            <a:ext uri="{FF2B5EF4-FFF2-40B4-BE49-F238E27FC236}">
              <a16:creationId xmlns:a16="http://schemas.microsoft.com/office/drawing/2014/main" id="{BAB95709-E481-4CF6-88E7-2B91D6A7EF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1077" y="52447031"/>
          <a:ext cx="906117" cy="812534"/>
        </a:xfrm>
        <a:prstGeom prst="rect">
          <a:avLst/>
        </a:prstGeom>
      </xdr:spPr>
    </xdr:pic>
    <xdr:clientData/>
  </xdr:twoCellAnchor>
  <xdr:twoCellAnchor>
    <xdr:from>
      <xdr:col>1</xdr:col>
      <xdr:colOff>1250157</xdr:colOff>
      <xdr:row>43</xdr:row>
      <xdr:rowOff>238124</xdr:rowOff>
    </xdr:from>
    <xdr:to>
      <xdr:col>1</xdr:col>
      <xdr:colOff>2107456</xdr:colOff>
      <xdr:row>43</xdr:row>
      <xdr:rowOff>997446</xdr:rowOff>
    </xdr:to>
    <xdr:pic>
      <xdr:nvPicPr>
        <xdr:cNvPr id="64" name="Рисунок 63">
          <a:extLst>
            <a:ext uri="{FF2B5EF4-FFF2-40B4-BE49-F238E27FC236}">
              <a16:creationId xmlns:a16="http://schemas.microsoft.com/office/drawing/2014/main" id="{71E7475A-F936-481C-9C6C-C115719F80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7932" y="52530374"/>
          <a:ext cx="495349" cy="759322"/>
        </a:xfrm>
        <a:prstGeom prst="rect">
          <a:avLst/>
        </a:prstGeom>
      </xdr:spPr>
    </xdr:pic>
    <xdr:clientData/>
  </xdr:twoCellAnchor>
  <xdr:twoCellAnchor>
    <xdr:from>
      <xdr:col>1</xdr:col>
      <xdr:colOff>730251</xdr:colOff>
      <xdr:row>43</xdr:row>
      <xdr:rowOff>1056905</xdr:rowOff>
    </xdr:from>
    <xdr:to>
      <xdr:col>1</xdr:col>
      <xdr:colOff>1607345</xdr:colOff>
      <xdr:row>43</xdr:row>
      <xdr:rowOff>1844875</xdr:rowOff>
    </xdr:to>
    <xdr:pic>
      <xdr:nvPicPr>
        <xdr:cNvPr id="65" name="Рисунок 64">
          <a:extLst>
            <a:ext uri="{FF2B5EF4-FFF2-40B4-BE49-F238E27FC236}">
              <a16:creationId xmlns:a16="http://schemas.microsoft.com/office/drawing/2014/main" id="{BB54F028-EDC1-44AC-BB58-D041EB33C8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8026" y="53349155"/>
          <a:ext cx="877094" cy="787970"/>
        </a:xfrm>
        <a:prstGeom prst="rect">
          <a:avLst/>
        </a:prstGeom>
      </xdr:spPr>
    </xdr:pic>
    <xdr:clientData/>
  </xdr:twoCellAnchor>
  <xdr:twoCellAnchor>
    <xdr:from>
      <xdr:col>1</xdr:col>
      <xdr:colOff>277814</xdr:colOff>
      <xdr:row>63</xdr:row>
      <xdr:rowOff>87313</xdr:rowOff>
    </xdr:from>
    <xdr:to>
      <xdr:col>1</xdr:col>
      <xdr:colOff>1632404</xdr:colOff>
      <xdr:row>63</xdr:row>
      <xdr:rowOff>1444624</xdr:rowOff>
    </xdr:to>
    <xdr:pic>
      <xdr:nvPicPr>
        <xdr:cNvPr id="66" name="Рисунок 65">
          <a:extLst>
            <a:ext uri="{FF2B5EF4-FFF2-40B4-BE49-F238E27FC236}">
              <a16:creationId xmlns:a16="http://schemas.microsoft.com/office/drawing/2014/main" id="{096F333C-4960-4D29-86C3-05CB9F3F27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5589" y="89060338"/>
          <a:ext cx="1354590" cy="1357311"/>
        </a:xfrm>
        <a:prstGeom prst="rect">
          <a:avLst/>
        </a:prstGeom>
      </xdr:spPr>
    </xdr:pic>
    <xdr:clientData/>
  </xdr:twoCellAnchor>
  <xdr:twoCellAnchor>
    <xdr:from>
      <xdr:col>1</xdr:col>
      <xdr:colOff>492125</xdr:colOff>
      <xdr:row>7</xdr:row>
      <xdr:rowOff>174626</xdr:rowOff>
    </xdr:from>
    <xdr:to>
      <xdr:col>1</xdr:col>
      <xdr:colOff>1534776</xdr:colOff>
      <xdr:row>7</xdr:row>
      <xdr:rowOff>1063626</xdr:rowOff>
    </xdr:to>
    <xdr:pic>
      <xdr:nvPicPr>
        <xdr:cNvPr id="67" name="Рисунок 66">
          <a:extLst>
            <a:ext uri="{FF2B5EF4-FFF2-40B4-BE49-F238E27FC236}">
              <a16:creationId xmlns:a16="http://schemas.microsoft.com/office/drawing/2014/main" id="{3BBB88FE-FA84-4F31-ABCD-B1632F85D2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9900" y="6146801"/>
          <a:ext cx="1042651" cy="889000"/>
        </a:xfrm>
        <a:prstGeom prst="rect">
          <a:avLst/>
        </a:prstGeom>
      </xdr:spPr>
    </xdr:pic>
    <xdr:clientData/>
  </xdr:twoCellAnchor>
  <xdr:twoCellAnchor>
    <xdr:from>
      <xdr:col>1</xdr:col>
      <xdr:colOff>254000</xdr:colOff>
      <xdr:row>55</xdr:row>
      <xdr:rowOff>206375</xdr:rowOff>
    </xdr:from>
    <xdr:to>
      <xdr:col>1</xdr:col>
      <xdr:colOff>1508125</xdr:colOff>
      <xdr:row>55</xdr:row>
      <xdr:rowOff>1460500</xdr:rowOff>
    </xdr:to>
    <xdr:pic>
      <xdr:nvPicPr>
        <xdr:cNvPr id="68" name="Рисунок 67">
          <a:extLst>
            <a:ext uri="{FF2B5EF4-FFF2-40B4-BE49-F238E27FC236}">
              <a16:creationId xmlns:a16="http://schemas.microsoft.com/office/drawing/2014/main" id="{F8AADEC6-5E56-4648-92BD-AA91A3AB7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1775" y="73148825"/>
          <a:ext cx="1254125" cy="1254125"/>
        </a:xfrm>
        <a:prstGeom prst="rect">
          <a:avLst/>
        </a:prstGeom>
      </xdr:spPr>
    </xdr:pic>
    <xdr:clientData/>
  </xdr:twoCellAnchor>
  <xdr:twoCellAnchor>
    <xdr:from>
      <xdr:col>1</xdr:col>
      <xdr:colOff>222250</xdr:colOff>
      <xdr:row>56</xdr:row>
      <xdr:rowOff>196947</xdr:rowOff>
    </xdr:from>
    <xdr:to>
      <xdr:col>1</xdr:col>
      <xdr:colOff>1428750</xdr:colOff>
      <xdr:row>56</xdr:row>
      <xdr:rowOff>1454162</xdr:rowOff>
    </xdr:to>
    <xdr:pic>
      <xdr:nvPicPr>
        <xdr:cNvPr id="69" name="Рисунок 68">
          <a:extLst>
            <a:ext uri="{FF2B5EF4-FFF2-40B4-BE49-F238E27FC236}">
              <a16:creationId xmlns:a16="http://schemas.microsoft.com/office/drawing/2014/main" id="{4F25A7E0-B634-41F8-90DF-CF831DA99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0025" y="74768172"/>
          <a:ext cx="1206500" cy="1257215"/>
        </a:xfrm>
        <a:prstGeom prst="rect">
          <a:avLst/>
        </a:prstGeom>
      </xdr:spPr>
    </xdr:pic>
    <xdr:clientData/>
  </xdr:twoCellAnchor>
  <xdr:twoCellAnchor>
    <xdr:from>
      <xdr:col>1</xdr:col>
      <xdr:colOff>147770</xdr:colOff>
      <xdr:row>62</xdr:row>
      <xdr:rowOff>141243</xdr:rowOff>
    </xdr:from>
    <xdr:to>
      <xdr:col>1</xdr:col>
      <xdr:colOff>1635125</xdr:colOff>
      <xdr:row>62</xdr:row>
      <xdr:rowOff>1974184</xdr:rowOff>
    </xdr:to>
    <xdr:pic>
      <xdr:nvPicPr>
        <xdr:cNvPr id="70" name="Рисунок 69">
          <a:extLst>
            <a:ext uri="{FF2B5EF4-FFF2-40B4-BE49-F238E27FC236}">
              <a16:creationId xmlns:a16="http://schemas.microsoft.com/office/drawing/2014/main" id="{AEDE0DD2-7007-4176-A1D5-0A0575729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5545" y="86437743"/>
          <a:ext cx="1487355" cy="1832941"/>
        </a:xfrm>
        <a:prstGeom prst="rect">
          <a:avLst/>
        </a:prstGeom>
      </xdr:spPr>
    </xdr:pic>
    <xdr:clientData/>
  </xdr:twoCellAnchor>
  <xdr:twoCellAnchor>
    <xdr:from>
      <xdr:col>1</xdr:col>
      <xdr:colOff>381001</xdr:colOff>
      <xdr:row>26</xdr:row>
      <xdr:rowOff>111125</xdr:rowOff>
    </xdr:from>
    <xdr:to>
      <xdr:col>1</xdr:col>
      <xdr:colOff>1392131</xdr:colOff>
      <xdr:row>26</xdr:row>
      <xdr:rowOff>1122255</xdr:rowOff>
    </xdr:to>
    <xdr:pic>
      <xdr:nvPicPr>
        <xdr:cNvPr id="71" name="Рисунок 70">
          <a:extLst>
            <a:ext uri="{FF2B5EF4-FFF2-40B4-BE49-F238E27FC236}">
              <a16:creationId xmlns:a16="http://schemas.microsoft.com/office/drawing/2014/main" id="{19A5A0CD-0199-4001-A3B5-3AEBA77B63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8776" y="30152975"/>
          <a:ext cx="1011130" cy="1011130"/>
        </a:xfrm>
        <a:prstGeom prst="rect">
          <a:avLst/>
        </a:prstGeom>
      </xdr:spPr>
    </xdr:pic>
    <xdr:clientData/>
  </xdr:twoCellAnchor>
  <xdr:twoCellAnchor>
    <xdr:from>
      <xdr:col>1</xdr:col>
      <xdr:colOff>349251</xdr:colOff>
      <xdr:row>27</xdr:row>
      <xdr:rowOff>47624</xdr:rowOff>
    </xdr:from>
    <xdr:to>
      <xdr:col>1</xdr:col>
      <xdr:colOff>1411695</xdr:colOff>
      <xdr:row>27</xdr:row>
      <xdr:rowOff>1110068</xdr:rowOff>
    </xdr:to>
    <xdr:pic>
      <xdr:nvPicPr>
        <xdr:cNvPr id="72" name="Рисунок 71">
          <a:extLst>
            <a:ext uri="{FF2B5EF4-FFF2-40B4-BE49-F238E27FC236}">
              <a16:creationId xmlns:a16="http://schemas.microsoft.com/office/drawing/2014/main" id="{C4BAD752-3AFE-4DFC-82B9-F03520A7F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7026" y="31356299"/>
          <a:ext cx="1062444" cy="1062444"/>
        </a:xfrm>
        <a:prstGeom prst="rect">
          <a:avLst/>
        </a:prstGeom>
      </xdr:spPr>
    </xdr:pic>
    <xdr:clientData/>
  </xdr:twoCellAnchor>
  <xdr:twoCellAnchor>
    <xdr:from>
      <xdr:col>1</xdr:col>
      <xdr:colOff>374650</xdr:colOff>
      <xdr:row>28</xdr:row>
      <xdr:rowOff>142875</xdr:rowOff>
    </xdr:from>
    <xdr:to>
      <xdr:col>1</xdr:col>
      <xdr:colOff>1368425</xdr:colOff>
      <xdr:row>28</xdr:row>
      <xdr:rowOff>1136650</xdr:rowOff>
    </xdr:to>
    <xdr:pic>
      <xdr:nvPicPr>
        <xdr:cNvPr id="73" name="Рисунок 72">
          <a:extLst>
            <a:ext uri="{FF2B5EF4-FFF2-40B4-BE49-F238E27FC236}">
              <a16:creationId xmlns:a16="http://schemas.microsoft.com/office/drawing/2014/main" id="{7CE42854-DB5B-4E6C-A411-CEB6CA6249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2425" y="32718375"/>
          <a:ext cx="993775" cy="993775"/>
        </a:xfrm>
        <a:prstGeom prst="rect">
          <a:avLst/>
        </a:prstGeom>
      </xdr:spPr>
    </xdr:pic>
    <xdr:clientData/>
  </xdr:twoCellAnchor>
  <xdr:twoCellAnchor>
    <xdr:from>
      <xdr:col>1</xdr:col>
      <xdr:colOff>269876</xdr:colOff>
      <xdr:row>29</xdr:row>
      <xdr:rowOff>142875</xdr:rowOff>
    </xdr:from>
    <xdr:to>
      <xdr:col>1</xdr:col>
      <xdr:colOff>1285876</xdr:colOff>
      <xdr:row>29</xdr:row>
      <xdr:rowOff>1158875</xdr:rowOff>
    </xdr:to>
    <xdr:pic>
      <xdr:nvPicPr>
        <xdr:cNvPr id="74" name="Рисунок 73">
          <a:extLst>
            <a:ext uri="{FF2B5EF4-FFF2-40B4-BE49-F238E27FC236}">
              <a16:creationId xmlns:a16="http://schemas.microsoft.com/office/drawing/2014/main" id="{5CA9CD01-A6D0-4903-9C86-BDA4845784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7651" y="33985200"/>
          <a:ext cx="1016000" cy="1016000"/>
        </a:xfrm>
        <a:prstGeom prst="rect">
          <a:avLst/>
        </a:prstGeom>
      </xdr:spPr>
    </xdr:pic>
    <xdr:clientData/>
  </xdr:twoCellAnchor>
  <xdr:twoCellAnchor>
    <xdr:from>
      <xdr:col>1</xdr:col>
      <xdr:colOff>444500</xdr:colOff>
      <xdr:row>30</xdr:row>
      <xdr:rowOff>95250</xdr:rowOff>
    </xdr:from>
    <xdr:to>
      <xdr:col>1</xdr:col>
      <xdr:colOff>1397000</xdr:colOff>
      <xdr:row>30</xdr:row>
      <xdr:rowOff>1237753</xdr:rowOff>
    </xdr:to>
    <xdr:pic>
      <xdr:nvPicPr>
        <xdr:cNvPr id="75" name="Рисунок 74">
          <a:extLst>
            <a:ext uri="{FF2B5EF4-FFF2-40B4-BE49-F238E27FC236}">
              <a16:creationId xmlns:a16="http://schemas.microsoft.com/office/drawing/2014/main" id="{B6D30C39-CAD8-4B33-9622-2B5B61F542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2275" y="35204400"/>
          <a:ext cx="952500" cy="1142503"/>
        </a:xfrm>
        <a:prstGeom prst="rect">
          <a:avLst/>
        </a:prstGeom>
      </xdr:spPr>
    </xdr:pic>
    <xdr:clientData/>
  </xdr:twoCellAnchor>
  <xdr:twoCellAnchor>
    <xdr:from>
      <xdr:col>1</xdr:col>
      <xdr:colOff>444317</xdr:colOff>
      <xdr:row>31</xdr:row>
      <xdr:rowOff>102911</xdr:rowOff>
    </xdr:from>
    <xdr:to>
      <xdr:col>1</xdr:col>
      <xdr:colOff>1222374</xdr:colOff>
      <xdr:row>31</xdr:row>
      <xdr:rowOff>1141642</xdr:rowOff>
    </xdr:to>
    <xdr:pic>
      <xdr:nvPicPr>
        <xdr:cNvPr id="76" name="Рисунок 75">
          <a:extLst>
            <a:ext uri="{FF2B5EF4-FFF2-40B4-BE49-F238E27FC236}">
              <a16:creationId xmlns:a16="http://schemas.microsoft.com/office/drawing/2014/main" id="{EAC83E67-DE39-48D9-911A-6E926EBF6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2092" y="36478886"/>
          <a:ext cx="778057" cy="1038731"/>
        </a:xfrm>
        <a:prstGeom prst="rect">
          <a:avLst/>
        </a:prstGeom>
      </xdr:spPr>
    </xdr:pic>
    <xdr:clientData/>
  </xdr:twoCellAnchor>
  <xdr:twoCellAnchor>
    <xdr:from>
      <xdr:col>1</xdr:col>
      <xdr:colOff>349250</xdr:colOff>
      <xdr:row>32</xdr:row>
      <xdr:rowOff>66674</xdr:rowOff>
    </xdr:from>
    <xdr:to>
      <xdr:col>1</xdr:col>
      <xdr:colOff>1285875</xdr:colOff>
      <xdr:row>32</xdr:row>
      <xdr:rowOff>1175597</xdr:rowOff>
    </xdr:to>
    <xdr:pic>
      <xdr:nvPicPr>
        <xdr:cNvPr id="77" name="Рисунок 76">
          <a:extLst>
            <a:ext uri="{FF2B5EF4-FFF2-40B4-BE49-F238E27FC236}">
              <a16:creationId xmlns:a16="http://schemas.microsoft.com/office/drawing/2014/main" id="{B611F6C2-2395-4E37-AD1A-148FA53199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7025" y="37709474"/>
          <a:ext cx="936625" cy="1108923"/>
        </a:xfrm>
        <a:prstGeom prst="rect">
          <a:avLst/>
        </a:prstGeom>
      </xdr:spPr>
    </xdr:pic>
    <xdr:clientData/>
  </xdr:twoCellAnchor>
  <xdr:twoCellAnchor>
    <xdr:from>
      <xdr:col>1</xdr:col>
      <xdr:colOff>111125</xdr:colOff>
      <xdr:row>33</xdr:row>
      <xdr:rowOff>111125</xdr:rowOff>
    </xdr:from>
    <xdr:to>
      <xdr:col>1</xdr:col>
      <xdr:colOff>614589</xdr:colOff>
      <xdr:row>33</xdr:row>
      <xdr:rowOff>462189</xdr:rowOff>
    </xdr:to>
    <xdr:pic>
      <xdr:nvPicPr>
        <xdr:cNvPr id="78" name="Рисунок 77">
          <a:extLst>
            <a:ext uri="{FF2B5EF4-FFF2-40B4-BE49-F238E27FC236}">
              <a16:creationId xmlns:a16="http://schemas.microsoft.com/office/drawing/2014/main" id="{1E5D1DA5-9D24-4F48-8958-76095F2FCD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8900" y="39020750"/>
          <a:ext cx="503464" cy="351064"/>
        </a:xfrm>
        <a:prstGeom prst="rect">
          <a:avLst/>
        </a:prstGeom>
      </xdr:spPr>
    </xdr:pic>
    <xdr:clientData/>
  </xdr:twoCellAnchor>
  <xdr:twoCellAnchor>
    <xdr:from>
      <xdr:col>1</xdr:col>
      <xdr:colOff>571500</xdr:colOff>
      <xdr:row>33</xdr:row>
      <xdr:rowOff>412750</xdr:rowOff>
    </xdr:from>
    <xdr:to>
      <xdr:col>1</xdr:col>
      <xdr:colOff>1074964</xdr:colOff>
      <xdr:row>33</xdr:row>
      <xdr:rowOff>765175</xdr:rowOff>
    </xdr:to>
    <xdr:pic>
      <xdr:nvPicPr>
        <xdr:cNvPr id="79" name="Рисунок 78">
          <a:extLst>
            <a:ext uri="{FF2B5EF4-FFF2-40B4-BE49-F238E27FC236}">
              <a16:creationId xmlns:a16="http://schemas.microsoft.com/office/drawing/2014/main" id="{EBFF132E-C1EF-41E0-9474-1578930D1E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9275" y="39322375"/>
          <a:ext cx="503464" cy="352425"/>
        </a:xfrm>
        <a:prstGeom prst="rect">
          <a:avLst/>
        </a:prstGeom>
      </xdr:spPr>
    </xdr:pic>
    <xdr:clientData/>
  </xdr:twoCellAnchor>
  <xdr:twoCellAnchor>
    <xdr:from>
      <xdr:col>1</xdr:col>
      <xdr:colOff>1055006</xdr:colOff>
      <xdr:row>33</xdr:row>
      <xdr:rowOff>77108</xdr:rowOff>
    </xdr:from>
    <xdr:to>
      <xdr:col>1</xdr:col>
      <xdr:colOff>1609117</xdr:colOff>
      <xdr:row>33</xdr:row>
      <xdr:rowOff>516619</xdr:rowOff>
    </xdr:to>
    <xdr:pic>
      <xdr:nvPicPr>
        <xdr:cNvPr id="80" name="Рисунок 79">
          <a:extLst>
            <a:ext uri="{FF2B5EF4-FFF2-40B4-BE49-F238E27FC236}">
              <a16:creationId xmlns:a16="http://schemas.microsoft.com/office/drawing/2014/main" id="{B0830D54-75E1-4512-8CD1-EF870BEB02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2781" y="38986733"/>
          <a:ext cx="554111" cy="439511"/>
        </a:xfrm>
        <a:prstGeom prst="rect">
          <a:avLst/>
        </a:prstGeom>
      </xdr:spPr>
    </xdr:pic>
    <xdr:clientData/>
  </xdr:twoCellAnchor>
  <xdr:twoCellAnchor>
    <xdr:from>
      <xdr:col>1</xdr:col>
      <xdr:colOff>276677</xdr:colOff>
      <xdr:row>33</xdr:row>
      <xdr:rowOff>728892</xdr:rowOff>
    </xdr:from>
    <xdr:to>
      <xdr:col>1</xdr:col>
      <xdr:colOff>717499</xdr:colOff>
      <xdr:row>33</xdr:row>
      <xdr:rowOff>1088119</xdr:rowOff>
    </xdr:to>
    <xdr:pic>
      <xdr:nvPicPr>
        <xdr:cNvPr id="81" name="Рисунок 80">
          <a:extLst>
            <a:ext uri="{FF2B5EF4-FFF2-40B4-BE49-F238E27FC236}">
              <a16:creationId xmlns:a16="http://schemas.microsoft.com/office/drawing/2014/main" id="{8BFDF282-F84B-4C2A-A712-118F7D7D6D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452" y="39638517"/>
          <a:ext cx="440822" cy="359227"/>
        </a:xfrm>
        <a:prstGeom prst="rect">
          <a:avLst/>
        </a:prstGeom>
      </xdr:spPr>
    </xdr:pic>
    <xdr:clientData/>
  </xdr:twoCellAnchor>
  <xdr:twoCellAnchor>
    <xdr:from>
      <xdr:col>1</xdr:col>
      <xdr:colOff>1012824</xdr:colOff>
      <xdr:row>33</xdr:row>
      <xdr:rowOff>725262</xdr:rowOff>
    </xdr:from>
    <xdr:to>
      <xdr:col>1</xdr:col>
      <xdr:colOff>1544864</xdr:colOff>
      <xdr:row>33</xdr:row>
      <xdr:rowOff>1110063</xdr:rowOff>
    </xdr:to>
    <xdr:pic>
      <xdr:nvPicPr>
        <xdr:cNvPr id="82" name="Рисунок 81">
          <a:extLst>
            <a:ext uri="{FF2B5EF4-FFF2-40B4-BE49-F238E27FC236}">
              <a16:creationId xmlns:a16="http://schemas.microsoft.com/office/drawing/2014/main" id="{549D6A13-DCB1-4C45-9670-178A22D94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60599" y="39634887"/>
          <a:ext cx="532040" cy="38480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WORK\&#1048;&#1055;%20&#1057;&#1080;&#1076;&#1086;&#1088;&#1077;&#1085;&#1082;&#1086;%20&#1040;&#1045;\&#1052;&#1040;&#1056;&#1050;&#1045;&#1058;&#1055;&#1051;&#1045;&#1049;&#1057;&#1067;\&#1055;&#1054;&#1057;&#1058;&#1040;&#1042;&#1050;&#1040;.xlsx" TargetMode="External"/><Relationship Id="rId1" Type="http://schemas.openxmlformats.org/officeDocument/2006/relationships/externalLinkPath" Target="/WORK/&#1048;&#1055;%20&#1057;&#1080;&#1076;&#1086;&#1088;&#1077;&#1085;&#1082;&#1086;%20&#1040;&#1045;/&#1052;&#1040;&#1056;&#1050;&#1045;&#1058;&#1055;&#1051;&#1045;&#1049;&#1057;&#1067;/&#1055;&#1054;&#1057;&#1058;&#1040;&#1042;&#1050;&#1040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WORK\&#1048;&#1055;%20&#1057;&#1080;&#1076;&#1086;&#1088;&#1077;&#1085;&#1082;&#1086;%20&#1040;&#1045;\&#1052;&#1040;&#1056;&#1050;&#1045;&#1058;&#1055;&#1051;&#1045;&#1049;&#1057;&#1067;\UNIT%20&#1055;&#1051;&#1040;&#1053;.xlsx" TargetMode="External"/><Relationship Id="rId1" Type="http://schemas.openxmlformats.org/officeDocument/2006/relationships/externalLinkPath" Target="/WORK/&#1048;&#1055;%20&#1057;&#1080;&#1076;&#1086;&#1088;&#1077;&#1085;&#1082;&#1086;%20&#1040;&#1045;/&#1052;&#1040;&#1056;&#1050;&#1045;&#1058;&#1055;&#1051;&#1045;&#1049;&#1057;&#1067;/UNIT%20&#1055;&#1051;&#1040;&#105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Сводный"/>
      <sheetName val="ВБ Отчет Продажи (за 60 дней)"/>
      <sheetName val="ОЗОН Оборот ведом (за 60 дней)"/>
      <sheetName val="ОЗОН Доступн товара"/>
      <sheetName val="Шаблон_для_ФФ"/>
      <sheetName val="Шаблон_для_ФФ (значения)"/>
      <sheetName val="Остатки"/>
    </sheetNames>
    <sheetDataSet>
      <sheetData sheetId="0">
        <row r="1">
          <cell r="E1" t="str">
            <v>ШК</v>
          </cell>
          <cell r="BU1" t="str">
            <v>ОТГРУЖАЮ НА СКЛАДЫ МП</v>
          </cell>
        </row>
        <row r="2">
          <cell r="BR2" t="str">
            <v>Электросталь</v>
          </cell>
          <cell r="BS2" t="str">
            <v>Коледино</v>
          </cell>
          <cell r="BT2" t="str">
            <v>Тула</v>
          </cell>
          <cell r="BU2" t="str">
            <v>Рязань</v>
          </cell>
          <cell r="BV2" t="str">
            <v>Краснодар</v>
          </cell>
          <cell r="BW2" t="str">
            <v>Невинномысск</v>
          </cell>
          <cell r="BX2" t="str">
            <v>Волгоград</v>
          </cell>
          <cell r="BY2" t="str">
            <v>Самара (Новосемейкино)</v>
          </cell>
          <cell r="BZ2" t="str">
            <v>Казань</v>
          </cell>
          <cell r="CA2" t="str">
            <v>СПБ Шушары</v>
          </cell>
          <cell r="CB2" t="str">
            <v>Екатеринбург - Перспективный 12</v>
          </cell>
          <cell r="CC2" t="str">
            <v>Новосибирск</v>
          </cell>
        </row>
        <row r="3">
          <cell r="E3">
            <v>2038161736993</v>
          </cell>
        </row>
        <row r="4">
          <cell r="E4">
            <v>2038162681926</v>
          </cell>
          <cell r="CA4">
            <v>20</v>
          </cell>
          <cell r="CB4">
            <v>20</v>
          </cell>
        </row>
        <row r="5">
          <cell r="E5">
            <v>2038172050200</v>
          </cell>
          <cell r="CA5">
            <v>20</v>
          </cell>
          <cell r="CB5">
            <v>20</v>
          </cell>
        </row>
        <row r="6">
          <cell r="E6">
            <v>2038337652454</v>
          </cell>
          <cell r="CB6">
            <v>20</v>
          </cell>
        </row>
        <row r="7">
          <cell r="E7">
            <v>2038597850744</v>
          </cell>
          <cell r="CB7">
            <v>20</v>
          </cell>
        </row>
        <row r="8">
          <cell r="E8">
            <v>2038627692689</v>
          </cell>
        </row>
        <row r="9">
          <cell r="E9">
            <v>2038627713902</v>
          </cell>
          <cell r="CA9">
            <v>20</v>
          </cell>
          <cell r="CB9">
            <v>20</v>
          </cell>
        </row>
        <row r="10">
          <cell r="E10">
            <v>2038606201642</v>
          </cell>
          <cell r="CA10">
            <v>20</v>
          </cell>
          <cell r="CB10">
            <v>20</v>
          </cell>
        </row>
        <row r="11">
          <cell r="E11">
            <v>2038606256161</v>
          </cell>
          <cell r="BR11">
            <v>40</v>
          </cell>
          <cell r="CA11">
            <v>20</v>
          </cell>
          <cell r="CB11">
            <v>20</v>
          </cell>
        </row>
        <row r="12">
          <cell r="E12">
            <v>2039404446068</v>
          </cell>
          <cell r="CA12">
            <v>20</v>
          </cell>
          <cell r="CB12">
            <v>20</v>
          </cell>
        </row>
        <row r="13">
          <cell r="E13">
            <v>2040278862540</v>
          </cell>
        </row>
        <row r="14">
          <cell r="E14">
            <v>2040335626849</v>
          </cell>
          <cell r="BR14">
            <v>30</v>
          </cell>
          <cell r="BW14">
            <v>10</v>
          </cell>
          <cell r="BY14">
            <v>20</v>
          </cell>
          <cell r="CA14">
            <v>20</v>
          </cell>
          <cell r="CB14">
            <v>20</v>
          </cell>
        </row>
        <row r="15">
          <cell r="E15">
            <v>2040335648124</v>
          </cell>
          <cell r="BR15">
            <v>30</v>
          </cell>
          <cell r="BW15">
            <v>30</v>
          </cell>
          <cell r="BY15">
            <v>30</v>
          </cell>
          <cell r="CA15">
            <v>20</v>
          </cell>
          <cell r="CB15">
            <v>20</v>
          </cell>
        </row>
        <row r="16">
          <cell r="E16">
            <v>2040478720961</v>
          </cell>
        </row>
        <row r="17">
          <cell r="E17">
            <v>2040478696884</v>
          </cell>
        </row>
        <row r="18">
          <cell r="E18">
            <v>2038430289250</v>
          </cell>
        </row>
        <row r="19">
          <cell r="E19">
            <v>2039813223373</v>
          </cell>
          <cell r="BR19">
            <v>20</v>
          </cell>
          <cell r="BW19">
            <v>10</v>
          </cell>
          <cell r="BY19">
            <v>10</v>
          </cell>
          <cell r="CB19">
            <v>10</v>
          </cell>
        </row>
        <row r="20">
          <cell r="E20">
            <v>2041591042329</v>
          </cell>
          <cell r="CB20">
            <v>10</v>
          </cell>
        </row>
        <row r="21">
          <cell r="E21">
            <v>2041591055954</v>
          </cell>
          <cell r="BR21">
            <v>20</v>
          </cell>
          <cell r="BW21">
            <v>10</v>
          </cell>
          <cell r="BY21">
            <v>10</v>
          </cell>
          <cell r="CA21">
            <v>10</v>
          </cell>
          <cell r="CB21">
            <v>10</v>
          </cell>
        </row>
        <row r="22">
          <cell r="E22">
            <v>2040278804496</v>
          </cell>
          <cell r="BR22">
            <v>75</v>
          </cell>
          <cell r="CB22">
            <v>50</v>
          </cell>
        </row>
        <row r="23">
          <cell r="E23">
            <v>2040278810534</v>
          </cell>
          <cell r="BR23">
            <v>100</v>
          </cell>
          <cell r="BW23">
            <v>50</v>
          </cell>
          <cell r="BY23">
            <v>50</v>
          </cell>
          <cell r="CA23">
            <v>50</v>
          </cell>
          <cell r="CB23">
            <v>50</v>
          </cell>
        </row>
        <row r="24">
          <cell r="E24">
            <v>2040278804649</v>
          </cell>
          <cell r="BY24">
            <v>20</v>
          </cell>
          <cell r="CA24">
            <v>50</v>
          </cell>
          <cell r="CB24">
            <v>50</v>
          </cell>
        </row>
        <row r="25">
          <cell r="E25">
            <v>2039818580389</v>
          </cell>
          <cell r="CB25">
            <v>20</v>
          </cell>
        </row>
        <row r="26">
          <cell r="E26">
            <v>2043369663040</v>
          </cell>
          <cell r="BR26">
            <v>50</v>
          </cell>
          <cell r="BW26">
            <v>50</v>
          </cell>
          <cell r="BY26">
            <v>50</v>
          </cell>
          <cell r="CA26">
            <v>50</v>
          </cell>
          <cell r="CB26">
            <v>50</v>
          </cell>
        </row>
        <row r="27">
          <cell r="E27">
            <v>2044025326637</v>
          </cell>
          <cell r="BR27">
            <v>100</v>
          </cell>
          <cell r="BW27">
            <v>50</v>
          </cell>
          <cell r="BY27">
            <v>50</v>
          </cell>
          <cell r="CA27">
            <v>50</v>
          </cell>
          <cell r="CB27">
            <v>50</v>
          </cell>
        </row>
        <row r="28">
          <cell r="E28">
            <v>2044025316447</v>
          </cell>
          <cell r="BR28">
            <v>20</v>
          </cell>
          <cell r="BY28">
            <v>20</v>
          </cell>
          <cell r="CB28">
            <v>20</v>
          </cell>
        </row>
        <row r="29">
          <cell r="E29">
            <v>2044025338661</v>
          </cell>
          <cell r="BY29">
            <v>20</v>
          </cell>
          <cell r="CB29">
            <v>20</v>
          </cell>
        </row>
        <row r="30">
          <cell r="E30">
            <v>2044025288003</v>
          </cell>
          <cell r="BR30">
            <v>10</v>
          </cell>
          <cell r="BY30">
            <v>10</v>
          </cell>
          <cell r="CB30">
            <v>10</v>
          </cell>
        </row>
        <row r="31">
          <cell r="E31">
            <v>2044025344532</v>
          </cell>
          <cell r="BY31">
            <v>10</v>
          </cell>
          <cell r="CB31">
            <v>20</v>
          </cell>
        </row>
        <row r="32">
          <cell r="E32">
            <v>2044025321588</v>
          </cell>
          <cell r="BR32">
            <v>30</v>
          </cell>
          <cell r="BW32">
            <v>30</v>
          </cell>
          <cell r="BY32">
            <v>30</v>
          </cell>
          <cell r="CA32">
            <v>30</v>
          </cell>
          <cell r="CB32">
            <v>30</v>
          </cell>
        </row>
        <row r="33">
          <cell r="E33">
            <v>2044025342057</v>
          </cell>
          <cell r="BY33">
            <v>20</v>
          </cell>
          <cell r="CB33">
            <v>20</v>
          </cell>
        </row>
        <row r="34">
          <cell r="E34">
            <v>2044025291485</v>
          </cell>
          <cell r="BR34">
            <v>20</v>
          </cell>
          <cell r="BW34">
            <v>20</v>
          </cell>
          <cell r="BY34">
            <v>20</v>
          </cell>
          <cell r="CA34">
            <v>20</v>
          </cell>
          <cell r="CB34">
            <v>20</v>
          </cell>
        </row>
        <row r="35">
          <cell r="E35">
            <v>2044025347953</v>
          </cell>
          <cell r="BR35">
            <v>10</v>
          </cell>
          <cell r="CB35">
            <v>20</v>
          </cell>
        </row>
        <row r="36">
          <cell r="E36">
            <v>2044025354937</v>
          </cell>
          <cell r="BR36">
            <v>25</v>
          </cell>
          <cell r="BY36">
            <v>20</v>
          </cell>
          <cell r="CA36">
            <v>15</v>
          </cell>
          <cell r="CB36">
            <v>20</v>
          </cell>
        </row>
        <row r="37">
          <cell r="E37">
            <v>2042985583893</v>
          </cell>
        </row>
        <row r="38">
          <cell r="E38">
            <v>2042986356632</v>
          </cell>
        </row>
        <row r="39">
          <cell r="E39">
            <v>2042986372359</v>
          </cell>
        </row>
        <row r="40">
          <cell r="E40">
            <v>2042986377583</v>
          </cell>
        </row>
        <row r="41">
          <cell r="E41">
            <v>2048933027488</v>
          </cell>
          <cell r="BW41">
            <v>15</v>
          </cell>
          <cell r="BY41">
            <v>15</v>
          </cell>
          <cell r="CA41">
            <v>15</v>
          </cell>
          <cell r="CB41">
            <v>15</v>
          </cell>
        </row>
        <row r="42">
          <cell r="E42">
            <v>2046392546618</v>
          </cell>
          <cell r="BY42">
            <v>10</v>
          </cell>
          <cell r="CA42">
            <v>10</v>
          </cell>
          <cell r="CB42">
            <v>10</v>
          </cell>
        </row>
        <row r="43">
          <cell r="E43">
            <v>2046392546632</v>
          </cell>
        </row>
        <row r="44">
          <cell r="E44">
            <v>2046392546656</v>
          </cell>
        </row>
        <row r="45">
          <cell r="E45">
            <v>2041473034138</v>
          </cell>
        </row>
        <row r="46">
          <cell r="E46">
            <v>2041473034145</v>
          </cell>
        </row>
        <row r="47">
          <cell r="E47">
            <v>2041473034169</v>
          </cell>
        </row>
        <row r="48">
          <cell r="E48">
            <v>2046391283330</v>
          </cell>
        </row>
        <row r="49">
          <cell r="E49">
            <v>2046391283385</v>
          </cell>
        </row>
        <row r="50">
          <cell r="E50">
            <v>2046391283415</v>
          </cell>
        </row>
        <row r="51">
          <cell r="E51">
            <v>2046391283446</v>
          </cell>
        </row>
        <row r="52">
          <cell r="E52">
            <v>2046391283507</v>
          </cell>
        </row>
        <row r="53">
          <cell r="E53">
            <v>2046391283545</v>
          </cell>
        </row>
        <row r="54">
          <cell r="E54">
            <v>2046391283569</v>
          </cell>
        </row>
        <row r="55">
          <cell r="E55">
            <v>2046391283613</v>
          </cell>
        </row>
        <row r="56">
          <cell r="E56">
            <v>2038891723249</v>
          </cell>
          <cell r="BR56">
            <v>20</v>
          </cell>
          <cell r="CB56">
            <v>52</v>
          </cell>
        </row>
        <row r="57">
          <cell r="E57">
            <v>2044025155923</v>
          </cell>
          <cell r="BR57">
            <v>36</v>
          </cell>
          <cell r="CB57">
            <v>36</v>
          </cell>
        </row>
        <row r="58">
          <cell r="E58">
            <v>2044516485386</v>
          </cell>
          <cell r="BR58">
            <v>36</v>
          </cell>
          <cell r="CB58">
            <v>36</v>
          </cell>
        </row>
        <row r="59">
          <cell r="E59">
            <v>2044516498812</v>
          </cell>
          <cell r="CB59">
            <v>36</v>
          </cell>
        </row>
        <row r="60">
          <cell r="E60">
            <v>2038890789598</v>
          </cell>
        </row>
        <row r="61">
          <cell r="E61">
            <v>2042160422832</v>
          </cell>
        </row>
        <row r="62">
          <cell r="E62">
            <v>2041680530447</v>
          </cell>
          <cell r="BR62">
            <v>120</v>
          </cell>
          <cell r="BW62">
            <v>40</v>
          </cell>
          <cell r="BY62">
            <v>80</v>
          </cell>
          <cell r="CA62">
            <v>40</v>
          </cell>
          <cell r="CB62">
            <v>40</v>
          </cell>
        </row>
        <row r="63">
          <cell r="E63">
            <v>2043048226719</v>
          </cell>
          <cell r="CB63">
            <v>40</v>
          </cell>
        </row>
        <row r="64">
          <cell r="E64">
            <v>2041532808502</v>
          </cell>
          <cell r="BY64">
            <v>20</v>
          </cell>
          <cell r="CB64">
            <v>20</v>
          </cell>
        </row>
        <row r="65">
          <cell r="E65">
            <v>2042676873814</v>
          </cell>
        </row>
        <row r="66">
          <cell r="E66">
            <v>2041473042966</v>
          </cell>
        </row>
        <row r="67">
          <cell r="E67">
            <v>2040903539366</v>
          </cell>
          <cell r="BR67">
            <v>40</v>
          </cell>
          <cell r="BW67">
            <v>20</v>
          </cell>
          <cell r="CA67">
            <v>20</v>
          </cell>
          <cell r="CB67">
            <v>20</v>
          </cell>
        </row>
        <row r="68">
          <cell r="E68">
            <v>2040903547941</v>
          </cell>
          <cell r="BR68">
            <v>20</v>
          </cell>
          <cell r="BW68">
            <v>10</v>
          </cell>
          <cell r="CA68">
            <v>10</v>
          </cell>
          <cell r="CB68">
            <v>20</v>
          </cell>
        </row>
        <row r="69">
          <cell r="E69">
            <v>2040902555480</v>
          </cell>
          <cell r="BR69">
            <v>50</v>
          </cell>
          <cell r="BY69">
            <v>30</v>
          </cell>
          <cell r="CA69">
            <v>30</v>
          </cell>
          <cell r="CB69">
            <v>30</v>
          </cell>
        </row>
        <row r="70">
          <cell r="E70">
            <v>2040900511679</v>
          </cell>
          <cell r="BR70">
            <v>50</v>
          </cell>
          <cell r="BY70">
            <v>30</v>
          </cell>
          <cell r="CA70">
            <v>30</v>
          </cell>
          <cell r="CB70">
            <v>30</v>
          </cell>
        </row>
        <row r="71">
          <cell r="E71">
            <v>2042253544953</v>
          </cell>
        </row>
        <row r="72">
          <cell r="E72">
            <v>2041534216404</v>
          </cell>
        </row>
        <row r="73">
          <cell r="E73">
            <v>2041534288661</v>
          </cell>
        </row>
        <row r="74">
          <cell r="E74">
            <v>2041533648312</v>
          </cell>
          <cell r="BR74">
            <v>30</v>
          </cell>
          <cell r="BW74">
            <v>20</v>
          </cell>
          <cell r="CA74">
            <v>20</v>
          </cell>
          <cell r="CB74">
            <v>20</v>
          </cell>
        </row>
        <row r="75">
          <cell r="E75">
            <v>2043369755509</v>
          </cell>
          <cell r="BR75">
            <v>30</v>
          </cell>
          <cell r="BY75">
            <v>20</v>
          </cell>
          <cell r="CA75">
            <v>20</v>
          </cell>
          <cell r="CB75">
            <v>20</v>
          </cell>
        </row>
        <row r="76">
          <cell r="E76">
            <v>2042678197468</v>
          </cell>
        </row>
        <row r="77">
          <cell r="E77">
            <v>2041533399818</v>
          </cell>
        </row>
        <row r="78">
          <cell r="E78">
            <v>2041533587000</v>
          </cell>
        </row>
        <row r="79">
          <cell r="E79">
            <v>2041533038113</v>
          </cell>
        </row>
        <row r="80">
          <cell r="E80">
            <v>2042777181566</v>
          </cell>
        </row>
        <row r="81">
          <cell r="E81">
            <v>2042988749289</v>
          </cell>
        </row>
        <row r="82">
          <cell r="E82">
            <v>2042987041841</v>
          </cell>
        </row>
        <row r="83">
          <cell r="BR83">
            <v>1012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365</v>
          </cell>
          <cell r="BX83">
            <v>0</v>
          </cell>
          <cell r="BY83">
            <v>595</v>
          </cell>
          <cell r="BZ83">
            <v>0</v>
          </cell>
          <cell r="CA83">
            <v>630</v>
          </cell>
          <cell r="CB83">
            <v>1105</v>
          </cell>
          <cell r="CC83">
            <v>0</v>
          </cell>
        </row>
        <row r="84">
          <cell r="BR84">
            <v>1012</v>
          </cell>
          <cell r="BV84">
            <v>365</v>
          </cell>
          <cell r="BY84">
            <v>595</v>
          </cell>
          <cell r="CA84">
            <v>630</v>
          </cell>
          <cell r="CB84">
            <v>1105</v>
          </cell>
          <cell r="CC84">
            <v>0</v>
          </cell>
        </row>
        <row r="85">
          <cell r="CC85">
            <v>3707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Юнит"/>
      <sheetName val="Юнит Карго"/>
      <sheetName val="Расчет Карго"/>
      <sheetName val="Себес"/>
      <sheetName val="Себес 1С текущ"/>
      <sheetName val="Структура артикула"/>
      <sheetName val="Тарифы ОЗОН"/>
      <sheetName val="Тарифы ВБ"/>
      <sheetName val="Нормативное время доставки"/>
    </sheetNames>
    <sheetDataSet>
      <sheetData sheetId="0">
        <row r="1">
          <cell r="D1"/>
          <cell r="E1"/>
        </row>
        <row r="2">
          <cell r="D2"/>
          <cell r="E2"/>
        </row>
        <row r="3">
          <cell r="D3" t="str">
            <v>Номенклатура</v>
          </cell>
          <cell r="E3" t="str">
            <v>Штрихкод</v>
          </cell>
        </row>
        <row r="4">
          <cell r="D4" t="str">
            <v>4</v>
          </cell>
          <cell r="E4" t="str">
            <v>5</v>
          </cell>
        </row>
        <row r="5">
          <cell r="B5"/>
          <cell r="C5" t="str">
            <v>ACRF1BN101PN</v>
          </cell>
          <cell r="D5" t="str">
            <v>Бандаж для лица розовый</v>
          </cell>
          <cell r="E5">
            <v>2038161736993</v>
          </cell>
        </row>
        <row r="6">
          <cell r="B6">
            <v>2453533282</v>
          </cell>
          <cell r="C6" t="str">
            <v>ACRF1BN101BC</v>
          </cell>
          <cell r="D6" t="str">
            <v>Бандаж для лица черный</v>
          </cell>
          <cell r="E6">
            <v>2038162681926</v>
          </cell>
        </row>
        <row r="7">
          <cell r="B7">
            <v>2419349210</v>
          </cell>
          <cell r="C7" t="str">
            <v>ACRF1BN201GR</v>
          </cell>
          <cell r="D7" t="str">
            <v>Бандаж для лица серый</v>
          </cell>
          <cell r="E7">
            <v>2038172050200</v>
          </cell>
        </row>
        <row r="8">
          <cell r="B8">
            <v>2419349460</v>
          </cell>
          <cell r="C8" t="str">
            <v>AHMA7BW101BG</v>
          </cell>
          <cell r="D8" t="str">
            <v>Мешки 7 шт.</v>
          </cell>
          <cell r="E8">
            <v>2038337652454</v>
          </cell>
        </row>
        <row r="9">
          <cell r="B9">
            <v>2138709303</v>
          </cell>
          <cell r="C9" t="str">
            <v>AHMA1BW101BG</v>
          </cell>
          <cell r="D9" t="str">
            <v>Мешок для бюстгалтеров</v>
          </cell>
          <cell r="E9">
            <v>2038597850744</v>
          </cell>
        </row>
        <row r="10">
          <cell r="B10">
            <v>2419349262</v>
          </cell>
          <cell r="C10" t="str">
            <v>AHMA3BW101BG</v>
          </cell>
          <cell r="D10" t="str">
            <v>Мешки 3 шт.</v>
          </cell>
          <cell r="E10">
            <v>2038627692689</v>
          </cell>
        </row>
        <row r="11">
          <cell r="B11">
            <v>2576041357</v>
          </cell>
          <cell r="C11" t="str">
            <v>AHMA3BW102BG</v>
          </cell>
          <cell r="D11" t="str">
            <v>Мешки/деликат 3 шт.</v>
          </cell>
          <cell r="E11">
            <v>2038627713902</v>
          </cell>
        </row>
        <row r="12">
          <cell r="B12">
            <v>2419349585</v>
          </cell>
          <cell r="C12" t="str">
            <v>AHMA3BW201WH</v>
          </cell>
          <cell r="D12" t="str">
            <v>Мешки/шнурок мелк 3 шт.</v>
          </cell>
          <cell r="E12">
            <v>2038606201642</v>
          </cell>
        </row>
        <row r="13">
          <cell r="B13">
            <v>2419349501</v>
          </cell>
          <cell r="C13" t="str">
            <v>AHMA3BW202WH</v>
          </cell>
          <cell r="D13" t="str">
            <v>Мешки/шнурок крупн 3 шт.</v>
          </cell>
          <cell r="E13">
            <v>2038606256161</v>
          </cell>
        </row>
        <row r="14">
          <cell r="B14">
            <v>2419349453</v>
          </cell>
          <cell r="C14" t="str">
            <v>AHMA2BW201WH</v>
          </cell>
          <cell r="D14" t="str">
            <v>Мешки 2 шт. серый</v>
          </cell>
          <cell r="E14">
            <v>2039404446068</v>
          </cell>
        </row>
        <row r="15">
          <cell r="B15"/>
          <cell r="C15" t="str">
            <v>AHMA2BW202WH</v>
          </cell>
          <cell r="D15" t="str">
            <v>Мешки 2 шт. розовый</v>
          </cell>
          <cell r="E15">
            <v>2040278862540</v>
          </cell>
        </row>
        <row r="16">
          <cell r="B16">
            <v>2419349360</v>
          </cell>
          <cell r="C16" t="str">
            <v>AHMA1BW112WH</v>
          </cell>
          <cell r="D16" t="str">
            <v>Мешок 60*80 крупн</v>
          </cell>
          <cell r="E16">
            <v>2040335626849</v>
          </cell>
        </row>
        <row r="17">
          <cell r="B17">
            <v>2419349422</v>
          </cell>
          <cell r="C17" t="str">
            <v>AHMA1BW111WH</v>
          </cell>
          <cell r="D17" t="str">
            <v>Мешок 60*80 мелк</v>
          </cell>
          <cell r="E17">
            <v>2040335648124</v>
          </cell>
        </row>
        <row r="18">
          <cell r="B18"/>
          <cell r="C18" t="str">
            <v>AHMA1BW301WH</v>
          </cell>
          <cell r="D18" t="str">
            <v>Мешок для обуви L - 30 см</v>
          </cell>
          <cell r="E18">
            <v>2040478720961</v>
          </cell>
        </row>
        <row r="19">
          <cell r="B19"/>
          <cell r="C19" t="str">
            <v>AHMA1BW302WH</v>
          </cell>
          <cell r="D19" t="str">
            <v>Мешок для обуви XL - 35 см</v>
          </cell>
          <cell r="E19">
            <v>2040478696884</v>
          </cell>
        </row>
        <row r="20">
          <cell r="B20">
            <v>1597441701</v>
          </cell>
          <cell r="C20" t="str">
            <v>ACRH1MS101RJ</v>
          </cell>
          <cell r="D20" t="str">
            <v>Массажер для пальцев</v>
          </cell>
          <cell r="E20">
            <v>2038430289250</v>
          </cell>
        </row>
        <row r="21">
          <cell r="B21">
            <v>2415742732</v>
          </cell>
          <cell r="C21" t="str">
            <v>ACRB1MS101RJ</v>
          </cell>
          <cell r="D21" t="str">
            <v>Массажер для тела оранжевый</v>
          </cell>
          <cell r="E21">
            <v>2039813223373</v>
          </cell>
        </row>
        <row r="22">
          <cell r="B22">
            <v>2415742511</v>
          </cell>
          <cell r="C22" t="str">
            <v>ACRB1MS101PN</v>
          </cell>
          <cell r="D22" t="str">
            <v>Массажер для тела розовый</v>
          </cell>
          <cell r="E22">
            <v>2041591042329</v>
          </cell>
        </row>
        <row r="23">
          <cell r="B23">
            <v>2415742636</v>
          </cell>
          <cell r="C23" t="str">
            <v>ACRB1MS101BL</v>
          </cell>
          <cell r="D23" t="str">
            <v>Массажер для тела голубой</v>
          </cell>
          <cell r="E23">
            <v>2041591055954</v>
          </cell>
        </row>
        <row r="24">
          <cell r="B24">
            <v>1980924906</v>
          </cell>
          <cell r="C24" t="str">
            <v>ACRB1MS106WH</v>
          </cell>
          <cell r="D24" t="str">
            <v>Мяч с шипами белый 6 см</v>
          </cell>
          <cell r="E24">
            <v>2040278804496</v>
          </cell>
        </row>
        <row r="25">
          <cell r="B25">
            <v>1980925084</v>
          </cell>
          <cell r="C25" t="str">
            <v>ACRB1MS106PN</v>
          </cell>
          <cell r="D25" t="str">
            <v>Мяч с шипами розовый 6 см</v>
          </cell>
          <cell r="E25">
            <v>2040278810534</v>
          </cell>
        </row>
        <row r="26">
          <cell r="B26">
            <v>1980924909</v>
          </cell>
          <cell r="C26" t="str">
            <v>ACRB1MS106BL</v>
          </cell>
          <cell r="D26" t="str">
            <v>Мяч с шипами голубой 6 см</v>
          </cell>
          <cell r="E26">
            <v>2040278804649</v>
          </cell>
        </row>
        <row r="27">
          <cell r="B27">
            <v>1980924947</v>
          </cell>
          <cell r="C27" t="str">
            <v>ACRB1MS106RJ</v>
          </cell>
          <cell r="D27" t="str">
            <v>Мяч с шипами оранжевый 6 см</v>
          </cell>
          <cell r="E27">
            <v>2039818580389</v>
          </cell>
        </row>
        <row r="28">
          <cell r="B28">
            <v>1980924996</v>
          </cell>
          <cell r="C28" t="str">
            <v>ACRB1MS106BС</v>
          </cell>
          <cell r="D28" t="str">
            <v>Мяч с шипами черный 6 см</v>
          </cell>
          <cell r="E28">
            <v>2043369663040</v>
          </cell>
        </row>
        <row r="29">
          <cell r="B29">
            <v>2415742768</v>
          </cell>
          <cell r="C29" t="str">
            <v>ACRB1MS107WH</v>
          </cell>
          <cell r="D29" t="str">
            <v>Мяч с шипами белый 7 см</v>
          </cell>
          <cell r="E29">
            <v>2044025326637</v>
          </cell>
        </row>
        <row r="30">
          <cell r="B30">
            <v>2415742912</v>
          </cell>
          <cell r="C30" t="str">
            <v>ACRB1MS107PN</v>
          </cell>
          <cell r="D30" t="str">
            <v>Мяч с шипами розовый 7 см</v>
          </cell>
          <cell r="E30">
            <v>2044025316447</v>
          </cell>
        </row>
        <row r="31">
          <cell r="B31">
            <v>2415742611</v>
          </cell>
          <cell r="C31" t="str">
            <v>ACRB1MS107BL</v>
          </cell>
          <cell r="D31" t="str">
            <v>Мяч с шипами голубой 7 см</v>
          </cell>
          <cell r="E31">
            <v>2044025338661</v>
          </cell>
        </row>
        <row r="32">
          <cell r="B32">
            <v>2415742942</v>
          </cell>
          <cell r="C32" t="str">
            <v>ACRB1MS107RJ</v>
          </cell>
          <cell r="D32" t="str">
            <v>Мяч с шипами оранжевый 7 см</v>
          </cell>
          <cell r="E32">
            <v>2044025288003</v>
          </cell>
        </row>
        <row r="33">
          <cell r="B33">
            <v>2415742795</v>
          </cell>
          <cell r="C33" t="str">
            <v>ACRB1MS107BС</v>
          </cell>
          <cell r="D33" t="str">
            <v>Мяч с шипами черный 7 см</v>
          </cell>
          <cell r="E33">
            <v>2044025344532</v>
          </cell>
        </row>
        <row r="34">
          <cell r="B34">
            <v>2415742470</v>
          </cell>
          <cell r="C34" t="str">
            <v>ACRB1MS109PN</v>
          </cell>
          <cell r="D34" t="str">
            <v>Мяч с шипами розовый 9 см</v>
          </cell>
          <cell r="E34">
            <v>2044025321588</v>
          </cell>
        </row>
        <row r="35">
          <cell r="B35">
            <v>2415742615</v>
          </cell>
          <cell r="C35" t="str">
            <v>ACRB1MS109BL</v>
          </cell>
          <cell r="D35" t="str">
            <v>Мяч с шипами голубой 9 см</v>
          </cell>
          <cell r="E35">
            <v>2044025342057</v>
          </cell>
        </row>
        <row r="36">
          <cell r="B36">
            <v>2415742943</v>
          </cell>
          <cell r="C36" t="str">
            <v>ACRB1MS109RJ</v>
          </cell>
          <cell r="D36" t="str">
            <v>Мяч с шипами оранжевый 9 см</v>
          </cell>
          <cell r="E36">
            <v>2044025291485</v>
          </cell>
        </row>
        <row r="37">
          <cell r="B37">
            <v>2415742693</v>
          </cell>
          <cell r="C37" t="str">
            <v>ACRB1MS109BС</v>
          </cell>
          <cell r="D37" t="str">
            <v>Мяч с шипами черный 9 см</v>
          </cell>
          <cell r="E37">
            <v>2044025347953</v>
          </cell>
        </row>
        <row r="38">
          <cell r="B38">
            <v>2415742565</v>
          </cell>
          <cell r="C38" t="str">
            <v>ACRB1MS109LI</v>
          </cell>
          <cell r="D38" t="str">
            <v>Мяч с шипами фиолетовый 9 см</v>
          </cell>
          <cell r="E38">
            <v>2044025354937</v>
          </cell>
        </row>
        <row r="39">
          <cell r="B39">
            <v>2415742594</v>
          </cell>
          <cell r="C39" t="str">
            <v>ACRB1MS103PN</v>
          </cell>
          <cell r="D39" t="str">
            <v>Мяч гладкий розовый</v>
          </cell>
          <cell r="E39">
            <v>2042985583893</v>
          </cell>
        </row>
        <row r="40">
          <cell r="B40">
            <v>2415743200</v>
          </cell>
          <cell r="C40" t="str">
            <v>ACRB1MS103BL</v>
          </cell>
          <cell r="D40" t="str">
            <v>Мяч гладкий голубой</v>
          </cell>
          <cell r="E40">
            <v>2042986356632</v>
          </cell>
        </row>
        <row r="41">
          <cell r="B41">
            <v>2415742578</v>
          </cell>
          <cell r="C41" t="str">
            <v>ACRB1MS103LI</v>
          </cell>
          <cell r="D41" t="str">
            <v>Мяч гладкий сиреневый</v>
          </cell>
          <cell r="E41">
            <v>2042986372359</v>
          </cell>
        </row>
        <row r="42">
          <cell r="B42">
            <v>2415742537</v>
          </cell>
          <cell r="C42" t="str">
            <v>ACRB1MS103RJ</v>
          </cell>
          <cell r="D42" t="str">
            <v>Мяч гладкий оранжевый</v>
          </cell>
          <cell r="E42">
            <v>2042986377583</v>
          </cell>
        </row>
        <row r="43">
          <cell r="B43"/>
          <cell r="C43" t="str">
            <v>ACRB3FR101CL</v>
          </cell>
          <cell r="D43" t="str">
            <v>Набор эластичных лент 3 шт. в мешке</v>
          </cell>
          <cell r="E43">
            <v>2048933027488</v>
          </cell>
        </row>
        <row r="44">
          <cell r="B44"/>
          <cell r="C44" t="str">
            <v>ACRB5FR200CL</v>
          </cell>
          <cell r="D44" t="str">
            <v>Набор эластичных лент 5 шт. в мешке</v>
          </cell>
          <cell r="E44">
            <v>2046392546618</v>
          </cell>
        </row>
        <row r="45">
          <cell r="B45"/>
          <cell r="C45" t="str">
            <v>ACRB4FR300CL</v>
          </cell>
          <cell r="D45" t="str">
            <v>Набор эластичных лент 4 шт.</v>
          </cell>
          <cell r="E45">
            <v>2046392546632</v>
          </cell>
        </row>
        <row r="46">
          <cell r="B46"/>
          <cell r="C46" t="str">
            <v>ACRB5FR400CL</v>
          </cell>
          <cell r="D46" t="str">
            <v>Набор эластичных лент 5 шт.</v>
          </cell>
          <cell r="E46">
            <v>2046392546656</v>
          </cell>
        </row>
        <row r="47">
          <cell r="B47">
            <v>2415742680</v>
          </cell>
          <cell r="C47" t="str">
            <v>ACRB1SK101BC</v>
          </cell>
          <cell r="D47" t="str">
            <v>Скакалка черная</v>
          </cell>
          <cell r="E47">
            <v>2041473034138</v>
          </cell>
        </row>
        <row r="48">
          <cell r="B48">
            <v>2415742649</v>
          </cell>
          <cell r="C48" t="str">
            <v>ACRB1SK101RD</v>
          </cell>
          <cell r="D48" t="str">
            <v>Скакалка красная</v>
          </cell>
          <cell r="E48">
            <v>2041473034145</v>
          </cell>
        </row>
        <row r="49">
          <cell r="B49">
            <v>2415743140</v>
          </cell>
          <cell r="C49" t="str">
            <v>ACRB1SK101BL</v>
          </cell>
          <cell r="D49" t="str">
            <v>Скакалка синяя</v>
          </cell>
          <cell r="E49">
            <v>2041473034169</v>
          </cell>
        </row>
        <row r="50">
          <cell r="B50"/>
          <cell r="C50" t="str">
            <v>ACRF1KP101BC</v>
          </cell>
          <cell r="D50" t="str">
            <v>Капа черный/красный - черная коробка</v>
          </cell>
          <cell r="E50">
            <v>2046391283330</v>
          </cell>
        </row>
        <row r="51">
          <cell r="B51"/>
          <cell r="C51" t="str">
            <v>ACRF1KP102BC</v>
          </cell>
          <cell r="D51" t="str">
            <v>Капа черный/белый-черная коробка</v>
          </cell>
          <cell r="E51">
            <v>2046391283385</v>
          </cell>
        </row>
        <row r="52">
          <cell r="B52"/>
          <cell r="C52" t="str">
            <v>ACRF1KP103BC</v>
          </cell>
          <cell r="D52" t="str">
            <v>Капа белый/черный</v>
          </cell>
          <cell r="E52">
            <v>2046391283415</v>
          </cell>
        </row>
        <row r="53">
          <cell r="B53"/>
          <cell r="C53" t="str">
            <v>ACRF1KP101RD</v>
          </cell>
          <cell r="D53" t="str">
            <v>Капа белый/красный</v>
          </cell>
          <cell r="E53">
            <v>2046391283446</v>
          </cell>
        </row>
        <row r="54">
          <cell r="B54"/>
          <cell r="C54" t="str">
            <v>ACRF1KP102RD</v>
          </cell>
          <cell r="D54" t="str">
            <v>Капа красный/белый</v>
          </cell>
          <cell r="E54">
            <v>2046391283507</v>
          </cell>
        </row>
        <row r="55">
          <cell r="B55"/>
          <cell r="C55" t="str">
            <v>ACRF1KP101BL</v>
          </cell>
          <cell r="D55" t="str">
            <v>Капа синий/белый</v>
          </cell>
          <cell r="E55">
            <v>2046391283545</v>
          </cell>
        </row>
        <row r="56">
          <cell r="B56"/>
          <cell r="C56" t="str">
            <v>ACRF1KP101GN</v>
          </cell>
          <cell r="D56" t="str">
            <v>Капа зеленый/белый</v>
          </cell>
          <cell r="E56">
            <v>2046391283569</v>
          </cell>
        </row>
        <row r="57">
          <cell r="B57"/>
          <cell r="C57" t="str">
            <v>ACRF1KP102GN</v>
          </cell>
          <cell r="D57" t="str">
            <v>Капа зеленый/черный</v>
          </cell>
          <cell r="E57">
            <v>2046391283613</v>
          </cell>
        </row>
        <row r="58">
          <cell r="B58">
            <v>1980946313</v>
          </cell>
          <cell r="C58" t="str">
            <v>ACRA7TB201BC</v>
          </cell>
          <cell r="D58" t="str">
            <v>Таблетница прям 7*2 черн</v>
          </cell>
          <cell r="E58">
            <v>2038891723249</v>
          </cell>
        </row>
        <row r="59">
          <cell r="B59">
            <v>2168964833</v>
          </cell>
          <cell r="C59" t="str">
            <v>ACRA7TB201CL</v>
          </cell>
          <cell r="D59" t="str">
            <v>Таблетница прям 7*2 черн/цветн</v>
          </cell>
          <cell r="E59">
            <v>2044025155923</v>
          </cell>
        </row>
        <row r="60">
          <cell r="B60">
            <v>2409846808</v>
          </cell>
          <cell r="C60" t="str">
            <v>ACRA7TB201WH</v>
          </cell>
          <cell r="D60" t="str">
            <v>Таблетница прям 7*2 бел/цветн</v>
          </cell>
          <cell r="E60">
            <v>2044516485386</v>
          </cell>
        </row>
        <row r="61">
          <cell r="B61">
            <v>2409845343</v>
          </cell>
          <cell r="C61" t="str">
            <v>ACRA7TB201LI</v>
          </cell>
          <cell r="D61" t="str">
            <v>Таблетница прям 7*2 сирен/цветн</v>
          </cell>
          <cell r="E61">
            <v>2044516498812</v>
          </cell>
        </row>
        <row r="62">
          <cell r="B62">
            <v>2087001323</v>
          </cell>
          <cell r="C62" t="str">
            <v>ACRA7TB101BC</v>
          </cell>
          <cell r="D62" t="str">
            <v>Таблетница круглая 7*2 черн</v>
          </cell>
          <cell r="E62">
            <v>2038890789598</v>
          </cell>
        </row>
        <row r="63">
          <cell r="B63">
            <v>2087000633</v>
          </cell>
          <cell r="C63" t="str">
            <v>ACRA7TB101CL</v>
          </cell>
          <cell r="D63" t="str">
            <v>Таблетница круглая 7*2 черн/цвет</v>
          </cell>
          <cell r="E63">
            <v>2042160422832</v>
          </cell>
        </row>
        <row r="64">
          <cell r="B64">
            <v>2082252055</v>
          </cell>
          <cell r="C64" t="str">
            <v>ACRA7TB301GR</v>
          </cell>
          <cell r="D64" t="str">
            <v>Таблетница круглая 7*2 сер</v>
          </cell>
          <cell r="E64">
            <v>2041680530447</v>
          </cell>
        </row>
        <row r="65">
          <cell r="B65">
            <v>2082255799</v>
          </cell>
          <cell r="C65" t="str">
            <v>ACRA7TB301CL</v>
          </cell>
          <cell r="D65" t="str">
            <v>Таблетница круглая 7*2 сер /цвет</v>
          </cell>
          <cell r="E65">
            <v>2043048226719</v>
          </cell>
        </row>
        <row r="66">
          <cell r="B66">
            <v>2138705583</v>
          </cell>
          <cell r="C66" t="str">
            <v>ACRA7TB301WH</v>
          </cell>
          <cell r="D66" t="str">
            <v>Таблетница круглая 7*2 бел</v>
          </cell>
          <cell r="E66">
            <v>2041532808502</v>
          </cell>
        </row>
        <row r="67">
          <cell r="B67">
            <v>2415742998</v>
          </cell>
          <cell r="C67" t="str">
            <v>ACRA7TB401BC</v>
          </cell>
          <cell r="D67" t="str">
            <v>Таблетница автомат 7*2 черн</v>
          </cell>
          <cell r="E67">
            <v>2042676873814</v>
          </cell>
        </row>
        <row r="68">
          <cell r="B68"/>
          <cell r="C68" t="str">
            <v>ACRB1SK201BC</v>
          </cell>
          <cell r="D68" t="str">
            <v>Скакалка со счетчиком</v>
          </cell>
          <cell r="E68">
            <v>2041473042966</v>
          </cell>
        </row>
        <row r="69">
          <cell r="B69">
            <v>2415742463</v>
          </cell>
          <cell r="C69" t="str">
            <v>AAND1BL101RD</v>
          </cell>
          <cell r="D69" t="str">
            <v>Мяч регби красный</v>
          </cell>
          <cell r="E69">
            <v>2040903539366</v>
          </cell>
        </row>
        <row r="70">
          <cell r="B70">
            <v>2415743157</v>
          </cell>
          <cell r="C70" t="str">
            <v>AAND1BL101BL</v>
          </cell>
          <cell r="D70" t="str">
            <v>Мяч регби синий</v>
          </cell>
          <cell r="E70">
            <v>2040903547941</v>
          </cell>
        </row>
        <row r="71">
          <cell r="B71">
            <v>1980956952</v>
          </cell>
          <cell r="C71" t="str">
            <v>AAND1BL102RD</v>
          </cell>
          <cell r="D71" t="str">
            <v>Мяч шина красный</v>
          </cell>
          <cell r="E71">
            <v>2040902555480</v>
          </cell>
        </row>
        <row r="72">
          <cell r="B72">
            <v>1980958902</v>
          </cell>
          <cell r="C72" t="str">
            <v>AAND1BL102BL</v>
          </cell>
          <cell r="D72" t="str">
            <v>Мяч шина синий</v>
          </cell>
          <cell r="E72">
            <v>2040900511679</v>
          </cell>
        </row>
        <row r="73">
          <cell r="B73"/>
          <cell r="C73" t="str">
            <v>AAND1ST202BL</v>
          </cell>
          <cell r="D73" t="str">
            <v>Палочка для жевания</v>
          </cell>
          <cell r="E73">
            <v>2042253544953</v>
          </cell>
        </row>
        <row r="74">
          <cell r="B74"/>
          <cell r="C74" t="str">
            <v>AAND1RP301BG</v>
          </cell>
          <cell r="D74" t="str">
            <v>Канат бол бежевый 55см/520гр</v>
          </cell>
          <cell r="E74">
            <v>2041534216404</v>
          </cell>
        </row>
        <row r="75">
          <cell r="B75"/>
          <cell r="C75" t="str">
            <v>AAND1RP301YL</v>
          </cell>
          <cell r="D75" t="str">
            <v>Канат мал желтый 55см/330гр</v>
          </cell>
          <cell r="E75">
            <v>2041534288661</v>
          </cell>
        </row>
        <row r="76">
          <cell r="B76">
            <v>2415742645</v>
          </cell>
          <cell r="C76" t="str">
            <v>AKTA4ST101CL</v>
          </cell>
          <cell r="D76" t="str">
            <v>Набор пробок 4 шт. в коробке нежн</v>
          </cell>
          <cell r="E76">
            <v>2041533648312</v>
          </cell>
        </row>
        <row r="77">
          <cell r="B77">
            <v>2415742703</v>
          </cell>
          <cell r="C77" t="str">
            <v>AKTA4ST103CL</v>
          </cell>
          <cell r="D77" t="str">
            <v>Набор пробок 4 шт. в коробке ярк</v>
          </cell>
          <cell r="E77">
            <v>2043369755509</v>
          </cell>
        </row>
        <row r="78">
          <cell r="B78">
            <v>2415742927</v>
          </cell>
          <cell r="C78" t="str">
            <v>AKTA4ST102CL</v>
          </cell>
          <cell r="D78" t="str">
            <v>Набор пробок 4 шт.</v>
          </cell>
          <cell r="E78">
            <v>2042678197468</v>
          </cell>
        </row>
        <row r="79">
          <cell r="B79">
            <v>2086999506</v>
          </cell>
          <cell r="C79" t="str">
            <v>AKTA2KN101YL</v>
          </cell>
          <cell r="D79" t="str">
            <v>Шпатель желтый</v>
          </cell>
          <cell r="E79">
            <v>2041533399818</v>
          </cell>
        </row>
        <row r="80">
          <cell r="B80"/>
          <cell r="C80" t="str">
            <v>AKTA2KN101BL</v>
          </cell>
          <cell r="D80" t="str">
            <v>Шпатель голубой</v>
          </cell>
          <cell r="E80">
            <v>2041533587000</v>
          </cell>
        </row>
        <row r="81">
          <cell r="B81">
            <v>2092093001</v>
          </cell>
          <cell r="C81" t="str">
            <v>AKTA2KN102YL</v>
          </cell>
          <cell r="D81" t="str">
            <v>Нож для пиццы желтый</v>
          </cell>
          <cell r="E81">
            <v>2041533038113</v>
          </cell>
        </row>
        <row r="82">
          <cell r="B82">
            <v>2087000111</v>
          </cell>
          <cell r="C82" t="str">
            <v>AKTA2KN102GN</v>
          </cell>
          <cell r="D82" t="str">
            <v>Нож для пиццы зеленый</v>
          </cell>
          <cell r="E82">
            <v>2042777181566</v>
          </cell>
        </row>
        <row r="83">
          <cell r="B83"/>
          <cell r="C83" t="str">
            <v>AKTA1KN101GR</v>
          </cell>
          <cell r="D83" t="str">
            <v>Консервный нож</v>
          </cell>
          <cell r="E83">
            <v>2042988749289</v>
          </cell>
        </row>
        <row r="84">
          <cell r="B84"/>
          <cell r="C84" t="str">
            <v>AKTA1PR101GR</v>
          </cell>
          <cell r="D84" t="str">
            <v>Чеснокодавка</v>
          </cell>
          <cell r="E84">
            <v>2042987041841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12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0A19D83-1E2D-49AD-85A2-238A209F7266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0ce4c03d-de09-4ec2-b756-a2bfa8ad3e5c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DF1CC-4319-423E-9285-6447B47858B3}">
  <sheetPr>
    <tabColor rgb="FF92D050"/>
    <pageSetUpPr fitToPage="1"/>
  </sheetPr>
  <dimension ref="A1:BO87"/>
  <sheetViews>
    <sheetView showZeros="0" tabSelected="1" showWhiteSpace="0" zoomScale="60" zoomScaleNormal="60" workbookViewId="0">
      <pane xSplit="4" ySplit="5" topLeftCell="AU73" activePane="bottomRight" state="frozen"/>
      <selection sqref="A1:J1048576"/>
      <selection pane="topRight" sqref="A1:J1048576"/>
      <selection pane="bottomLeft" sqref="A1:J1048576"/>
      <selection pane="bottomRight" activeCell="BB87" sqref="BB87"/>
    </sheetView>
  </sheetViews>
  <sheetFormatPr defaultColWidth="19.25" defaultRowHeight="99.95" customHeight="1" outlineLevelCol="1" x14ac:dyDescent="0.35"/>
  <cols>
    <col min="1" max="1" width="16.375" style="60" customWidth="1"/>
    <col min="2" max="2" width="22.875" style="39" customWidth="1"/>
    <col min="3" max="3" width="20.5" style="39" customWidth="1"/>
    <col min="4" max="4" width="25.875" style="61" customWidth="1"/>
    <col min="5" max="5" width="15.125" style="62" customWidth="1" outlineLevel="1"/>
    <col min="6" max="9" width="15.125" style="62" hidden="1" customWidth="1" outlineLevel="1"/>
    <col min="10" max="10" width="15.125" style="62" customWidth="1" outlineLevel="1"/>
    <col min="11" max="11" width="15.125" style="62" hidden="1" customWidth="1" outlineLevel="1"/>
    <col min="12" max="12" width="15.125" style="62" customWidth="1" outlineLevel="1"/>
    <col min="13" max="13" width="15.125" style="62" hidden="1" customWidth="1" outlineLevel="1"/>
    <col min="14" max="15" width="15.125" style="62" customWidth="1" outlineLevel="1"/>
    <col min="16" max="16" width="11.875" style="62" hidden="1" customWidth="1" outlineLevel="1"/>
    <col min="17" max="17" width="9.75" style="62" customWidth="1"/>
    <col min="18" max="44" width="19.25" style="62" hidden="1" customWidth="1" outlineLevel="1"/>
    <col min="45" max="45" width="7.625" style="62" hidden="1" customWidth="1" collapsed="1"/>
    <col min="46" max="46" width="13.625" style="40" customWidth="1"/>
    <col min="47" max="47" width="35.125" style="36" customWidth="1"/>
    <col min="48" max="48" width="58.5" style="36" customWidth="1"/>
    <col min="49" max="49" width="7.875" style="36" customWidth="1"/>
    <col min="50" max="50" width="9.5" style="39" customWidth="1"/>
    <col min="51" max="54" width="10.625" style="39" customWidth="1"/>
    <col min="55" max="55" width="10.125" style="39" customWidth="1"/>
    <col min="56" max="57" width="10.625" style="39" customWidth="1"/>
    <col min="58" max="58" width="11.25" style="39" customWidth="1"/>
    <col min="59" max="59" width="11.25" style="40" customWidth="1"/>
    <col min="60" max="60" width="14.375" style="39" customWidth="1"/>
    <col min="61" max="61" width="10.125" style="39" customWidth="1"/>
    <col min="62" max="62" width="12.875" style="39" customWidth="1"/>
    <col min="63" max="63" width="19.25" style="39"/>
    <col min="64" max="64" width="23.5" style="40" bestFit="1" customWidth="1"/>
    <col min="65" max="65" width="7" style="40" bestFit="1" customWidth="1"/>
    <col min="66" max="66" width="9.125" style="40" bestFit="1" customWidth="1"/>
    <col min="67" max="67" width="13.5" style="39" bestFit="1" customWidth="1"/>
    <col min="68" max="16384" width="19.25" style="39"/>
  </cols>
  <sheetData>
    <row r="1" spans="1:66" s="27" customFormat="1" ht="104.25" customHeight="1" x14ac:dyDescent="0.25">
      <c r="A1" s="317" t="s">
        <v>0</v>
      </c>
      <c r="B1" s="317" t="s">
        <v>1</v>
      </c>
      <c r="C1" s="317" t="s">
        <v>2</v>
      </c>
      <c r="D1" s="319" t="s">
        <v>4</v>
      </c>
      <c r="E1" s="141" t="s">
        <v>193</v>
      </c>
      <c r="F1" s="141" t="s">
        <v>194</v>
      </c>
      <c r="G1" s="141" t="s">
        <v>195</v>
      </c>
      <c r="H1" s="141" t="s">
        <v>196</v>
      </c>
      <c r="I1" s="141" t="s">
        <v>197</v>
      </c>
      <c r="J1" s="141" t="s">
        <v>198</v>
      </c>
      <c r="K1" s="141" t="s">
        <v>199</v>
      </c>
      <c r="L1" s="141" t="s">
        <v>200</v>
      </c>
      <c r="M1" s="141" t="s">
        <v>201</v>
      </c>
      <c r="N1" s="141" t="s">
        <v>202</v>
      </c>
      <c r="O1" s="141" t="s">
        <v>203</v>
      </c>
      <c r="P1" s="141" t="s">
        <v>204</v>
      </c>
      <c r="Q1" s="310" t="s">
        <v>102</v>
      </c>
      <c r="R1" s="92"/>
      <c r="S1" s="92"/>
      <c r="T1" s="92"/>
      <c r="U1" s="136">
        <v>2000034323999</v>
      </c>
      <c r="V1" s="136">
        <v>2000036433891</v>
      </c>
      <c r="W1" s="136">
        <v>2000034441802</v>
      </c>
      <c r="X1" s="138">
        <v>2000036463809</v>
      </c>
      <c r="Y1" s="136" t="s">
        <v>236</v>
      </c>
      <c r="Z1" s="92"/>
      <c r="AA1" s="138">
        <v>2000036432717</v>
      </c>
      <c r="AB1" s="136">
        <v>2000028839261</v>
      </c>
      <c r="AC1" s="138">
        <v>2000036427557</v>
      </c>
      <c r="AD1" s="92"/>
      <c r="AE1" s="92"/>
      <c r="AF1" s="136">
        <v>2000034441612</v>
      </c>
      <c r="AG1" s="138">
        <v>2000036465304</v>
      </c>
      <c r="AH1" s="138">
        <v>2000036430897</v>
      </c>
      <c r="AI1" s="136">
        <v>2000034439660</v>
      </c>
      <c r="AJ1" s="135">
        <v>2000034436041</v>
      </c>
      <c r="AK1" s="92"/>
      <c r="AL1" s="136">
        <v>2000034445302</v>
      </c>
      <c r="AM1" s="136">
        <v>2000036433056</v>
      </c>
      <c r="AN1" s="138">
        <v>2000036465516</v>
      </c>
      <c r="AO1" s="136">
        <v>2000028843507</v>
      </c>
      <c r="AP1" s="136">
        <v>2000034439936</v>
      </c>
      <c r="AQ1" s="92"/>
      <c r="AR1" s="138">
        <v>2000036447189</v>
      </c>
      <c r="AS1" s="312" t="s">
        <v>154</v>
      </c>
      <c r="AT1" s="321" t="s">
        <v>3</v>
      </c>
      <c r="AU1" s="308" t="s">
        <v>5</v>
      </c>
      <c r="AV1" s="308" t="s">
        <v>6</v>
      </c>
      <c r="AW1" s="23"/>
      <c r="AX1" s="308" t="s">
        <v>94</v>
      </c>
      <c r="AY1" s="24" t="s">
        <v>56</v>
      </c>
      <c r="AZ1" s="24" t="s">
        <v>57</v>
      </c>
      <c r="BA1" s="24" t="s">
        <v>58</v>
      </c>
      <c r="BB1" s="24" t="s">
        <v>59</v>
      </c>
      <c r="BC1" s="25" t="s">
        <v>228</v>
      </c>
      <c r="BD1" s="24" t="s">
        <v>251</v>
      </c>
      <c r="BE1" s="24" t="s">
        <v>60</v>
      </c>
      <c r="BF1" s="24" t="s">
        <v>61</v>
      </c>
      <c r="BG1" s="26" t="s">
        <v>5</v>
      </c>
      <c r="BH1" s="306" t="s">
        <v>69</v>
      </c>
      <c r="BI1" s="25" t="s">
        <v>67</v>
      </c>
      <c r="BJ1" s="304" t="s">
        <v>71</v>
      </c>
      <c r="BL1" s="28"/>
      <c r="BM1" s="28"/>
      <c r="BN1" s="28"/>
    </row>
    <row r="2" spans="1:66" s="90" customFormat="1" ht="70.5" customHeight="1" thickBot="1" x14ac:dyDescent="0.3">
      <c r="A2" s="318"/>
      <c r="B2" s="318"/>
      <c r="C2" s="318"/>
      <c r="D2" s="320"/>
      <c r="E2" s="120" t="str">
        <f>[1]Сводный!BR2</f>
        <v>Электросталь</v>
      </c>
      <c r="F2" s="120" t="str">
        <f>[1]Сводный!BS2</f>
        <v>Коледино</v>
      </c>
      <c r="G2" s="120" t="str">
        <f>[1]Сводный!BT2</f>
        <v>Тула</v>
      </c>
      <c r="H2" s="120" t="str">
        <f>[1]Сводный!BU2</f>
        <v>Рязань</v>
      </c>
      <c r="I2" s="120" t="str">
        <f>[1]Сводный!BV2</f>
        <v>Краснодар</v>
      </c>
      <c r="J2" s="120" t="str">
        <f>[1]Сводный!BW2</f>
        <v>Невинномысск</v>
      </c>
      <c r="K2" s="120" t="str">
        <f>[1]Сводный!BX2</f>
        <v>Волгоград</v>
      </c>
      <c r="L2" s="120" t="str">
        <f>[1]Сводный!BY2</f>
        <v>Самара (Новосемейкино)</v>
      </c>
      <c r="M2" s="120" t="str">
        <f>[1]Сводный!BZ2</f>
        <v>Казань</v>
      </c>
      <c r="N2" s="120" t="str">
        <f>[1]Сводный!CA2</f>
        <v>СПБ Шушары</v>
      </c>
      <c r="O2" s="120" t="str">
        <f>[1]Сводный!CB2</f>
        <v>Екатеринбург - Перспективный 12</v>
      </c>
      <c r="P2" s="120" t="str">
        <f>[1]Сводный!CC2</f>
        <v>Новосибирск</v>
      </c>
      <c r="Q2" s="311"/>
      <c r="R2" s="85" t="s">
        <v>112</v>
      </c>
      <c r="S2" s="85" t="s">
        <v>220</v>
      </c>
      <c r="T2" s="85" t="s">
        <v>99</v>
      </c>
      <c r="U2" s="85" t="s">
        <v>98</v>
      </c>
      <c r="V2" s="85" t="s">
        <v>234</v>
      </c>
      <c r="W2" s="85" t="s">
        <v>103</v>
      </c>
      <c r="X2" s="85" t="s">
        <v>104</v>
      </c>
      <c r="Y2" s="85" t="s">
        <v>105</v>
      </c>
      <c r="Z2" s="85" t="s">
        <v>117</v>
      </c>
      <c r="AA2" s="85" t="s">
        <v>113</v>
      </c>
      <c r="AB2" s="85" t="s">
        <v>106</v>
      </c>
      <c r="AC2" s="85" t="s">
        <v>237</v>
      </c>
      <c r="AD2" s="85" t="s">
        <v>219</v>
      </c>
      <c r="AE2" s="85" t="s">
        <v>107</v>
      </c>
      <c r="AF2" s="85" t="s">
        <v>114</v>
      </c>
      <c r="AG2" s="85" t="s">
        <v>108</v>
      </c>
      <c r="AH2" s="85" t="s">
        <v>238</v>
      </c>
      <c r="AI2" s="85" t="s">
        <v>109</v>
      </c>
      <c r="AJ2" s="85" t="s">
        <v>217</v>
      </c>
      <c r="AK2" s="85" t="s">
        <v>101</v>
      </c>
      <c r="AL2" s="85" t="s">
        <v>100</v>
      </c>
      <c r="AM2" s="85" t="s">
        <v>115</v>
      </c>
      <c r="AN2" s="85" t="s">
        <v>116</v>
      </c>
      <c r="AO2" s="85" t="s">
        <v>233</v>
      </c>
      <c r="AP2" s="85" t="s">
        <v>218</v>
      </c>
      <c r="AQ2" s="85" t="s">
        <v>110</v>
      </c>
      <c r="AR2" s="85" t="s">
        <v>111</v>
      </c>
      <c r="AS2" s="313"/>
      <c r="AT2" s="322"/>
      <c r="AU2" s="309"/>
      <c r="AV2" s="309"/>
      <c r="AW2" s="86"/>
      <c r="AX2" s="309"/>
      <c r="AY2" s="87">
        <v>3</v>
      </c>
      <c r="AZ2" s="87">
        <v>5</v>
      </c>
      <c r="BA2" s="87">
        <v>5</v>
      </c>
      <c r="BB2" s="87">
        <v>13</v>
      </c>
      <c r="BC2" s="88"/>
      <c r="BD2" s="87">
        <v>10</v>
      </c>
      <c r="BE2" s="87">
        <v>6</v>
      </c>
      <c r="BF2" s="87">
        <v>5</v>
      </c>
      <c r="BG2" s="89" t="s">
        <v>64</v>
      </c>
      <c r="BH2" s="307"/>
      <c r="BI2" s="88"/>
      <c r="BJ2" s="305"/>
      <c r="BL2" s="91"/>
      <c r="BM2" s="91"/>
      <c r="BN2" s="91"/>
    </row>
    <row r="3" spans="1:66" s="8" customFormat="1" ht="18.75" x14ac:dyDescent="0.25">
      <c r="A3" s="13"/>
      <c r="B3" s="13"/>
      <c r="C3" s="13"/>
      <c r="D3" s="10" t="s">
        <v>118</v>
      </c>
      <c r="E3" s="242">
        <v>46183</v>
      </c>
      <c r="F3" s="242">
        <v>46184</v>
      </c>
      <c r="G3" s="242">
        <v>46185</v>
      </c>
      <c r="H3" s="242">
        <v>46186</v>
      </c>
      <c r="I3" s="242">
        <v>46187</v>
      </c>
      <c r="J3" s="242">
        <v>46183</v>
      </c>
      <c r="K3" s="65"/>
      <c r="L3" s="242">
        <v>46183</v>
      </c>
      <c r="M3" s="65"/>
      <c r="N3" s="242">
        <v>46183</v>
      </c>
      <c r="O3" s="242">
        <v>46183</v>
      </c>
      <c r="P3" s="65"/>
      <c r="Q3" s="70"/>
      <c r="R3" s="66"/>
      <c r="S3" s="66"/>
      <c r="T3" s="66"/>
      <c r="U3" s="66">
        <v>45993</v>
      </c>
      <c r="V3" s="66">
        <v>45994</v>
      </c>
      <c r="W3" s="66">
        <v>45993</v>
      </c>
      <c r="X3" s="66">
        <v>45994</v>
      </c>
      <c r="Y3" s="66">
        <v>45993</v>
      </c>
      <c r="Z3" s="66"/>
      <c r="AA3" s="66">
        <v>45994</v>
      </c>
      <c r="AB3" s="66">
        <v>45993</v>
      </c>
      <c r="AC3" s="66">
        <v>45994</v>
      </c>
      <c r="AD3" s="66"/>
      <c r="AE3" s="66"/>
      <c r="AF3" s="66">
        <v>45993</v>
      </c>
      <c r="AG3" s="66">
        <v>45995</v>
      </c>
      <c r="AH3" s="66">
        <v>45994</v>
      </c>
      <c r="AI3" s="66">
        <v>45993</v>
      </c>
      <c r="AJ3" s="66">
        <v>45993</v>
      </c>
      <c r="AK3" s="66"/>
      <c r="AL3" s="66">
        <v>45993</v>
      </c>
      <c r="AM3" s="66">
        <v>45995</v>
      </c>
      <c r="AN3" s="66">
        <v>45995</v>
      </c>
      <c r="AO3" s="66">
        <v>45993</v>
      </c>
      <c r="AP3" s="66">
        <v>45993</v>
      </c>
      <c r="AQ3" s="66"/>
      <c r="AR3" s="66">
        <v>45995</v>
      </c>
      <c r="AS3" s="72"/>
      <c r="AT3" s="11"/>
      <c r="AU3" s="14"/>
      <c r="AV3" s="14"/>
      <c r="AW3" s="7"/>
      <c r="AX3" s="14"/>
      <c r="AY3" s="15"/>
      <c r="AZ3" s="15"/>
      <c r="BA3" s="15"/>
      <c r="BB3" s="15"/>
      <c r="BC3" s="16"/>
      <c r="BD3" s="15"/>
      <c r="BE3" s="15"/>
      <c r="BF3" s="15"/>
      <c r="BG3" s="12"/>
      <c r="BH3" s="15"/>
      <c r="BI3" s="16"/>
      <c r="BJ3" s="15"/>
      <c r="BL3" s="9"/>
      <c r="BM3" s="9"/>
      <c r="BN3" s="9"/>
    </row>
    <row r="4" spans="1:66" s="22" customFormat="1" ht="18.75" x14ac:dyDescent="0.25">
      <c r="A4" s="17"/>
      <c r="B4" s="17"/>
      <c r="C4" s="17"/>
      <c r="D4" s="17" t="s">
        <v>120</v>
      </c>
      <c r="E4" s="67"/>
      <c r="F4" s="67"/>
      <c r="G4" s="67"/>
      <c r="H4" s="67"/>
      <c r="I4" s="67"/>
      <c r="J4" s="67"/>
      <c r="K4" s="67"/>
      <c r="L4" s="67"/>
      <c r="M4" s="67"/>
      <c r="N4" s="69"/>
      <c r="O4" s="67"/>
      <c r="P4" s="67"/>
      <c r="Q4" s="71"/>
      <c r="R4" s="68"/>
      <c r="S4" s="68"/>
      <c r="T4" s="68"/>
      <c r="U4" s="68" t="s">
        <v>119</v>
      </c>
      <c r="V4" s="68" t="s">
        <v>235</v>
      </c>
      <c r="W4" s="68" t="s">
        <v>119</v>
      </c>
      <c r="X4" s="68" t="s">
        <v>235</v>
      </c>
      <c r="Y4" s="68" t="s">
        <v>119</v>
      </c>
      <c r="Z4" s="68"/>
      <c r="AA4" s="68" t="s">
        <v>235</v>
      </c>
      <c r="AB4" s="68" t="s">
        <v>119</v>
      </c>
      <c r="AC4" s="68" t="s">
        <v>235</v>
      </c>
      <c r="AD4" s="68"/>
      <c r="AE4" s="68"/>
      <c r="AF4" s="68" t="s">
        <v>119</v>
      </c>
      <c r="AG4" s="68" t="s">
        <v>235</v>
      </c>
      <c r="AH4" s="68" t="s">
        <v>235</v>
      </c>
      <c r="AI4" s="68" t="s">
        <v>119</v>
      </c>
      <c r="AJ4" s="68" t="s">
        <v>119</v>
      </c>
      <c r="AK4" s="68"/>
      <c r="AL4" s="68" t="s">
        <v>119</v>
      </c>
      <c r="AM4" s="68" t="s">
        <v>235</v>
      </c>
      <c r="AN4" s="68" t="s">
        <v>235</v>
      </c>
      <c r="AO4" s="68" t="s">
        <v>119</v>
      </c>
      <c r="AP4" s="68" t="s">
        <v>119</v>
      </c>
      <c r="AQ4" s="68"/>
      <c r="AR4" s="68" t="s">
        <v>235</v>
      </c>
      <c r="AS4" s="73"/>
      <c r="AT4" s="18"/>
      <c r="AU4" s="18"/>
      <c r="AV4" s="18"/>
      <c r="AW4" s="19"/>
      <c r="AX4" s="18"/>
      <c r="AY4" s="20"/>
      <c r="AZ4" s="20"/>
      <c r="BA4" s="20"/>
      <c r="BB4" s="20"/>
      <c r="BC4" s="21"/>
      <c r="BD4" s="20"/>
      <c r="BE4" s="20"/>
      <c r="BF4" s="20"/>
      <c r="BG4" s="12"/>
      <c r="BH4" s="20"/>
      <c r="BI4" s="21"/>
      <c r="BJ4" s="20"/>
    </row>
    <row r="5" spans="1:66" s="22" customFormat="1" ht="56.25" x14ac:dyDescent="0.25">
      <c r="A5" s="17"/>
      <c r="B5" s="17"/>
      <c r="C5" s="17"/>
      <c r="D5" s="17" t="s">
        <v>259</v>
      </c>
      <c r="E5" s="246" t="s">
        <v>230</v>
      </c>
      <c r="F5" s="246"/>
      <c r="G5" s="246"/>
      <c r="H5" s="246"/>
      <c r="I5" s="246"/>
      <c r="J5" s="246" t="s">
        <v>258</v>
      </c>
      <c r="K5" s="246"/>
      <c r="L5" s="246" t="s">
        <v>260</v>
      </c>
      <c r="M5" s="246"/>
      <c r="N5" s="247" t="s">
        <v>258</v>
      </c>
      <c r="O5" s="246" t="s">
        <v>261</v>
      </c>
      <c r="P5" s="246"/>
      <c r="Q5" s="248"/>
      <c r="R5" s="249"/>
      <c r="S5" s="249"/>
      <c r="T5" s="249"/>
      <c r="U5" s="249" t="s">
        <v>121</v>
      </c>
      <c r="V5" s="249" t="s">
        <v>122</v>
      </c>
      <c r="W5" s="249" t="s">
        <v>121</v>
      </c>
      <c r="X5" s="249" t="s">
        <v>122</v>
      </c>
      <c r="Y5" s="249" t="s">
        <v>121</v>
      </c>
      <c r="Z5" s="249"/>
      <c r="AA5" s="249" t="s">
        <v>122</v>
      </c>
      <c r="AB5" s="249" t="s">
        <v>121</v>
      </c>
      <c r="AC5" s="249" t="s">
        <v>121</v>
      </c>
      <c r="AD5" s="249"/>
      <c r="AE5" s="249"/>
      <c r="AF5" s="249" t="s">
        <v>121</v>
      </c>
      <c r="AG5" s="249" t="s">
        <v>122</v>
      </c>
      <c r="AH5" s="249" t="s">
        <v>121</v>
      </c>
      <c r="AI5" s="249" t="s">
        <v>121</v>
      </c>
      <c r="AJ5" s="249" t="s">
        <v>121</v>
      </c>
      <c r="AK5" s="249"/>
      <c r="AL5" s="249" t="s">
        <v>121</v>
      </c>
      <c r="AM5" s="249" t="s">
        <v>122</v>
      </c>
      <c r="AN5" s="249" t="s">
        <v>122</v>
      </c>
      <c r="AO5" s="249" t="s">
        <v>121</v>
      </c>
      <c r="AP5" s="249" t="s">
        <v>121</v>
      </c>
      <c r="AQ5" s="249"/>
      <c r="AR5" s="249" t="s">
        <v>122</v>
      </c>
      <c r="AS5" s="250"/>
      <c r="AT5" s="18"/>
      <c r="AU5" s="18"/>
      <c r="AV5" s="18"/>
      <c r="AW5" s="19"/>
      <c r="AX5" s="18"/>
      <c r="AY5" s="20"/>
      <c r="AZ5" s="20"/>
      <c r="BA5" s="20"/>
      <c r="BB5" s="20"/>
      <c r="BC5" s="21"/>
      <c r="BD5" s="20"/>
      <c r="BE5" s="20"/>
      <c r="BF5" s="20"/>
      <c r="BG5" s="12"/>
      <c r="BH5" s="20"/>
      <c r="BI5" s="21"/>
      <c r="BJ5" s="20"/>
    </row>
    <row r="6" spans="1:66" ht="102" customHeight="1" x14ac:dyDescent="0.25">
      <c r="A6" s="314" t="s">
        <v>8</v>
      </c>
      <c r="B6" s="29"/>
      <c r="C6" s="30" t="s">
        <v>123</v>
      </c>
      <c r="D6" s="31">
        <v>2038162681926</v>
      </c>
      <c r="E6" s="251">
        <f>_xlfn.XLOOKUP($D6,[1]Сводный!$E:$E,[1]Сводный!BR:BR,0)</f>
        <v>0</v>
      </c>
      <c r="F6" s="251">
        <f>_xlfn.XLOOKUP($D6,[1]Сводный!$E:$E,[1]Сводный!BS:BS,0)</f>
        <v>0</v>
      </c>
      <c r="G6" s="251">
        <f>_xlfn.XLOOKUP($D6,[1]Сводный!$E:$E,[1]Сводный!BT:BT,0)</f>
        <v>0</v>
      </c>
      <c r="H6" s="251">
        <f>_xlfn.XLOOKUP($D6,[1]Сводный!$E:$E,[1]Сводный!BU:BU,0)</f>
        <v>0</v>
      </c>
      <c r="I6" s="251">
        <f>_xlfn.XLOOKUP($D6,[1]Сводный!$E:$E,[1]Сводный!BV:BV,0)</f>
        <v>0</v>
      </c>
      <c r="J6" s="251">
        <f>_xlfn.XLOOKUP($D6,[1]Сводный!$E:$E,[1]Сводный!BW:BW,0)</f>
        <v>0</v>
      </c>
      <c r="K6" s="251">
        <f>_xlfn.XLOOKUP($D6,[1]Сводный!$E:$E,[1]Сводный!BX:BX,0)</f>
        <v>0</v>
      </c>
      <c r="L6" s="251">
        <f>_xlfn.XLOOKUP($D6,[1]Сводный!$E:$E,[1]Сводный!BY:BY,0)</f>
        <v>0</v>
      </c>
      <c r="M6" s="251">
        <f>_xlfn.XLOOKUP($D6,[1]Сводный!$E:$E,[1]Сводный!BZ:BZ,0)</f>
        <v>0</v>
      </c>
      <c r="N6" s="251">
        <f>_xlfn.XLOOKUP($D6,[1]Сводный!$E:$E,[1]Сводный!CA:CA,0)</f>
        <v>20</v>
      </c>
      <c r="O6" s="251">
        <f>_xlfn.XLOOKUP($D6,[1]Сводный!$E:$E,[1]Сводный!CB:CB,0)</f>
        <v>20</v>
      </c>
      <c r="P6" s="32">
        <f>_xlfn.XLOOKUP($D6,[1]Сводный!$E:$E,[1]Сводный!CC:CC,0)</f>
        <v>0</v>
      </c>
      <c r="Q6" s="1">
        <f>SUM(E6:P6)</f>
        <v>40</v>
      </c>
      <c r="R6" s="262" cm="1">
        <f t="array" aca="1" ref="R6" ca="1">_xlfn.XLOOKUP($D6,INDIRECT(R$2&amp;"!"&amp;"E:E"),INDIRECT(R$2&amp;"!"&amp;"C:C"),0)</f>
        <v>0</v>
      </c>
      <c r="S6" s="262" cm="1">
        <f t="array" aca="1" ref="S6" ca="1">_xlfn.XLOOKUP($D6,INDIRECT(S$2&amp;"!"&amp;"E:E"),INDIRECT(S$2&amp;"!"&amp;"C:C"),0)</f>
        <v>0</v>
      </c>
      <c r="T6" s="262" cm="1">
        <f t="array" aca="1" ref="T6" ca="1">_xlfn.XLOOKUP($D6,INDIRECT(T$2&amp;"!"&amp;"E:E"),INDIRECT(T$2&amp;"!"&amp;"C:C"),0)</f>
        <v>0</v>
      </c>
      <c r="U6" s="262" cm="1">
        <f t="array" aca="1" ref="U6" ca="1">_xlfn.XLOOKUP($D6,INDIRECT(U$2&amp;"!"&amp;"E:E"),INDIRECT(U$2&amp;"!"&amp;"C:C"),0)</f>
        <v>0</v>
      </c>
      <c r="V6" s="262" cm="1">
        <f t="array" aca="1" ref="V6" ca="1">_xlfn.XLOOKUP($D6,INDIRECT(V$2&amp;"!"&amp;"E:E"),INDIRECT(V$2&amp;"!"&amp;"C:C"),0)</f>
        <v>0</v>
      </c>
      <c r="W6" s="262" cm="1">
        <f t="array" aca="1" ref="W6" ca="1">_xlfn.XLOOKUP($D6,INDIRECT(W$2&amp;"!"&amp;"E:E"),INDIRECT(W$2&amp;"!"&amp;"C:C"),0)</f>
        <v>0</v>
      </c>
      <c r="X6" s="262" cm="1">
        <f t="array" aca="1" ref="X6" ca="1">_xlfn.XLOOKUP($D6,INDIRECT(X$2&amp;"!"&amp;"E:E"),INDIRECT(X$2&amp;"!"&amp;"C:C"),0)</f>
        <v>0</v>
      </c>
      <c r="Y6" s="262" cm="1">
        <f t="array" aca="1" ref="Y6" ca="1">_xlfn.XLOOKUP($D6,INDIRECT(Y$2&amp;"!"&amp;"E:E"),INDIRECT(Y$2&amp;"!"&amp;"C:C"),0)</f>
        <v>0</v>
      </c>
      <c r="Z6" s="262" cm="1">
        <f t="array" aca="1" ref="Z6" ca="1">_xlfn.XLOOKUP($D6,INDIRECT(Z$2&amp;"!"&amp;"E:E"),INDIRECT(Z$2&amp;"!"&amp;"C:C"),0)</f>
        <v>0</v>
      </c>
      <c r="AA6" s="262" cm="1">
        <f t="array" aca="1" ref="AA6" ca="1">_xlfn.XLOOKUP($D6,INDIRECT(AA$2&amp;"!"&amp;"E:E"),INDIRECT(AA$2&amp;"!"&amp;"C:C"),0)</f>
        <v>0</v>
      </c>
      <c r="AB6" s="262" cm="1">
        <f t="array" aca="1" ref="AB6" ca="1">_xlfn.XLOOKUP($D6,INDIRECT(AB$2&amp;"!"&amp;"E:E"),INDIRECT(AB$2&amp;"!"&amp;"C:C"),0)</f>
        <v>0</v>
      </c>
      <c r="AC6" s="262" cm="1">
        <f t="array" aca="1" ref="AC6" ca="1">_xlfn.XLOOKUP($D6,INDIRECT(AC$2&amp;"!"&amp;"E:E"),INDIRECT(AC$2&amp;"!"&amp;"C:C"),0)</f>
        <v>0</v>
      </c>
      <c r="AD6" s="262" cm="1">
        <f t="array" aca="1" ref="AD6" ca="1">_xlfn.XLOOKUP($D6,INDIRECT(AD$2&amp;"!"&amp;"E:E"),INDIRECT(AD$2&amp;"!"&amp;"C:C"),0)</f>
        <v>0</v>
      </c>
      <c r="AE6" s="262" cm="1">
        <f t="array" aca="1" ref="AE6" ca="1">_xlfn.XLOOKUP($D6,INDIRECT(AE$2&amp;"!"&amp;"E:E"),INDIRECT(AE$2&amp;"!"&amp;"C:C"),0)</f>
        <v>0</v>
      </c>
      <c r="AF6" s="262" cm="1">
        <f t="array" aca="1" ref="AF6" ca="1">_xlfn.XLOOKUP($D6,INDIRECT(AF$2&amp;"!"&amp;"E:E"),INDIRECT(AF$2&amp;"!"&amp;"C:C"),0)</f>
        <v>0</v>
      </c>
      <c r="AG6" s="262" cm="1">
        <f t="array" aca="1" ref="AG6" ca="1">_xlfn.XLOOKUP($D6,INDIRECT(AG$2&amp;"!"&amp;"E:E"),INDIRECT(AG$2&amp;"!"&amp;"C:C"),0)</f>
        <v>0</v>
      </c>
      <c r="AH6" s="262" cm="1">
        <f t="array" aca="1" ref="AH6" ca="1">_xlfn.XLOOKUP($D6,INDIRECT(AH$2&amp;"!"&amp;"E:E"),INDIRECT(AH$2&amp;"!"&amp;"C:C"),0)</f>
        <v>0</v>
      </c>
      <c r="AI6" s="262" cm="1">
        <f t="array" aca="1" ref="AI6" ca="1">_xlfn.XLOOKUP($D6,INDIRECT(AI$2&amp;"!"&amp;"E:E"),INDIRECT(AI$2&amp;"!"&amp;"C:C"),0)</f>
        <v>0</v>
      </c>
      <c r="AJ6" s="262" cm="1">
        <f t="array" aca="1" ref="AJ6" ca="1">_xlfn.XLOOKUP($D6,INDIRECT(AJ$2&amp;"!"&amp;"E:E"),INDIRECT(AJ$2&amp;"!"&amp;"C:C"),0)</f>
        <v>0</v>
      </c>
      <c r="AK6" s="262" cm="1">
        <f t="array" aca="1" ref="AK6" ca="1">_xlfn.XLOOKUP($D6,INDIRECT(AK$2&amp;"!"&amp;"E:E"),INDIRECT(AK$2&amp;"!"&amp;"C:C"),0)</f>
        <v>0</v>
      </c>
      <c r="AL6" s="262" cm="1">
        <f t="array" aca="1" ref="AL6" ca="1">_xlfn.XLOOKUP($D6,INDIRECT(AL$2&amp;"!"&amp;"E:E"),INDIRECT(AL$2&amp;"!"&amp;"C:C"),0)</f>
        <v>0</v>
      </c>
      <c r="AM6" s="262" cm="1">
        <f t="array" aca="1" ref="AM6" ca="1">_xlfn.XLOOKUP($D6,INDIRECT(AM$2&amp;"!"&amp;"E:E"),INDIRECT(AM$2&amp;"!"&amp;"C:C"),0)</f>
        <v>0</v>
      </c>
      <c r="AN6" s="262" cm="1">
        <f t="array" aca="1" ref="AN6" ca="1">_xlfn.XLOOKUP($D6,INDIRECT(AN$2&amp;"!"&amp;"E:E"),INDIRECT(AN$2&amp;"!"&amp;"C:C"),0)</f>
        <v>0</v>
      </c>
      <c r="AO6" s="262" cm="1">
        <f t="array" aca="1" ref="AO6" ca="1">_xlfn.XLOOKUP($D6,INDIRECT(AO$2&amp;"!"&amp;"E:E"),INDIRECT(AO$2&amp;"!"&amp;"C:C"),0)</f>
        <v>0</v>
      </c>
      <c r="AP6" s="262" cm="1">
        <f t="array" aca="1" ref="AP6" ca="1">_xlfn.XLOOKUP($D6,INDIRECT(AP$2&amp;"!"&amp;"E:E"),INDIRECT(AP$2&amp;"!"&amp;"C:C"),0)</f>
        <v>0</v>
      </c>
      <c r="AQ6" s="262" cm="1">
        <f t="array" aca="1" ref="AQ6" ca="1">_xlfn.XLOOKUP($D6,INDIRECT(AQ$2&amp;"!"&amp;"E:E"),INDIRECT(AQ$2&amp;"!"&amp;"C:C"),0)</f>
        <v>0</v>
      </c>
      <c r="AR6" s="262" cm="1">
        <f t="array" aca="1" ref="AR6" ca="1">_xlfn.XLOOKUP($D6,INDIRECT(AR$2&amp;"!"&amp;"E:E"),INDIRECT(AR$2&amp;"!"&amp;"C:C"),0)</f>
        <v>0</v>
      </c>
      <c r="AS6" s="263">
        <f ca="1">SUM(R6:AR6)</f>
        <v>0</v>
      </c>
      <c r="AT6" s="280">
        <f t="shared" ref="AT6:AT69" ca="1" si="0">Q6+AS6</f>
        <v>40</v>
      </c>
      <c r="AU6" s="35" t="s">
        <v>7</v>
      </c>
      <c r="AV6" s="35" t="s">
        <v>87</v>
      </c>
      <c r="AX6" s="30">
        <f ca="1">AT6</f>
        <v>40</v>
      </c>
      <c r="AY6" s="37" t="s">
        <v>66</v>
      </c>
      <c r="AZ6" s="37"/>
      <c r="BA6" s="37"/>
      <c r="BB6" s="37"/>
      <c r="BC6" s="37"/>
      <c r="BD6" s="37"/>
      <c r="BE6" s="37" t="s">
        <v>66</v>
      </c>
      <c r="BF6" s="37" t="s">
        <v>66</v>
      </c>
      <c r="BG6" s="38">
        <f>SUMIF(AY6:BF6,"*",$AY$2:$BF$2)+BC6</f>
        <v>14</v>
      </c>
      <c r="BH6" s="37">
        <f ca="1">AT6*BG6</f>
        <v>560</v>
      </c>
      <c r="BI6" s="37"/>
      <c r="BJ6" s="37">
        <f t="shared" ref="BJ6:BJ45" ca="1" si="1">BH6+AT6*BI6</f>
        <v>560</v>
      </c>
    </row>
    <row r="7" spans="1:66" ht="99.95" customHeight="1" thickBot="1" x14ac:dyDescent="0.3">
      <c r="A7" s="315"/>
      <c r="B7" s="41"/>
      <c r="C7" s="42" t="s">
        <v>124</v>
      </c>
      <c r="D7" s="43">
        <v>2038172050200</v>
      </c>
      <c r="E7" s="252">
        <f>_xlfn.XLOOKUP($D7,[1]Сводный!$E:$E,[1]Сводный!BR:BR,0)</f>
        <v>0</v>
      </c>
      <c r="F7" s="252">
        <f>_xlfn.XLOOKUP($D7,[1]Сводный!$E:$E,[1]Сводный!BS:BS,0)</f>
        <v>0</v>
      </c>
      <c r="G7" s="252">
        <f>_xlfn.XLOOKUP($D7,[1]Сводный!$E:$E,[1]Сводный!BT:BT,0)</f>
        <v>0</v>
      </c>
      <c r="H7" s="252">
        <f>_xlfn.XLOOKUP($D7,[1]Сводный!$E:$E,[1]Сводный!BU:BU,0)</f>
        <v>0</v>
      </c>
      <c r="I7" s="252">
        <f>_xlfn.XLOOKUP($D7,[1]Сводный!$E:$E,[1]Сводный!BV:BV,0)</f>
        <v>0</v>
      </c>
      <c r="J7" s="252">
        <f>_xlfn.XLOOKUP($D7,[1]Сводный!$E:$E,[1]Сводный!BW:BW,0)</f>
        <v>0</v>
      </c>
      <c r="K7" s="252">
        <f>_xlfn.XLOOKUP($D7,[1]Сводный!$E:$E,[1]Сводный!BX:BX,0)</f>
        <v>0</v>
      </c>
      <c r="L7" s="252">
        <f>_xlfn.XLOOKUP($D7,[1]Сводный!$E:$E,[1]Сводный!BY:BY,0)</f>
        <v>0</v>
      </c>
      <c r="M7" s="252">
        <f>_xlfn.XLOOKUP($D7,[1]Сводный!$E:$E,[1]Сводный!BZ:BZ,0)</f>
        <v>0</v>
      </c>
      <c r="N7" s="252">
        <f>_xlfn.XLOOKUP($D7,[1]Сводный!$E:$E,[1]Сводный!CA:CA,0)</f>
        <v>20</v>
      </c>
      <c r="O7" s="252">
        <f>_xlfn.XLOOKUP($D7,[1]Сводный!$E:$E,[1]Сводный!CB:CB,0)</f>
        <v>20</v>
      </c>
      <c r="P7" s="144">
        <f>_xlfn.XLOOKUP($D7,[1]Сводный!$E:$E,[1]Сводный!CC:CC,0)</f>
        <v>0</v>
      </c>
      <c r="Q7" s="1">
        <f t="shared" ref="Q7:Q70" si="2">SUM(E7:P7)</f>
        <v>40</v>
      </c>
      <c r="R7" s="264" cm="1">
        <f t="array" aca="1" ref="R7" ca="1">_xlfn.XLOOKUP($D7,INDIRECT(R$2&amp;"!"&amp;"E:E"),INDIRECT(R$2&amp;"!"&amp;"C:C"),0)</f>
        <v>0</v>
      </c>
      <c r="S7" s="264" cm="1">
        <f t="array" aca="1" ref="S7" ca="1">_xlfn.XLOOKUP($D7,INDIRECT(S$2&amp;"!"&amp;"E:E"),INDIRECT(S$2&amp;"!"&amp;"C:C"),0)</f>
        <v>0</v>
      </c>
      <c r="T7" s="264" cm="1">
        <f t="array" aca="1" ref="T7" ca="1">_xlfn.XLOOKUP($D7,INDIRECT(T$2&amp;"!"&amp;"E:E"),INDIRECT(T$2&amp;"!"&amp;"C:C"),0)</f>
        <v>0</v>
      </c>
      <c r="U7" s="264" cm="1">
        <f t="array" aca="1" ref="U7" ca="1">_xlfn.XLOOKUP($D7,INDIRECT(U$2&amp;"!"&amp;"E:E"),INDIRECT(U$2&amp;"!"&amp;"C:C"),0)</f>
        <v>0</v>
      </c>
      <c r="V7" s="264" cm="1">
        <f t="array" aca="1" ref="V7" ca="1">_xlfn.XLOOKUP($D7,INDIRECT(V$2&amp;"!"&amp;"E:E"),INDIRECT(V$2&amp;"!"&amp;"C:C"),0)</f>
        <v>0</v>
      </c>
      <c r="W7" s="264" cm="1">
        <f t="array" aca="1" ref="W7" ca="1">_xlfn.XLOOKUP($D7,INDIRECT(W$2&amp;"!"&amp;"E:E"),INDIRECT(W$2&amp;"!"&amp;"C:C"),0)</f>
        <v>0</v>
      </c>
      <c r="X7" s="264" cm="1">
        <f t="array" aca="1" ref="X7" ca="1">_xlfn.XLOOKUP($D7,INDIRECT(X$2&amp;"!"&amp;"E:E"),INDIRECT(X$2&amp;"!"&amp;"C:C"),0)</f>
        <v>0</v>
      </c>
      <c r="Y7" s="264" cm="1">
        <f t="array" aca="1" ref="Y7" ca="1">_xlfn.XLOOKUP($D7,INDIRECT(Y$2&amp;"!"&amp;"E:E"),INDIRECT(Y$2&amp;"!"&amp;"C:C"),0)</f>
        <v>0</v>
      </c>
      <c r="Z7" s="264" cm="1">
        <f t="array" aca="1" ref="Z7" ca="1">_xlfn.XLOOKUP($D7,INDIRECT(Z$2&amp;"!"&amp;"E:E"),INDIRECT(Z$2&amp;"!"&amp;"C:C"),0)</f>
        <v>0</v>
      </c>
      <c r="AA7" s="264" cm="1">
        <f t="array" aca="1" ref="AA7" ca="1">_xlfn.XLOOKUP($D7,INDIRECT(AA$2&amp;"!"&amp;"E:E"),INDIRECT(AA$2&amp;"!"&amp;"C:C"),0)</f>
        <v>0</v>
      </c>
      <c r="AB7" s="264" cm="1">
        <f t="array" aca="1" ref="AB7" ca="1">_xlfn.XLOOKUP($D7,INDIRECT(AB$2&amp;"!"&amp;"E:E"),INDIRECT(AB$2&amp;"!"&amp;"C:C"),0)</f>
        <v>0</v>
      </c>
      <c r="AC7" s="264" cm="1">
        <f t="array" aca="1" ref="AC7" ca="1">_xlfn.XLOOKUP($D7,INDIRECT(AC$2&amp;"!"&amp;"E:E"),INDIRECT(AC$2&amp;"!"&amp;"C:C"),0)</f>
        <v>0</v>
      </c>
      <c r="AD7" s="264" cm="1">
        <f t="array" aca="1" ref="AD7" ca="1">_xlfn.XLOOKUP($D7,INDIRECT(AD$2&amp;"!"&amp;"E:E"),INDIRECT(AD$2&amp;"!"&amp;"C:C"),0)</f>
        <v>0</v>
      </c>
      <c r="AE7" s="264" cm="1">
        <f t="array" aca="1" ref="AE7" ca="1">_xlfn.XLOOKUP($D7,INDIRECT(AE$2&amp;"!"&amp;"E:E"),INDIRECT(AE$2&amp;"!"&amp;"C:C"),0)</f>
        <v>0</v>
      </c>
      <c r="AF7" s="264" cm="1">
        <f t="array" aca="1" ref="AF7" ca="1">_xlfn.XLOOKUP($D7,INDIRECT(AF$2&amp;"!"&amp;"E:E"),INDIRECT(AF$2&amp;"!"&amp;"C:C"),0)</f>
        <v>0</v>
      </c>
      <c r="AG7" s="264" cm="1">
        <f t="array" aca="1" ref="AG7" ca="1">_xlfn.XLOOKUP($D7,INDIRECT(AG$2&amp;"!"&amp;"E:E"),INDIRECT(AG$2&amp;"!"&amp;"C:C"),0)</f>
        <v>0</v>
      </c>
      <c r="AH7" s="264" cm="1">
        <f t="array" aca="1" ref="AH7" ca="1">_xlfn.XLOOKUP($D7,INDIRECT(AH$2&amp;"!"&amp;"E:E"),INDIRECT(AH$2&amp;"!"&amp;"C:C"),0)</f>
        <v>0</v>
      </c>
      <c r="AI7" s="264" cm="1">
        <f t="array" aca="1" ref="AI7" ca="1">_xlfn.XLOOKUP($D7,INDIRECT(AI$2&amp;"!"&amp;"E:E"),INDIRECT(AI$2&amp;"!"&amp;"C:C"),0)</f>
        <v>0</v>
      </c>
      <c r="AJ7" s="264" cm="1">
        <f t="array" aca="1" ref="AJ7" ca="1">_xlfn.XLOOKUP($D7,INDIRECT(AJ$2&amp;"!"&amp;"E:E"),INDIRECT(AJ$2&amp;"!"&amp;"C:C"),0)</f>
        <v>0</v>
      </c>
      <c r="AK7" s="264" cm="1">
        <f t="array" aca="1" ref="AK7" ca="1">_xlfn.XLOOKUP($D7,INDIRECT(AK$2&amp;"!"&amp;"E:E"),INDIRECT(AK$2&amp;"!"&amp;"C:C"),0)</f>
        <v>0</v>
      </c>
      <c r="AL7" s="264" cm="1">
        <f t="array" aca="1" ref="AL7" ca="1">_xlfn.XLOOKUP($D7,INDIRECT(AL$2&amp;"!"&amp;"E:E"),INDIRECT(AL$2&amp;"!"&amp;"C:C"),0)</f>
        <v>0</v>
      </c>
      <c r="AM7" s="264" cm="1">
        <f t="array" aca="1" ref="AM7" ca="1">_xlfn.XLOOKUP($D7,INDIRECT(AM$2&amp;"!"&amp;"E:E"),INDIRECT(AM$2&amp;"!"&amp;"C:C"),0)</f>
        <v>0</v>
      </c>
      <c r="AN7" s="264" cm="1">
        <f t="array" aca="1" ref="AN7" ca="1">_xlfn.XLOOKUP($D7,INDIRECT(AN$2&amp;"!"&amp;"E:E"),INDIRECT(AN$2&amp;"!"&amp;"C:C"),0)</f>
        <v>0</v>
      </c>
      <c r="AO7" s="264" cm="1">
        <f t="array" aca="1" ref="AO7" ca="1">_xlfn.XLOOKUP($D7,INDIRECT(AO$2&amp;"!"&amp;"E:E"),INDIRECT(AO$2&amp;"!"&amp;"C:C"),0)</f>
        <v>0</v>
      </c>
      <c r="AP7" s="264" cm="1">
        <f t="array" aca="1" ref="AP7" ca="1">_xlfn.XLOOKUP($D7,INDIRECT(AP$2&amp;"!"&amp;"E:E"),INDIRECT(AP$2&amp;"!"&amp;"C:C"),0)</f>
        <v>0</v>
      </c>
      <c r="AQ7" s="264" cm="1">
        <f t="array" aca="1" ref="AQ7" ca="1">_xlfn.XLOOKUP($D7,INDIRECT(AQ$2&amp;"!"&amp;"E:E"),INDIRECT(AQ$2&amp;"!"&amp;"C:C"),0)</f>
        <v>0</v>
      </c>
      <c r="AR7" s="264" cm="1">
        <f t="array" aca="1" ref="AR7" ca="1">_xlfn.XLOOKUP($D7,INDIRECT(AR$2&amp;"!"&amp;"E:E"),INDIRECT(AR$2&amp;"!"&amp;"C:C"),0)</f>
        <v>0</v>
      </c>
      <c r="AS7" s="265">
        <f t="shared" ref="AS7:AS73" ca="1" si="3">SUM(R7:AR7)</f>
        <v>0</v>
      </c>
      <c r="AT7" s="280">
        <f t="shared" ca="1" si="0"/>
        <v>40</v>
      </c>
      <c r="AU7" s="140" t="s">
        <v>7</v>
      </c>
      <c r="AV7" s="140" t="s">
        <v>87</v>
      </c>
      <c r="AW7" s="148"/>
      <c r="AX7" s="149">
        <f t="shared" ref="AX7:AX73" ca="1" si="4">AT7</f>
        <v>40</v>
      </c>
      <c r="AY7" s="150" t="s">
        <v>66</v>
      </c>
      <c r="AZ7" s="150"/>
      <c r="BA7" s="150"/>
      <c r="BB7" s="150"/>
      <c r="BC7" s="150"/>
      <c r="BD7" s="150"/>
      <c r="BE7" s="150" t="s">
        <v>66</v>
      </c>
      <c r="BF7" s="150" t="s">
        <v>66</v>
      </c>
      <c r="BG7" s="151">
        <f t="shared" ref="BG7:BG73" si="5">SUMIF(AY7:BF7,"*",$AY$2:$BF$2)+BC7</f>
        <v>14</v>
      </c>
      <c r="BH7" s="150">
        <f t="shared" ref="BH7:BH73" ca="1" si="6">AT7*BG7</f>
        <v>560</v>
      </c>
      <c r="BI7" s="150"/>
      <c r="BJ7" s="150">
        <f t="shared" ca="1" si="1"/>
        <v>560</v>
      </c>
    </row>
    <row r="8" spans="1:66" s="128" customFormat="1" ht="99.95" customHeight="1" thickBot="1" x14ac:dyDescent="0.3">
      <c r="A8" s="152" t="s">
        <v>88</v>
      </c>
      <c r="B8" s="153"/>
      <c r="C8" s="152" t="s">
        <v>88</v>
      </c>
      <c r="D8" s="154">
        <v>2038430289250</v>
      </c>
      <c r="E8" s="253">
        <f>_xlfn.XLOOKUP($D8,[1]Сводный!$E:$E,[1]Сводный!BR:BR,0)</f>
        <v>0</v>
      </c>
      <c r="F8" s="253">
        <f>_xlfn.XLOOKUP($D8,[1]Сводный!$E:$E,[1]Сводный!BS:BS,0)</f>
        <v>0</v>
      </c>
      <c r="G8" s="253">
        <f>_xlfn.XLOOKUP($D8,[1]Сводный!$E:$E,[1]Сводный!BT:BT,0)</f>
        <v>0</v>
      </c>
      <c r="H8" s="253">
        <f>_xlfn.XLOOKUP($D8,[1]Сводный!$E:$E,[1]Сводный!BU:BU,0)</f>
        <v>0</v>
      </c>
      <c r="I8" s="253">
        <f>_xlfn.XLOOKUP($D8,[1]Сводный!$E:$E,[1]Сводный!BV:BV,0)</f>
        <v>0</v>
      </c>
      <c r="J8" s="253">
        <f>_xlfn.XLOOKUP($D8,[1]Сводный!$E:$E,[1]Сводный!BW:BW,0)</f>
        <v>0</v>
      </c>
      <c r="K8" s="253">
        <f>_xlfn.XLOOKUP($D8,[1]Сводный!$E:$E,[1]Сводный!BX:BX,0)</f>
        <v>0</v>
      </c>
      <c r="L8" s="253">
        <f>_xlfn.XLOOKUP($D8,[1]Сводный!$E:$E,[1]Сводный!BY:BY,0)</f>
        <v>0</v>
      </c>
      <c r="M8" s="253">
        <f>_xlfn.XLOOKUP($D8,[1]Сводный!$E:$E,[1]Сводный!BZ:BZ,0)</f>
        <v>0</v>
      </c>
      <c r="N8" s="253">
        <f>_xlfn.XLOOKUP($D8,[1]Сводный!$E:$E,[1]Сводный!CA:CA,0)</f>
        <v>0</v>
      </c>
      <c r="O8" s="253">
        <f>_xlfn.XLOOKUP($D8,[1]Сводный!$E:$E,[1]Сводный!CB:CB,0)</f>
        <v>0</v>
      </c>
      <c r="P8" s="155">
        <f>_xlfn.XLOOKUP($D8,[1]Сводный!$E:$E,[1]Сводный!CC:CC,0)</f>
        <v>0</v>
      </c>
      <c r="Q8" s="1">
        <f t="shared" si="2"/>
        <v>0</v>
      </c>
      <c r="R8" s="266" cm="1">
        <f t="array" aca="1" ref="R8" ca="1">_xlfn.XLOOKUP($D8,INDIRECT(R$2&amp;"!"&amp;"E:E"),INDIRECT(R$2&amp;"!"&amp;"C:C"),0)</f>
        <v>0</v>
      </c>
      <c r="S8" s="266" cm="1">
        <f t="array" aca="1" ref="S8" ca="1">_xlfn.XLOOKUP($D8,INDIRECT(S$2&amp;"!"&amp;"E:E"),INDIRECT(S$2&amp;"!"&amp;"C:C"),0)</f>
        <v>0</v>
      </c>
      <c r="T8" s="266" cm="1">
        <f t="array" aca="1" ref="T8" ca="1">_xlfn.XLOOKUP($D8,INDIRECT(T$2&amp;"!"&amp;"E:E"),INDIRECT(T$2&amp;"!"&amp;"C:C"),0)</f>
        <v>0</v>
      </c>
      <c r="U8" s="267" cm="1">
        <f t="array" aca="1" ref="U8" ca="1">_xlfn.XLOOKUP($D8,INDIRECT(U$2&amp;"!"&amp;"E:E"),INDIRECT(U$2&amp;"!"&amp;"C:C"),0)</f>
        <v>0</v>
      </c>
      <c r="V8" s="267" cm="1">
        <f t="array" aca="1" ref="V8" ca="1">_xlfn.XLOOKUP($D8,INDIRECT(V$2&amp;"!"&amp;"E:E"),INDIRECT(V$2&amp;"!"&amp;"C:C"),0)</f>
        <v>0</v>
      </c>
      <c r="W8" s="266" cm="1">
        <f t="array" aca="1" ref="W8" ca="1">_xlfn.XLOOKUP($D8,INDIRECT(W$2&amp;"!"&amp;"E:E"),INDIRECT(W$2&amp;"!"&amp;"C:C"),0)</f>
        <v>0</v>
      </c>
      <c r="X8" s="266" cm="1">
        <f t="array" aca="1" ref="X8" ca="1">_xlfn.XLOOKUP($D8,INDIRECT(X$2&amp;"!"&amp;"E:E"),INDIRECT(X$2&amp;"!"&amp;"C:C"),0)</f>
        <v>0</v>
      </c>
      <c r="Y8" s="266" cm="1">
        <f t="array" aca="1" ref="Y8" ca="1">_xlfn.XLOOKUP($D8,INDIRECT(Y$2&amp;"!"&amp;"E:E"),INDIRECT(Y$2&amp;"!"&amp;"C:C"),0)</f>
        <v>0</v>
      </c>
      <c r="Z8" s="266" cm="1">
        <f t="array" aca="1" ref="Z8" ca="1">_xlfn.XLOOKUP($D8,INDIRECT(Z$2&amp;"!"&amp;"E:E"),INDIRECT(Z$2&amp;"!"&amp;"C:C"),0)</f>
        <v>0</v>
      </c>
      <c r="AA8" s="266" cm="1">
        <f t="array" aca="1" ref="AA8" ca="1">_xlfn.XLOOKUP($D8,INDIRECT(AA$2&amp;"!"&amp;"E:E"),INDIRECT(AA$2&amp;"!"&amp;"C:C"),0)</f>
        <v>0</v>
      </c>
      <c r="AB8" s="266" cm="1">
        <f t="array" aca="1" ref="AB8" ca="1">_xlfn.XLOOKUP($D8,INDIRECT(AB$2&amp;"!"&amp;"E:E"),INDIRECT(AB$2&amp;"!"&amp;"C:C"),0)</f>
        <v>0</v>
      </c>
      <c r="AC8" s="267" cm="1">
        <f t="array" aca="1" ref="AC8" ca="1">_xlfn.XLOOKUP($D8,INDIRECT(AC$2&amp;"!"&amp;"E:E"),INDIRECT(AC$2&amp;"!"&amp;"C:C"),0)</f>
        <v>0</v>
      </c>
      <c r="AD8" s="266" cm="1">
        <f t="array" aca="1" ref="AD8" ca="1">_xlfn.XLOOKUP($D8,INDIRECT(AD$2&amp;"!"&amp;"E:E"),INDIRECT(AD$2&amp;"!"&amp;"C:C"),0)</f>
        <v>0</v>
      </c>
      <c r="AE8" s="266" cm="1">
        <f t="array" aca="1" ref="AE8" ca="1">_xlfn.XLOOKUP($D8,INDIRECT(AE$2&amp;"!"&amp;"E:E"),INDIRECT(AE$2&amp;"!"&amp;"C:C"),0)</f>
        <v>0</v>
      </c>
      <c r="AF8" s="266" cm="1">
        <f t="array" aca="1" ref="AF8" ca="1">_xlfn.XLOOKUP($D8,INDIRECT(AF$2&amp;"!"&amp;"E:E"),INDIRECT(AF$2&amp;"!"&amp;"C:C"),0)</f>
        <v>0</v>
      </c>
      <c r="AG8" s="267" cm="1">
        <f t="array" aca="1" ref="AG8" ca="1">_xlfn.XLOOKUP($D8,INDIRECT(AG$2&amp;"!"&amp;"E:E"),INDIRECT(AG$2&amp;"!"&amp;"C:C"),0)</f>
        <v>0</v>
      </c>
      <c r="AH8" s="267" cm="1">
        <f t="array" aca="1" ref="AH8" ca="1">_xlfn.XLOOKUP($D8,INDIRECT(AH$2&amp;"!"&amp;"E:E"),INDIRECT(AH$2&amp;"!"&amp;"C:C"),0)</f>
        <v>0</v>
      </c>
      <c r="AI8" s="266" cm="1">
        <f t="array" aca="1" ref="AI8" ca="1">_xlfn.XLOOKUP($D8,INDIRECT(AI$2&amp;"!"&amp;"E:E"),INDIRECT(AI$2&amp;"!"&amp;"C:C"),0)</f>
        <v>0</v>
      </c>
      <c r="AJ8" s="266" cm="1">
        <f t="array" aca="1" ref="AJ8" ca="1">_xlfn.XLOOKUP($D8,INDIRECT(AJ$2&amp;"!"&amp;"E:E"),INDIRECT(AJ$2&amp;"!"&amp;"C:C"),0)</f>
        <v>0</v>
      </c>
      <c r="AK8" s="267" cm="1">
        <f t="array" aca="1" ref="AK8" ca="1">_xlfn.XLOOKUP($D8,INDIRECT(AK$2&amp;"!"&amp;"E:E"),INDIRECT(AK$2&amp;"!"&amp;"C:C"),0)</f>
        <v>0</v>
      </c>
      <c r="AL8" s="267" cm="1">
        <f t="array" aca="1" ref="AL8" ca="1">_xlfn.XLOOKUP($D8,INDIRECT(AL$2&amp;"!"&amp;"E:E"),INDIRECT(AL$2&amp;"!"&amp;"C:C"),0)</f>
        <v>0</v>
      </c>
      <c r="AM8" s="267" cm="1">
        <f t="array" aca="1" ref="AM8" ca="1">_xlfn.XLOOKUP($D8,INDIRECT(AM$2&amp;"!"&amp;"E:E"),INDIRECT(AM$2&amp;"!"&amp;"C:C"),0)</f>
        <v>0</v>
      </c>
      <c r="AN8" s="266" cm="1">
        <f t="array" aca="1" ref="AN8" ca="1">_xlfn.XLOOKUP($D8,INDIRECT(AN$2&amp;"!"&amp;"E:E"),INDIRECT(AN$2&amp;"!"&amp;"C:C"),0)</f>
        <v>0</v>
      </c>
      <c r="AO8" s="266" cm="1">
        <f t="array" aca="1" ref="AO8" ca="1">_xlfn.XLOOKUP($D8,INDIRECT(AO$2&amp;"!"&amp;"E:E"),INDIRECT(AO$2&amp;"!"&amp;"C:C"),0)</f>
        <v>0</v>
      </c>
      <c r="AP8" s="266" cm="1">
        <f t="array" aca="1" ref="AP8" ca="1">_xlfn.XLOOKUP($D8,INDIRECT(AP$2&amp;"!"&amp;"E:E"),INDIRECT(AP$2&amp;"!"&amp;"C:C"),0)</f>
        <v>0</v>
      </c>
      <c r="AQ8" s="266" cm="1">
        <f t="array" aca="1" ref="AQ8" ca="1">_xlfn.XLOOKUP($D8,INDIRECT(AQ$2&amp;"!"&amp;"E:E"),INDIRECT(AQ$2&amp;"!"&amp;"C:C"),0)</f>
        <v>0</v>
      </c>
      <c r="AR8" s="267" cm="1">
        <f t="array" aca="1" ref="AR8" ca="1">_xlfn.XLOOKUP($D8,INDIRECT(AR$2&amp;"!"&amp;"E:E"),INDIRECT(AR$2&amp;"!"&amp;"C:C"),0)</f>
        <v>0</v>
      </c>
      <c r="AS8" s="268">
        <f t="shared" ca="1" si="3"/>
        <v>0</v>
      </c>
      <c r="AT8" s="280">
        <f t="shared" ca="1" si="0"/>
        <v>0</v>
      </c>
      <c r="AU8" s="159" t="s">
        <v>7</v>
      </c>
      <c r="AV8" s="159" t="s">
        <v>89</v>
      </c>
      <c r="AW8" s="160"/>
      <c r="AX8" s="152">
        <f t="shared" ca="1" si="4"/>
        <v>0</v>
      </c>
      <c r="AY8" s="161" t="s">
        <v>66</v>
      </c>
      <c r="AZ8" s="161"/>
      <c r="BA8" s="161"/>
      <c r="BB8" s="161"/>
      <c r="BC8" s="161"/>
      <c r="BD8" s="161"/>
      <c r="BE8" s="161" t="s">
        <v>66</v>
      </c>
      <c r="BF8" s="161" t="s">
        <v>66</v>
      </c>
      <c r="BG8" s="162">
        <f t="shared" si="5"/>
        <v>14</v>
      </c>
      <c r="BH8" s="161">
        <f t="shared" ca="1" si="6"/>
        <v>0</v>
      </c>
      <c r="BI8" s="161"/>
      <c r="BJ8" s="161">
        <f t="shared" ca="1" si="1"/>
        <v>0</v>
      </c>
      <c r="BL8" s="129"/>
      <c r="BM8" s="129"/>
      <c r="BN8" s="129"/>
    </row>
    <row r="9" spans="1:66" ht="99.95" customHeight="1" x14ac:dyDescent="0.25">
      <c r="A9" s="316" t="s">
        <v>9</v>
      </c>
      <c r="B9" s="46"/>
      <c r="C9" s="47" t="s">
        <v>125</v>
      </c>
      <c r="D9" s="48">
        <v>2041591042329</v>
      </c>
      <c r="E9" s="254">
        <f>_xlfn.XLOOKUP($D9,[1]Сводный!$E:$E,[1]Сводный!BR:BR,0)</f>
        <v>0</v>
      </c>
      <c r="F9" s="254">
        <f>_xlfn.XLOOKUP($D9,[1]Сводный!$E:$E,[1]Сводный!BS:BS,0)</f>
        <v>0</v>
      </c>
      <c r="G9" s="254">
        <f>_xlfn.XLOOKUP($D9,[1]Сводный!$E:$E,[1]Сводный!BT:BT,0)</f>
        <v>0</v>
      </c>
      <c r="H9" s="254">
        <f>_xlfn.XLOOKUP($D9,[1]Сводный!$E:$E,[1]Сводный!BU:BU,0)</f>
        <v>0</v>
      </c>
      <c r="I9" s="254">
        <f>_xlfn.XLOOKUP($D9,[1]Сводный!$E:$E,[1]Сводный!BV:BV,0)</f>
        <v>0</v>
      </c>
      <c r="J9" s="254">
        <f>_xlfn.XLOOKUP($D9,[1]Сводный!$E:$E,[1]Сводный!BW:BW,0)</f>
        <v>0</v>
      </c>
      <c r="K9" s="254">
        <f>_xlfn.XLOOKUP($D9,[1]Сводный!$E:$E,[1]Сводный!BX:BX,0)</f>
        <v>0</v>
      </c>
      <c r="L9" s="254">
        <f>_xlfn.XLOOKUP($D9,[1]Сводный!$E:$E,[1]Сводный!BY:BY,0)</f>
        <v>0</v>
      </c>
      <c r="M9" s="254">
        <f>_xlfn.XLOOKUP($D9,[1]Сводный!$E:$E,[1]Сводный!BZ:BZ,0)</f>
        <v>0</v>
      </c>
      <c r="N9" s="254">
        <f>_xlfn.XLOOKUP($D9,[1]Сводный!$E:$E,[1]Сводный!CA:CA,0)</f>
        <v>0</v>
      </c>
      <c r="O9" s="254">
        <f>_xlfn.XLOOKUP($D9,[1]Сводный!$E:$E,[1]Сводный!CB:CB,0)</f>
        <v>10</v>
      </c>
      <c r="P9" s="163">
        <f>_xlfn.XLOOKUP($D9,[1]Сводный!$E:$E,[1]Сводный!CC:CC,0)</f>
        <v>0</v>
      </c>
      <c r="Q9" s="1">
        <f t="shared" si="2"/>
        <v>10</v>
      </c>
      <c r="R9" s="269" cm="1">
        <f t="array" aca="1" ref="R9" ca="1">_xlfn.XLOOKUP($D9,INDIRECT(R$2&amp;"!"&amp;"E:E"),INDIRECT(R$2&amp;"!"&amp;"C:C"),0)</f>
        <v>0</v>
      </c>
      <c r="S9" s="269" cm="1">
        <f t="array" aca="1" ref="S9" ca="1">_xlfn.XLOOKUP($D9,INDIRECT(S$2&amp;"!"&amp;"E:E"),INDIRECT(S$2&amp;"!"&amp;"C:C"),0)</f>
        <v>0</v>
      </c>
      <c r="T9" s="269" cm="1">
        <f t="array" aca="1" ref="T9" ca="1">_xlfn.XLOOKUP($D9,INDIRECT(T$2&amp;"!"&amp;"E:E"),INDIRECT(T$2&amp;"!"&amp;"C:C"),0)</f>
        <v>0</v>
      </c>
      <c r="U9" s="269" cm="1">
        <f t="array" aca="1" ref="U9" ca="1">_xlfn.XLOOKUP($D9,INDIRECT(U$2&amp;"!"&amp;"E:E"),INDIRECT(U$2&amp;"!"&amp;"C:C"),0)</f>
        <v>0</v>
      </c>
      <c r="V9" s="269" cm="1">
        <f t="array" aca="1" ref="V9" ca="1">_xlfn.XLOOKUP($D9,INDIRECT(V$2&amp;"!"&amp;"E:E"),INDIRECT(V$2&amp;"!"&amp;"C:C"),0)</f>
        <v>0</v>
      </c>
      <c r="W9" s="269" cm="1">
        <f t="array" aca="1" ref="W9" ca="1">_xlfn.XLOOKUP($D9,INDIRECT(W$2&amp;"!"&amp;"E:E"),INDIRECT(W$2&amp;"!"&amp;"C:C"),0)</f>
        <v>0</v>
      </c>
      <c r="X9" s="269" cm="1">
        <f t="array" aca="1" ref="X9" ca="1">_xlfn.XLOOKUP($D9,INDIRECT(X$2&amp;"!"&amp;"E:E"),INDIRECT(X$2&amp;"!"&amp;"C:C"),0)</f>
        <v>0</v>
      </c>
      <c r="Y9" s="269" cm="1">
        <f t="array" aca="1" ref="Y9" ca="1">_xlfn.XLOOKUP($D9,INDIRECT(Y$2&amp;"!"&amp;"E:E"),INDIRECT(Y$2&amp;"!"&amp;"C:C"),0)</f>
        <v>0</v>
      </c>
      <c r="Z9" s="269" cm="1">
        <f t="array" aca="1" ref="Z9" ca="1">_xlfn.XLOOKUP($D9,INDIRECT(Z$2&amp;"!"&amp;"E:E"),INDIRECT(Z$2&amp;"!"&amp;"C:C"),0)</f>
        <v>0</v>
      </c>
      <c r="AA9" s="269" cm="1">
        <f t="array" aca="1" ref="AA9" ca="1">_xlfn.XLOOKUP($D9,INDIRECT(AA$2&amp;"!"&amp;"E:E"),INDIRECT(AA$2&amp;"!"&amp;"C:C"),0)</f>
        <v>0</v>
      </c>
      <c r="AB9" s="269" cm="1">
        <f t="array" aca="1" ref="AB9" ca="1">_xlfn.XLOOKUP($D9,INDIRECT(AB$2&amp;"!"&amp;"E:E"),INDIRECT(AB$2&amp;"!"&amp;"C:C"),0)</f>
        <v>0</v>
      </c>
      <c r="AC9" s="269" cm="1">
        <f t="array" aca="1" ref="AC9" ca="1">_xlfn.XLOOKUP($D9,INDIRECT(AC$2&amp;"!"&amp;"E:E"),INDIRECT(AC$2&amp;"!"&amp;"C:C"),0)</f>
        <v>0</v>
      </c>
      <c r="AD9" s="269" cm="1">
        <f t="array" aca="1" ref="AD9" ca="1">_xlfn.XLOOKUP($D9,INDIRECT(AD$2&amp;"!"&amp;"E:E"),INDIRECT(AD$2&amp;"!"&amp;"C:C"),0)</f>
        <v>0</v>
      </c>
      <c r="AE9" s="269" cm="1">
        <f t="array" aca="1" ref="AE9" ca="1">_xlfn.XLOOKUP($D9,INDIRECT(AE$2&amp;"!"&amp;"E:E"),INDIRECT(AE$2&amp;"!"&amp;"C:C"),0)</f>
        <v>0</v>
      </c>
      <c r="AF9" s="269" cm="1">
        <f t="array" aca="1" ref="AF9" ca="1">_xlfn.XLOOKUP($D9,INDIRECT(AF$2&amp;"!"&amp;"E:E"),INDIRECT(AF$2&amp;"!"&amp;"C:C"),0)</f>
        <v>0</v>
      </c>
      <c r="AG9" s="269" cm="1">
        <f t="array" aca="1" ref="AG9" ca="1">_xlfn.XLOOKUP($D9,INDIRECT(AG$2&amp;"!"&amp;"E:E"),INDIRECT(AG$2&amp;"!"&amp;"C:C"),0)</f>
        <v>0</v>
      </c>
      <c r="AH9" s="269" cm="1">
        <f t="array" aca="1" ref="AH9" ca="1">_xlfn.XLOOKUP($D9,INDIRECT(AH$2&amp;"!"&amp;"E:E"),INDIRECT(AH$2&amp;"!"&amp;"C:C"),0)</f>
        <v>0</v>
      </c>
      <c r="AI9" s="269" cm="1">
        <f t="array" aca="1" ref="AI9" ca="1">_xlfn.XLOOKUP($D9,INDIRECT(AI$2&amp;"!"&amp;"E:E"),INDIRECT(AI$2&amp;"!"&amp;"C:C"),0)</f>
        <v>0</v>
      </c>
      <c r="AJ9" s="269" cm="1">
        <f t="array" aca="1" ref="AJ9" ca="1">_xlfn.XLOOKUP($D9,INDIRECT(AJ$2&amp;"!"&amp;"E:E"),INDIRECT(AJ$2&amp;"!"&amp;"C:C"),0)</f>
        <v>0</v>
      </c>
      <c r="AK9" s="269" cm="1">
        <f t="array" aca="1" ref="AK9" ca="1">_xlfn.XLOOKUP($D9,INDIRECT(AK$2&amp;"!"&amp;"E:E"),INDIRECT(AK$2&amp;"!"&amp;"C:C"),0)</f>
        <v>0</v>
      </c>
      <c r="AL9" s="269" cm="1">
        <f t="array" aca="1" ref="AL9" ca="1">_xlfn.XLOOKUP($D9,INDIRECT(AL$2&amp;"!"&amp;"E:E"),INDIRECT(AL$2&amp;"!"&amp;"C:C"),0)</f>
        <v>0</v>
      </c>
      <c r="AM9" s="269" cm="1">
        <f t="array" aca="1" ref="AM9" ca="1">_xlfn.XLOOKUP($D9,INDIRECT(AM$2&amp;"!"&amp;"E:E"),INDIRECT(AM$2&amp;"!"&amp;"C:C"),0)</f>
        <v>0</v>
      </c>
      <c r="AN9" s="269" cm="1">
        <f t="array" aca="1" ref="AN9" ca="1">_xlfn.XLOOKUP($D9,INDIRECT(AN$2&amp;"!"&amp;"E:E"),INDIRECT(AN$2&amp;"!"&amp;"C:C"),0)</f>
        <v>0</v>
      </c>
      <c r="AO9" s="269" cm="1">
        <f t="array" aca="1" ref="AO9" ca="1">_xlfn.XLOOKUP($D9,INDIRECT(AO$2&amp;"!"&amp;"E:E"),INDIRECT(AO$2&amp;"!"&amp;"C:C"),0)</f>
        <v>0</v>
      </c>
      <c r="AP9" s="269" cm="1">
        <f t="array" aca="1" ref="AP9" ca="1">_xlfn.XLOOKUP($D9,INDIRECT(AP$2&amp;"!"&amp;"E:E"),INDIRECT(AP$2&amp;"!"&amp;"C:C"),0)</f>
        <v>0</v>
      </c>
      <c r="AQ9" s="269" cm="1">
        <f t="array" aca="1" ref="AQ9" ca="1">_xlfn.XLOOKUP($D9,INDIRECT(AQ$2&amp;"!"&amp;"E:E"),INDIRECT(AQ$2&amp;"!"&amp;"C:C"),0)</f>
        <v>0</v>
      </c>
      <c r="AR9" s="269" cm="1">
        <f t="array" aca="1" ref="AR9" ca="1">_xlfn.XLOOKUP($D9,INDIRECT(AR$2&amp;"!"&amp;"E:E"),INDIRECT(AR$2&amp;"!"&amp;"C:C"),0)</f>
        <v>0</v>
      </c>
      <c r="AS9" s="270">
        <f t="shared" ca="1" si="3"/>
        <v>0</v>
      </c>
      <c r="AT9" s="280">
        <f t="shared" ca="1" si="0"/>
        <v>10</v>
      </c>
      <c r="AU9" s="52" t="s">
        <v>7</v>
      </c>
      <c r="AV9" s="301" t="s">
        <v>53</v>
      </c>
      <c r="AW9" s="166"/>
      <c r="AX9" s="47">
        <f t="shared" ca="1" si="4"/>
        <v>10</v>
      </c>
      <c r="AY9" s="167" t="s">
        <v>66</v>
      </c>
      <c r="AZ9" s="167"/>
      <c r="BA9" s="167"/>
      <c r="BB9" s="167"/>
      <c r="BC9" s="167"/>
      <c r="BD9" s="167"/>
      <c r="BE9" s="167" t="s">
        <v>66</v>
      </c>
      <c r="BF9" s="167" t="s">
        <v>66</v>
      </c>
      <c r="BG9" s="168">
        <f t="shared" si="5"/>
        <v>14</v>
      </c>
      <c r="BH9" s="167">
        <f ca="1">AT9*BG9</f>
        <v>140</v>
      </c>
      <c r="BI9" s="167"/>
      <c r="BJ9" s="167">
        <f t="shared" ca="1" si="1"/>
        <v>140</v>
      </c>
    </row>
    <row r="10" spans="1:66" ht="99.95" customHeight="1" x14ac:dyDescent="0.25">
      <c r="A10" s="314"/>
      <c r="B10" s="49"/>
      <c r="C10" s="50" t="s">
        <v>126</v>
      </c>
      <c r="D10" s="51">
        <v>2041591055954</v>
      </c>
      <c r="E10" s="251">
        <f>_xlfn.XLOOKUP($D10,[1]Сводный!$E:$E,[1]Сводный!BR:BR,0)</f>
        <v>20</v>
      </c>
      <c r="F10" s="251">
        <f>_xlfn.XLOOKUP($D10,[1]Сводный!$E:$E,[1]Сводный!BS:BS,0)</f>
        <v>0</v>
      </c>
      <c r="G10" s="251">
        <f>_xlfn.XLOOKUP($D10,[1]Сводный!$E:$E,[1]Сводный!BT:BT,0)</f>
        <v>0</v>
      </c>
      <c r="H10" s="251">
        <f>_xlfn.XLOOKUP($D10,[1]Сводный!$E:$E,[1]Сводный!BU:BU,0)</f>
        <v>0</v>
      </c>
      <c r="I10" s="251">
        <f>_xlfn.XLOOKUP($D10,[1]Сводный!$E:$E,[1]Сводный!BV:BV,0)</f>
        <v>0</v>
      </c>
      <c r="J10" s="251">
        <f>_xlfn.XLOOKUP($D10,[1]Сводный!$E:$E,[1]Сводный!BW:BW,0)</f>
        <v>10</v>
      </c>
      <c r="K10" s="251">
        <f>_xlfn.XLOOKUP($D10,[1]Сводный!$E:$E,[1]Сводный!BX:BX,0)</f>
        <v>0</v>
      </c>
      <c r="L10" s="251">
        <f>_xlfn.XLOOKUP($D10,[1]Сводный!$E:$E,[1]Сводный!BY:BY,0)</f>
        <v>10</v>
      </c>
      <c r="M10" s="251">
        <f>_xlfn.XLOOKUP($D10,[1]Сводный!$E:$E,[1]Сводный!BZ:BZ,0)</f>
        <v>0</v>
      </c>
      <c r="N10" s="251">
        <f>_xlfn.XLOOKUP($D10,[1]Сводный!$E:$E,[1]Сводный!CA:CA,0)</f>
        <v>10</v>
      </c>
      <c r="O10" s="251">
        <f>_xlfn.XLOOKUP($D10,[1]Сводный!$E:$E,[1]Сводный!CB:CB,0)</f>
        <v>10</v>
      </c>
      <c r="P10" s="32">
        <f>_xlfn.XLOOKUP($D10,[1]Сводный!$E:$E,[1]Сводный!CC:CC,0)</f>
        <v>0</v>
      </c>
      <c r="Q10" s="1">
        <f t="shared" si="2"/>
        <v>60</v>
      </c>
      <c r="R10" s="262" cm="1">
        <f t="array" aca="1" ref="R10" ca="1">_xlfn.XLOOKUP($D10,INDIRECT(R$2&amp;"!"&amp;"E:E"),INDIRECT(R$2&amp;"!"&amp;"C:C"),0)</f>
        <v>0</v>
      </c>
      <c r="S10" s="262" cm="1">
        <f t="array" aca="1" ref="S10" ca="1">_xlfn.XLOOKUP($D10,INDIRECT(S$2&amp;"!"&amp;"E:E"),INDIRECT(S$2&amp;"!"&amp;"C:C"),0)</f>
        <v>0</v>
      </c>
      <c r="T10" s="262" cm="1">
        <f t="array" aca="1" ref="T10" ca="1">_xlfn.XLOOKUP($D10,INDIRECT(T$2&amp;"!"&amp;"E:E"),INDIRECT(T$2&amp;"!"&amp;"C:C"),0)</f>
        <v>0</v>
      </c>
      <c r="U10" s="262" cm="1">
        <f t="array" aca="1" ref="U10" ca="1">_xlfn.XLOOKUP($D10,INDIRECT(U$2&amp;"!"&amp;"E:E"),INDIRECT(U$2&amp;"!"&amp;"C:C"),0)</f>
        <v>0</v>
      </c>
      <c r="V10" s="262" cm="1">
        <f t="array" aca="1" ref="V10" ca="1">_xlfn.XLOOKUP($D10,INDIRECT(V$2&amp;"!"&amp;"E:E"),INDIRECT(V$2&amp;"!"&amp;"C:C"),0)</f>
        <v>0</v>
      </c>
      <c r="W10" s="262" cm="1">
        <f t="array" aca="1" ref="W10" ca="1">_xlfn.XLOOKUP($D10,INDIRECT(W$2&amp;"!"&amp;"E:E"),INDIRECT(W$2&amp;"!"&amp;"C:C"),0)</f>
        <v>0</v>
      </c>
      <c r="X10" s="262" cm="1">
        <f t="array" aca="1" ref="X10" ca="1">_xlfn.XLOOKUP($D10,INDIRECT(X$2&amp;"!"&amp;"E:E"),INDIRECT(X$2&amp;"!"&amp;"C:C"),0)</f>
        <v>0</v>
      </c>
      <c r="Y10" s="262" cm="1">
        <f t="array" aca="1" ref="Y10" ca="1">_xlfn.XLOOKUP($D10,INDIRECT(Y$2&amp;"!"&amp;"E:E"),INDIRECT(Y$2&amp;"!"&amp;"C:C"),0)</f>
        <v>0</v>
      </c>
      <c r="Z10" s="262" cm="1">
        <f t="array" aca="1" ref="Z10" ca="1">_xlfn.XLOOKUP($D10,INDIRECT(Z$2&amp;"!"&amp;"E:E"),INDIRECT(Z$2&amp;"!"&amp;"C:C"),0)</f>
        <v>0</v>
      </c>
      <c r="AA10" s="262" cm="1">
        <f t="array" aca="1" ref="AA10" ca="1">_xlfn.XLOOKUP($D10,INDIRECT(AA$2&amp;"!"&amp;"E:E"),INDIRECT(AA$2&amp;"!"&amp;"C:C"),0)</f>
        <v>0</v>
      </c>
      <c r="AB10" s="262" cm="1">
        <f t="array" aca="1" ref="AB10" ca="1">_xlfn.XLOOKUP($D10,INDIRECT(AB$2&amp;"!"&amp;"E:E"),INDIRECT(AB$2&amp;"!"&amp;"C:C"),0)</f>
        <v>0</v>
      </c>
      <c r="AC10" s="262" cm="1">
        <f t="array" aca="1" ref="AC10" ca="1">_xlfn.XLOOKUP($D10,INDIRECT(AC$2&amp;"!"&amp;"E:E"),INDIRECT(AC$2&amp;"!"&amp;"C:C"),0)</f>
        <v>0</v>
      </c>
      <c r="AD10" s="262" cm="1">
        <f t="array" aca="1" ref="AD10" ca="1">_xlfn.XLOOKUP($D10,INDIRECT(AD$2&amp;"!"&amp;"E:E"),INDIRECT(AD$2&amp;"!"&amp;"C:C"),0)</f>
        <v>0</v>
      </c>
      <c r="AE10" s="262" cm="1">
        <f t="array" aca="1" ref="AE10" ca="1">_xlfn.XLOOKUP($D10,INDIRECT(AE$2&amp;"!"&amp;"E:E"),INDIRECT(AE$2&amp;"!"&amp;"C:C"),0)</f>
        <v>0</v>
      </c>
      <c r="AF10" s="262" cm="1">
        <f t="array" aca="1" ref="AF10" ca="1">_xlfn.XLOOKUP($D10,INDIRECT(AF$2&amp;"!"&amp;"E:E"),INDIRECT(AF$2&amp;"!"&amp;"C:C"),0)</f>
        <v>0</v>
      </c>
      <c r="AG10" s="262" cm="1">
        <f t="array" aca="1" ref="AG10" ca="1">_xlfn.XLOOKUP($D10,INDIRECT(AG$2&amp;"!"&amp;"E:E"),INDIRECT(AG$2&amp;"!"&amp;"C:C"),0)</f>
        <v>0</v>
      </c>
      <c r="AH10" s="262" cm="1">
        <f t="array" aca="1" ref="AH10" ca="1">_xlfn.XLOOKUP($D10,INDIRECT(AH$2&amp;"!"&amp;"E:E"),INDIRECT(AH$2&amp;"!"&amp;"C:C"),0)</f>
        <v>0</v>
      </c>
      <c r="AI10" s="262" cm="1">
        <f t="array" aca="1" ref="AI10" ca="1">_xlfn.XLOOKUP($D10,INDIRECT(AI$2&amp;"!"&amp;"E:E"),INDIRECT(AI$2&amp;"!"&amp;"C:C"),0)</f>
        <v>0</v>
      </c>
      <c r="AJ10" s="262" cm="1">
        <f t="array" aca="1" ref="AJ10" ca="1">_xlfn.XLOOKUP($D10,INDIRECT(AJ$2&amp;"!"&amp;"E:E"),INDIRECT(AJ$2&amp;"!"&amp;"C:C"),0)</f>
        <v>0</v>
      </c>
      <c r="AK10" s="262" cm="1">
        <f t="array" aca="1" ref="AK10" ca="1">_xlfn.XLOOKUP($D10,INDIRECT(AK$2&amp;"!"&amp;"E:E"),INDIRECT(AK$2&amp;"!"&amp;"C:C"),0)</f>
        <v>0</v>
      </c>
      <c r="AL10" s="262" cm="1">
        <f t="array" aca="1" ref="AL10" ca="1">_xlfn.XLOOKUP($D10,INDIRECT(AL$2&amp;"!"&amp;"E:E"),INDIRECT(AL$2&amp;"!"&amp;"C:C"),0)</f>
        <v>0</v>
      </c>
      <c r="AM10" s="262" cm="1">
        <f t="array" aca="1" ref="AM10" ca="1">_xlfn.XLOOKUP($D10,INDIRECT(AM$2&amp;"!"&amp;"E:E"),INDIRECT(AM$2&amp;"!"&amp;"C:C"),0)</f>
        <v>0</v>
      </c>
      <c r="AN10" s="262" cm="1">
        <f t="array" aca="1" ref="AN10" ca="1">_xlfn.XLOOKUP($D10,INDIRECT(AN$2&amp;"!"&amp;"E:E"),INDIRECT(AN$2&amp;"!"&amp;"C:C"),0)</f>
        <v>0</v>
      </c>
      <c r="AO10" s="262" cm="1">
        <f t="array" aca="1" ref="AO10" ca="1">_xlfn.XLOOKUP($D10,INDIRECT(AO$2&amp;"!"&amp;"E:E"),INDIRECT(AO$2&amp;"!"&amp;"C:C"),0)</f>
        <v>0</v>
      </c>
      <c r="AP10" s="262" cm="1">
        <f t="array" aca="1" ref="AP10" ca="1">_xlfn.XLOOKUP($D10,INDIRECT(AP$2&amp;"!"&amp;"E:E"),INDIRECT(AP$2&amp;"!"&amp;"C:C"),0)</f>
        <v>0</v>
      </c>
      <c r="AQ10" s="262" cm="1">
        <f t="array" aca="1" ref="AQ10" ca="1">_xlfn.XLOOKUP($D10,INDIRECT(AQ$2&amp;"!"&amp;"E:E"),INDIRECT(AQ$2&amp;"!"&amp;"C:C"),0)</f>
        <v>0</v>
      </c>
      <c r="AR10" s="262" cm="1">
        <f t="array" aca="1" ref="AR10" ca="1">_xlfn.XLOOKUP($D10,INDIRECT(AR$2&amp;"!"&amp;"E:E"),INDIRECT(AR$2&amp;"!"&amp;"C:C"),0)</f>
        <v>0</v>
      </c>
      <c r="AS10" s="263">
        <f t="shared" ca="1" si="3"/>
        <v>0</v>
      </c>
      <c r="AT10" s="280">
        <f t="shared" ca="1" si="0"/>
        <v>60</v>
      </c>
      <c r="AU10" s="35" t="s">
        <v>7</v>
      </c>
      <c r="AV10" s="302"/>
      <c r="AX10" s="30">
        <f t="shared" ca="1" si="4"/>
        <v>60</v>
      </c>
      <c r="AY10" s="37" t="s">
        <v>66</v>
      </c>
      <c r="AZ10" s="37"/>
      <c r="BA10" s="37"/>
      <c r="BB10" s="37"/>
      <c r="BC10" s="37"/>
      <c r="BD10" s="37"/>
      <c r="BE10" s="37" t="s">
        <v>66</v>
      </c>
      <c r="BF10" s="37" t="s">
        <v>66</v>
      </c>
      <c r="BG10" s="38">
        <f t="shared" si="5"/>
        <v>14</v>
      </c>
      <c r="BH10" s="37">
        <f t="shared" ca="1" si="6"/>
        <v>840</v>
      </c>
      <c r="BI10" s="37"/>
      <c r="BJ10" s="37">
        <f t="shared" ca="1" si="1"/>
        <v>840</v>
      </c>
    </row>
    <row r="11" spans="1:66" ht="99.95" customHeight="1" thickBot="1" x14ac:dyDescent="0.3">
      <c r="A11" s="315"/>
      <c r="B11" s="41"/>
      <c r="C11" s="42" t="s">
        <v>127</v>
      </c>
      <c r="D11" s="43">
        <v>2039813223373</v>
      </c>
      <c r="E11" s="252">
        <f>_xlfn.XLOOKUP($D11,[1]Сводный!$E:$E,[1]Сводный!BR:BR,0)</f>
        <v>20</v>
      </c>
      <c r="F11" s="252">
        <f>_xlfn.XLOOKUP($D11,[1]Сводный!$E:$E,[1]Сводный!BS:BS,0)</f>
        <v>0</v>
      </c>
      <c r="G11" s="252">
        <f>_xlfn.XLOOKUP($D11,[1]Сводный!$E:$E,[1]Сводный!BT:BT,0)</f>
        <v>0</v>
      </c>
      <c r="H11" s="252">
        <f>_xlfn.XLOOKUP($D11,[1]Сводный!$E:$E,[1]Сводный!BU:BU,0)</f>
        <v>0</v>
      </c>
      <c r="I11" s="252">
        <f>_xlfn.XLOOKUP($D11,[1]Сводный!$E:$E,[1]Сводный!BV:BV,0)</f>
        <v>0</v>
      </c>
      <c r="J11" s="252">
        <f>_xlfn.XLOOKUP($D11,[1]Сводный!$E:$E,[1]Сводный!BW:BW,0)</f>
        <v>10</v>
      </c>
      <c r="K11" s="252">
        <f>_xlfn.XLOOKUP($D11,[1]Сводный!$E:$E,[1]Сводный!BX:BX,0)</f>
        <v>0</v>
      </c>
      <c r="L11" s="252">
        <f>_xlfn.XLOOKUP($D11,[1]Сводный!$E:$E,[1]Сводный!BY:BY,0)</f>
        <v>10</v>
      </c>
      <c r="M11" s="252">
        <f>_xlfn.XLOOKUP($D11,[1]Сводный!$E:$E,[1]Сводный!BZ:BZ,0)</f>
        <v>0</v>
      </c>
      <c r="N11" s="252">
        <f>_xlfn.XLOOKUP($D11,[1]Сводный!$E:$E,[1]Сводный!CA:CA,0)</f>
        <v>0</v>
      </c>
      <c r="O11" s="252">
        <f>_xlfn.XLOOKUP($D11,[1]Сводный!$E:$E,[1]Сводный!CB:CB,0)</f>
        <v>10</v>
      </c>
      <c r="P11" s="144">
        <f>_xlfn.XLOOKUP($D11,[1]Сводный!$E:$E,[1]Сводный!CC:CC,0)</f>
        <v>0</v>
      </c>
      <c r="Q11" s="1">
        <f t="shared" si="2"/>
        <v>50</v>
      </c>
      <c r="R11" s="264" cm="1">
        <f t="array" aca="1" ref="R11" ca="1">_xlfn.XLOOKUP($D11,INDIRECT(R$2&amp;"!"&amp;"E:E"),INDIRECT(R$2&amp;"!"&amp;"C:C"),0)</f>
        <v>0</v>
      </c>
      <c r="S11" s="264" cm="1">
        <f t="array" aca="1" ref="S11" ca="1">_xlfn.XLOOKUP($D11,INDIRECT(S$2&amp;"!"&amp;"E:E"),INDIRECT(S$2&amp;"!"&amp;"C:C"),0)</f>
        <v>0</v>
      </c>
      <c r="T11" s="264" cm="1">
        <f t="array" aca="1" ref="T11" ca="1">_xlfn.XLOOKUP($D11,INDIRECT(T$2&amp;"!"&amp;"E:E"),INDIRECT(T$2&amp;"!"&amp;"C:C"),0)</f>
        <v>0</v>
      </c>
      <c r="U11" s="264" cm="1">
        <f t="array" aca="1" ref="U11" ca="1">_xlfn.XLOOKUP($D11,INDIRECT(U$2&amp;"!"&amp;"E:E"),INDIRECT(U$2&amp;"!"&amp;"C:C"),0)</f>
        <v>0</v>
      </c>
      <c r="V11" s="264" cm="1">
        <f t="array" aca="1" ref="V11" ca="1">_xlfn.XLOOKUP($D11,INDIRECT(V$2&amp;"!"&amp;"E:E"),INDIRECT(V$2&amp;"!"&amp;"C:C"),0)</f>
        <v>0</v>
      </c>
      <c r="W11" s="264" cm="1">
        <f t="array" aca="1" ref="W11" ca="1">_xlfn.XLOOKUP($D11,INDIRECT(W$2&amp;"!"&amp;"E:E"),INDIRECT(W$2&amp;"!"&amp;"C:C"),0)</f>
        <v>0</v>
      </c>
      <c r="X11" s="264" cm="1">
        <f t="array" aca="1" ref="X11" ca="1">_xlfn.XLOOKUP($D11,INDIRECT(X$2&amp;"!"&amp;"E:E"),INDIRECT(X$2&amp;"!"&amp;"C:C"),0)</f>
        <v>0</v>
      </c>
      <c r="Y11" s="264" cm="1">
        <f t="array" aca="1" ref="Y11" ca="1">_xlfn.XLOOKUP($D11,INDIRECT(Y$2&amp;"!"&amp;"E:E"),INDIRECT(Y$2&amp;"!"&amp;"C:C"),0)</f>
        <v>0</v>
      </c>
      <c r="Z11" s="264" cm="1">
        <f t="array" aca="1" ref="Z11" ca="1">_xlfn.XLOOKUP($D11,INDIRECT(Z$2&amp;"!"&amp;"E:E"),INDIRECT(Z$2&amp;"!"&amp;"C:C"),0)</f>
        <v>0</v>
      </c>
      <c r="AA11" s="264" cm="1">
        <f t="array" aca="1" ref="AA11" ca="1">_xlfn.XLOOKUP($D11,INDIRECT(AA$2&amp;"!"&amp;"E:E"),INDIRECT(AA$2&amp;"!"&amp;"C:C"),0)</f>
        <v>0</v>
      </c>
      <c r="AB11" s="264" cm="1">
        <f t="array" aca="1" ref="AB11" ca="1">_xlfn.XLOOKUP($D11,INDIRECT(AB$2&amp;"!"&amp;"E:E"),INDIRECT(AB$2&amp;"!"&amp;"C:C"),0)</f>
        <v>0</v>
      </c>
      <c r="AC11" s="264" cm="1">
        <f t="array" aca="1" ref="AC11" ca="1">_xlfn.XLOOKUP($D11,INDIRECT(AC$2&amp;"!"&amp;"E:E"),INDIRECT(AC$2&amp;"!"&amp;"C:C"),0)</f>
        <v>0</v>
      </c>
      <c r="AD11" s="264" cm="1">
        <f t="array" aca="1" ref="AD11" ca="1">_xlfn.XLOOKUP($D11,INDIRECT(AD$2&amp;"!"&amp;"E:E"),INDIRECT(AD$2&amp;"!"&amp;"C:C"),0)</f>
        <v>0</v>
      </c>
      <c r="AE11" s="264" cm="1">
        <f t="array" aca="1" ref="AE11" ca="1">_xlfn.XLOOKUP($D11,INDIRECT(AE$2&amp;"!"&amp;"E:E"),INDIRECT(AE$2&amp;"!"&amp;"C:C"),0)</f>
        <v>0</v>
      </c>
      <c r="AF11" s="264" cm="1">
        <f t="array" aca="1" ref="AF11" ca="1">_xlfn.XLOOKUP($D11,INDIRECT(AF$2&amp;"!"&amp;"E:E"),INDIRECT(AF$2&amp;"!"&amp;"C:C"),0)</f>
        <v>0</v>
      </c>
      <c r="AG11" s="264" cm="1">
        <f t="array" aca="1" ref="AG11" ca="1">_xlfn.XLOOKUP($D11,INDIRECT(AG$2&amp;"!"&amp;"E:E"),INDIRECT(AG$2&amp;"!"&amp;"C:C"),0)</f>
        <v>0</v>
      </c>
      <c r="AH11" s="264" cm="1">
        <f t="array" aca="1" ref="AH11" ca="1">_xlfn.XLOOKUP($D11,INDIRECT(AH$2&amp;"!"&amp;"E:E"),INDIRECT(AH$2&amp;"!"&amp;"C:C"),0)</f>
        <v>0</v>
      </c>
      <c r="AI11" s="264" cm="1">
        <f t="array" aca="1" ref="AI11" ca="1">_xlfn.XLOOKUP($D11,INDIRECT(AI$2&amp;"!"&amp;"E:E"),INDIRECT(AI$2&amp;"!"&amp;"C:C"),0)</f>
        <v>0</v>
      </c>
      <c r="AJ11" s="264" cm="1">
        <f t="array" aca="1" ref="AJ11" ca="1">_xlfn.XLOOKUP($D11,INDIRECT(AJ$2&amp;"!"&amp;"E:E"),INDIRECT(AJ$2&amp;"!"&amp;"C:C"),0)</f>
        <v>0</v>
      </c>
      <c r="AK11" s="264" cm="1">
        <f t="array" aca="1" ref="AK11" ca="1">_xlfn.XLOOKUP($D11,INDIRECT(AK$2&amp;"!"&amp;"E:E"),INDIRECT(AK$2&amp;"!"&amp;"C:C"),0)</f>
        <v>0</v>
      </c>
      <c r="AL11" s="264" cm="1">
        <f t="array" aca="1" ref="AL11" ca="1">_xlfn.XLOOKUP($D11,INDIRECT(AL$2&amp;"!"&amp;"E:E"),INDIRECT(AL$2&amp;"!"&amp;"C:C"),0)</f>
        <v>0</v>
      </c>
      <c r="AM11" s="264" cm="1">
        <f t="array" aca="1" ref="AM11" ca="1">_xlfn.XLOOKUP($D11,INDIRECT(AM$2&amp;"!"&amp;"E:E"),INDIRECT(AM$2&amp;"!"&amp;"C:C"),0)</f>
        <v>0</v>
      </c>
      <c r="AN11" s="264" cm="1">
        <f t="array" aca="1" ref="AN11" ca="1">_xlfn.XLOOKUP($D11,INDIRECT(AN$2&amp;"!"&amp;"E:E"),INDIRECT(AN$2&amp;"!"&amp;"C:C"),0)</f>
        <v>0</v>
      </c>
      <c r="AO11" s="264" cm="1">
        <f t="array" aca="1" ref="AO11" ca="1">_xlfn.XLOOKUP($D11,INDIRECT(AO$2&amp;"!"&amp;"E:E"),INDIRECT(AO$2&amp;"!"&amp;"C:C"),0)</f>
        <v>0</v>
      </c>
      <c r="AP11" s="264" cm="1">
        <f t="array" aca="1" ref="AP11" ca="1">_xlfn.XLOOKUP($D11,INDIRECT(AP$2&amp;"!"&amp;"E:E"),INDIRECT(AP$2&amp;"!"&amp;"C:C"),0)</f>
        <v>0</v>
      </c>
      <c r="AQ11" s="264" cm="1">
        <f t="array" aca="1" ref="AQ11" ca="1">_xlfn.XLOOKUP($D11,INDIRECT(AQ$2&amp;"!"&amp;"E:E"),INDIRECT(AQ$2&amp;"!"&amp;"C:C"),0)</f>
        <v>0</v>
      </c>
      <c r="AR11" s="264" cm="1">
        <f t="array" aca="1" ref="AR11" ca="1">_xlfn.XLOOKUP($D11,INDIRECT(AR$2&amp;"!"&amp;"E:E"),INDIRECT(AR$2&amp;"!"&amp;"C:C"),0)</f>
        <v>0</v>
      </c>
      <c r="AS11" s="265">
        <f t="shared" ca="1" si="3"/>
        <v>0</v>
      </c>
      <c r="AT11" s="280">
        <f t="shared" ca="1" si="0"/>
        <v>50</v>
      </c>
      <c r="AU11" s="140" t="s">
        <v>7</v>
      </c>
      <c r="AV11" s="303"/>
      <c r="AW11" s="148"/>
      <c r="AX11" s="149">
        <f t="shared" ca="1" si="4"/>
        <v>50</v>
      </c>
      <c r="AY11" s="150" t="s">
        <v>66</v>
      </c>
      <c r="AZ11" s="150"/>
      <c r="BA11" s="150"/>
      <c r="BB11" s="150"/>
      <c r="BC11" s="150"/>
      <c r="BD11" s="150"/>
      <c r="BE11" s="150" t="s">
        <v>66</v>
      </c>
      <c r="BF11" s="150" t="s">
        <v>66</v>
      </c>
      <c r="BG11" s="151">
        <f t="shared" si="5"/>
        <v>14</v>
      </c>
      <c r="BH11" s="150">
        <f t="shared" ca="1" si="6"/>
        <v>700</v>
      </c>
      <c r="BI11" s="150"/>
      <c r="BJ11" s="150">
        <f t="shared" ca="1" si="1"/>
        <v>700</v>
      </c>
    </row>
    <row r="12" spans="1:66" ht="99.95" customHeight="1" x14ac:dyDescent="0.25">
      <c r="A12" s="316" t="s">
        <v>128</v>
      </c>
      <c r="B12" s="46"/>
      <c r="C12" s="47" t="s">
        <v>10</v>
      </c>
      <c r="D12" s="48">
        <v>2040278804496</v>
      </c>
      <c r="E12" s="254">
        <f>_xlfn.XLOOKUP($D12,[1]Сводный!$E:$E,[1]Сводный!BR:BR,0)</f>
        <v>75</v>
      </c>
      <c r="F12" s="254">
        <f>_xlfn.XLOOKUP($D12,[1]Сводный!$E:$E,[1]Сводный!BS:BS,0)</f>
        <v>0</v>
      </c>
      <c r="G12" s="254">
        <f>_xlfn.XLOOKUP($D12,[1]Сводный!$E:$E,[1]Сводный!BT:BT,0)</f>
        <v>0</v>
      </c>
      <c r="H12" s="254">
        <f>_xlfn.XLOOKUP($D12,[1]Сводный!$E:$E,[1]Сводный!BU:BU,0)</f>
        <v>0</v>
      </c>
      <c r="I12" s="254">
        <f>_xlfn.XLOOKUP($D12,[1]Сводный!$E:$E,[1]Сводный!BV:BV,0)</f>
        <v>0</v>
      </c>
      <c r="J12" s="254">
        <f>_xlfn.XLOOKUP($D12,[1]Сводный!$E:$E,[1]Сводный!BW:BW,0)</f>
        <v>0</v>
      </c>
      <c r="K12" s="254">
        <f>_xlfn.XLOOKUP($D12,[1]Сводный!$E:$E,[1]Сводный!BX:BX,0)</f>
        <v>0</v>
      </c>
      <c r="L12" s="254">
        <f>_xlfn.XLOOKUP($D12,[1]Сводный!$E:$E,[1]Сводный!BY:BY,0)</f>
        <v>0</v>
      </c>
      <c r="M12" s="254">
        <f>_xlfn.XLOOKUP($D12,[1]Сводный!$E:$E,[1]Сводный!BZ:BZ,0)</f>
        <v>0</v>
      </c>
      <c r="N12" s="254">
        <f>_xlfn.XLOOKUP($D12,[1]Сводный!$E:$E,[1]Сводный!CA:CA,0)</f>
        <v>0</v>
      </c>
      <c r="O12" s="254">
        <f>_xlfn.XLOOKUP($D12,[1]Сводный!$E:$E,[1]Сводный!CB:CB,0)</f>
        <v>50</v>
      </c>
      <c r="P12" s="163">
        <f>_xlfn.XLOOKUP($D12,[1]Сводный!$E:$E,[1]Сводный!CC:CC,0)</f>
        <v>0</v>
      </c>
      <c r="Q12" s="1">
        <f t="shared" si="2"/>
        <v>125</v>
      </c>
      <c r="R12" s="269" cm="1">
        <f t="array" aca="1" ref="R12" ca="1">_xlfn.XLOOKUP($D12,INDIRECT(R$2&amp;"!"&amp;"E:E"),INDIRECT(R$2&amp;"!"&amp;"C:C"),0)</f>
        <v>0</v>
      </c>
      <c r="S12" s="269" cm="1">
        <f t="array" aca="1" ref="S12" ca="1">_xlfn.XLOOKUP($D12,INDIRECT(S$2&amp;"!"&amp;"E:E"),INDIRECT(S$2&amp;"!"&amp;"C:C"),0)</f>
        <v>0</v>
      </c>
      <c r="T12" s="269" cm="1">
        <f t="array" aca="1" ref="T12" ca="1">_xlfn.XLOOKUP($D12,INDIRECT(T$2&amp;"!"&amp;"E:E"),INDIRECT(T$2&amp;"!"&amp;"C:C"),0)</f>
        <v>0</v>
      </c>
      <c r="U12" s="269" cm="1">
        <f t="array" aca="1" ref="U12" ca="1">_xlfn.XLOOKUP($D12,INDIRECT(U$2&amp;"!"&amp;"E:E"),INDIRECT(U$2&amp;"!"&amp;"C:C"),0)</f>
        <v>0</v>
      </c>
      <c r="V12" s="269" cm="1">
        <f t="array" aca="1" ref="V12" ca="1">_xlfn.XLOOKUP($D12,INDIRECT(V$2&amp;"!"&amp;"E:E"),INDIRECT(V$2&amp;"!"&amp;"C:C"),0)</f>
        <v>0</v>
      </c>
      <c r="W12" s="269" cm="1">
        <f t="array" aca="1" ref="W12" ca="1">_xlfn.XLOOKUP($D12,INDIRECT(W$2&amp;"!"&amp;"E:E"),INDIRECT(W$2&amp;"!"&amp;"C:C"),0)</f>
        <v>0</v>
      </c>
      <c r="X12" s="269" cm="1">
        <f t="array" aca="1" ref="X12" ca="1">_xlfn.XLOOKUP($D12,INDIRECT(X$2&amp;"!"&amp;"E:E"),INDIRECT(X$2&amp;"!"&amp;"C:C"),0)</f>
        <v>0</v>
      </c>
      <c r="Y12" s="269" cm="1">
        <f t="array" aca="1" ref="Y12" ca="1">_xlfn.XLOOKUP($D12,INDIRECT(Y$2&amp;"!"&amp;"E:E"),INDIRECT(Y$2&amp;"!"&amp;"C:C"),0)</f>
        <v>0</v>
      </c>
      <c r="Z12" s="269" cm="1">
        <f t="array" aca="1" ref="Z12" ca="1">_xlfn.XLOOKUP($D12,INDIRECT(Z$2&amp;"!"&amp;"E:E"),INDIRECT(Z$2&amp;"!"&amp;"C:C"),0)</f>
        <v>0</v>
      </c>
      <c r="AA12" s="269" cm="1">
        <f t="array" aca="1" ref="AA12" ca="1">_xlfn.XLOOKUP($D12,INDIRECT(AA$2&amp;"!"&amp;"E:E"),INDIRECT(AA$2&amp;"!"&amp;"C:C"),0)</f>
        <v>0</v>
      </c>
      <c r="AB12" s="269" cm="1">
        <f t="array" aca="1" ref="AB12" ca="1">_xlfn.XLOOKUP($D12,INDIRECT(AB$2&amp;"!"&amp;"E:E"),INDIRECT(AB$2&amp;"!"&amp;"C:C"),0)</f>
        <v>0</v>
      </c>
      <c r="AC12" s="269" cm="1">
        <f t="array" aca="1" ref="AC12" ca="1">_xlfn.XLOOKUP($D12,INDIRECT(AC$2&amp;"!"&amp;"E:E"),INDIRECT(AC$2&amp;"!"&amp;"C:C"),0)</f>
        <v>0</v>
      </c>
      <c r="AD12" s="269" cm="1">
        <f t="array" aca="1" ref="AD12" ca="1">_xlfn.XLOOKUP($D12,INDIRECT(AD$2&amp;"!"&amp;"E:E"),INDIRECT(AD$2&amp;"!"&amp;"C:C"),0)</f>
        <v>0</v>
      </c>
      <c r="AE12" s="269" cm="1">
        <f t="array" aca="1" ref="AE12" ca="1">_xlfn.XLOOKUP($D12,INDIRECT(AE$2&amp;"!"&amp;"E:E"),INDIRECT(AE$2&amp;"!"&amp;"C:C"),0)</f>
        <v>0</v>
      </c>
      <c r="AF12" s="269" cm="1">
        <f t="array" aca="1" ref="AF12" ca="1">_xlfn.XLOOKUP($D12,INDIRECT(AF$2&amp;"!"&amp;"E:E"),INDIRECT(AF$2&amp;"!"&amp;"C:C"),0)</f>
        <v>0</v>
      </c>
      <c r="AG12" s="269" cm="1">
        <f t="array" aca="1" ref="AG12" ca="1">_xlfn.XLOOKUP($D12,INDIRECT(AG$2&amp;"!"&amp;"E:E"),INDIRECT(AG$2&amp;"!"&amp;"C:C"),0)</f>
        <v>0</v>
      </c>
      <c r="AH12" s="269" cm="1">
        <f t="array" aca="1" ref="AH12" ca="1">_xlfn.XLOOKUP($D12,INDIRECT(AH$2&amp;"!"&amp;"E:E"),INDIRECT(AH$2&amp;"!"&amp;"C:C"),0)</f>
        <v>0</v>
      </c>
      <c r="AI12" s="269" cm="1">
        <f t="array" aca="1" ref="AI12" ca="1">_xlfn.XLOOKUP($D12,INDIRECT(AI$2&amp;"!"&amp;"E:E"),INDIRECT(AI$2&amp;"!"&amp;"C:C"),0)</f>
        <v>0</v>
      </c>
      <c r="AJ12" s="269" cm="1">
        <f t="array" aca="1" ref="AJ12" ca="1">_xlfn.XLOOKUP($D12,INDIRECT(AJ$2&amp;"!"&amp;"E:E"),INDIRECT(AJ$2&amp;"!"&amp;"C:C"),0)</f>
        <v>0</v>
      </c>
      <c r="AK12" s="269" cm="1">
        <f t="array" aca="1" ref="AK12" ca="1">_xlfn.XLOOKUP($D12,INDIRECT(AK$2&amp;"!"&amp;"E:E"),INDIRECT(AK$2&amp;"!"&amp;"C:C"),0)</f>
        <v>0</v>
      </c>
      <c r="AL12" s="269" cm="1">
        <f t="array" aca="1" ref="AL12" ca="1">_xlfn.XLOOKUP($D12,INDIRECT(AL$2&amp;"!"&amp;"E:E"),INDIRECT(AL$2&amp;"!"&amp;"C:C"),0)</f>
        <v>0</v>
      </c>
      <c r="AM12" s="269" cm="1">
        <f t="array" aca="1" ref="AM12" ca="1">_xlfn.XLOOKUP($D12,INDIRECT(AM$2&amp;"!"&amp;"E:E"),INDIRECT(AM$2&amp;"!"&amp;"C:C"),0)</f>
        <v>0</v>
      </c>
      <c r="AN12" s="269" cm="1">
        <f t="array" aca="1" ref="AN12" ca="1">_xlfn.XLOOKUP($D12,INDIRECT(AN$2&amp;"!"&amp;"E:E"),INDIRECT(AN$2&amp;"!"&amp;"C:C"),0)</f>
        <v>0</v>
      </c>
      <c r="AO12" s="269" cm="1">
        <f t="array" aca="1" ref="AO12" ca="1">_xlfn.XLOOKUP($D12,INDIRECT(AO$2&amp;"!"&amp;"E:E"),INDIRECT(AO$2&amp;"!"&amp;"C:C"),0)</f>
        <v>0</v>
      </c>
      <c r="AP12" s="269" cm="1">
        <f t="array" aca="1" ref="AP12" ca="1">_xlfn.XLOOKUP($D12,INDIRECT(AP$2&amp;"!"&amp;"E:E"),INDIRECT(AP$2&amp;"!"&amp;"C:C"),0)</f>
        <v>0</v>
      </c>
      <c r="AQ12" s="269" cm="1">
        <f t="array" aca="1" ref="AQ12" ca="1">_xlfn.XLOOKUP($D12,INDIRECT(AQ$2&amp;"!"&amp;"E:E"),INDIRECT(AQ$2&amp;"!"&amp;"C:C"),0)</f>
        <v>0</v>
      </c>
      <c r="AR12" s="269" cm="1">
        <f t="array" aca="1" ref="AR12" ca="1">_xlfn.XLOOKUP($D12,INDIRECT(AR$2&amp;"!"&amp;"E:E"),INDIRECT(AR$2&amp;"!"&amp;"C:C"),0)</f>
        <v>0</v>
      </c>
      <c r="AS12" s="270">
        <f t="shared" ca="1" si="3"/>
        <v>0</v>
      </c>
      <c r="AT12" s="280">
        <f t="shared" ca="1" si="0"/>
        <v>125</v>
      </c>
      <c r="AU12" s="52" t="s">
        <v>7</v>
      </c>
      <c r="AV12" s="301" t="s">
        <v>90</v>
      </c>
      <c r="AW12" s="166"/>
      <c r="AX12" s="47">
        <f t="shared" ca="1" si="4"/>
        <v>125</v>
      </c>
      <c r="AY12" s="167" t="s">
        <v>66</v>
      </c>
      <c r="AZ12" s="167"/>
      <c r="BA12" s="167"/>
      <c r="BB12" s="167"/>
      <c r="BC12" s="167"/>
      <c r="BD12" s="167"/>
      <c r="BE12" s="167" t="s">
        <v>66</v>
      </c>
      <c r="BF12" s="167" t="s">
        <v>66</v>
      </c>
      <c r="BG12" s="168">
        <f t="shared" si="5"/>
        <v>14</v>
      </c>
      <c r="BH12" s="167">
        <f t="shared" ca="1" si="6"/>
        <v>1750</v>
      </c>
      <c r="BI12" s="167"/>
      <c r="BJ12" s="167">
        <f t="shared" ca="1" si="1"/>
        <v>1750</v>
      </c>
    </row>
    <row r="13" spans="1:66" ht="99.95" customHeight="1" x14ac:dyDescent="0.25">
      <c r="A13" s="314"/>
      <c r="B13" s="49"/>
      <c r="C13" s="50" t="s">
        <v>11</v>
      </c>
      <c r="D13" s="51">
        <v>2040278810534</v>
      </c>
      <c r="E13" s="251">
        <f>_xlfn.XLOOKUP($D13,[1]Сводный!$E:$E,[1]Сводный!BR:BR,0)</f>
        <v>100</v>
      </c>
      <c r="F13" s="251">
        <f>_xlfn.XLOOKUP($D13,[1]Сводный!$E:$E,[1]Сводный!BS:BS,0)</f>
        <v>0</v>
      </c>
      <c r="G13" s="251">
        <f>_xlfn.XLOOKUP($D13,[1]Сводный!$E:$E,[1]Сводный!BT:BT,0)</f>
        <v>0</v>
      </c>
      <c r="H13" s="251">
        <f>_xlfn.XLOOKUP($D13,[1]Сводный!$E:$E,[1]Сводный!BU:BU,0)</f>
        <v>0</v>
      </c>
      <c r="I13" s="251">
        <f>_xlfn.XLOOKUP($D13,[1]Сводный!$E:$E,[1]Сводный!BV:BV,0)</f>
        <v>0</v>
      </c>
      <c r="J13" s="251">
        <f>_xlfn.XLOOKUP($D13,[1]Сводный!$E:$E,[1]Сводный!BW:BW,0)</f>
        <v>50</v>
      </c>
      <c r="K13" s="251">
        <f>_xlfn.XLOOKUP($D13,[1]Сводный!$E:$E,[1]Сводный!BX:BX,0)</f>
        <v>0</v>
      </c>
      <c r="L13" s="251">
        <f>_xlfn.XLOOKUP($D13,[1]Сводный!$E:$E,[1]Сводный!BY:BY,0)</f>
        <v>50</v>
      </c>
      <c r="M13" s="251">
        <f>_xlfn.XLOOKUP($D13,[1]Сводный!$E:$E,[1]Сводный!BZ:BZ,0)</f>
        <v>0</v>
      </c>
      <c r="N13" s="251">
        <f>_xlfn.XLOOKUP($D13,[1]Сводный!$E:$E,[1]Сводный!CA:CA,0)</f>
        <v>50</v>
      </c>
      <c r="O13" s="251">
        <f>_xlfn.XLOOKUP($D13,[1]Сводный!$E:$E,[1]Сводный!CB:CB,0)</f>
        <v>50</v>
      </c>
      <c r="P13" s="32">
        <f>_xlfn.XLOOKUP($D13,[1]Сводный!$E:$E,[1]Сводный!CC:CC,0)</f>
        <v>0</v>
      </c>
      <c r="Q13" s="1">
        <f t="shared" si="2"/>
        <v>300</v>
      </c>
      <c r="R13" s="262" cm="1">
        <f t="array" aca="1" ref="R13" ca="1">_xlfn.XLOOKUP($D13,INDIRECT(R$2&amp;"!"&amp;"E:E"),INDIRECT(R$2&amp;"!"&amp;"C:C"),0)</f>
        <v>0</v>
      </c>
      <c r="S13" s="262" cm="1">
        <f t="array" aca="1" ref="S13" ca="1">_xlfn.XLOOKUP($D13,INDIRECT(S$2&amp;"!"&amp;"E:E"),INDIRECT(S$2&amp;"!"&amp;"C:C"),0)</f>
        <v>0</v>
      </c>
      <c r="T13" s="262" cm="1">
        <f t="array" aca="1" ref="T13" ca="1">_xlfn.XLOOKUP($D13,INDIRECT(T$2&amp;"!"&amp;"E:E"),INDIRECT(T$2&amp;"!"&amp;"C:C"),0)</f>
        <v>0</v>
      </c>
      <c r="U13" s="262" cm="1">
        <f t="array" aca="1" ref="U13" ca="1">_xlfn.XLOOKUP($D13,INDIRECT(U$2&amp;"!"&amp;"E:E"),INDIRECT(U$2&amp;"!"&amp;"C:C"),0)</f>
        <v>0</v>
      </c>
      <c r="V13" s="262" cm="1">
        <f t="array" aca="1" ref="V13" ca="1">_xlfn.XLOOKUP($D13,INDIRECT(V$2&amp;"!"&amp;"E:E"),INDIRECT(V$2&amp;"!"&amp;"C:C"),0)</f>
        <v>0</v>
      </c>
      <c r="W13" s="262" cm="1">
        <f t="array" aca="1" ref="W13" ca="1">_xlfn.XLOOKUP($D13,INDIRECT(W$2&amp;"!"&amp;"E:E"),INDIRECT(W$2&amp;"!"&amp;"C:C"),0)</f>
        <v>0</v>
      </c>
      <c r="X13" s="262" cm="1">
        <f t="array" aca="1" ref="X13" ca="1">_xlfn.XLOOKUP($D13,INDIRECT(X$2&amp;"!"&amp;"E:E"),INDIRECT(X$2&amp;"!"&amp;"C:C"),0)</f>
        <v>0</v>
      </c>
      <c r="Y13" s="262" cm="1">
        <f t="array" aca="1" ref="Y13" ca="1">_xlfn.XLOOKUP($D13,INDIRECT(Y$2&amp;"!"&amp;"E:E"),INDIRECT(Y$2&amp;"!"&amp;"C:C"),0)</f>
        <v>0</v>
      </c>
      <c r="Z13" s="262" cm="1">
        <f t="array" aca="1" ref="Z13" ca="1">_xlfn.XLOOKUP($D13,INDIRECT(Z$2&amp;"!"&amp;"E:E"),INDIRECT(Z$2&amp;"!"&amp;"C:C"),0)</f>
        <v>0</v>
      </c>
      <c r="AA13" s="262" cm="1">
        <f t="array" aca="1" ref="AA13" ca="1">_xlfn.XLOOKUP($D13,INDIRECT(AA$2&amp;"!"&amp;"E:E"),INDIRECT(AA$2&amp;"!"&amp;"C:C"),0)</f>
        <v>0</v>
      </c>
      <c r="AB13" s="262" cm="1">
        <f t="array" aca="1" ref="AB13" ca="1">_xlfn.XLOOKUP($D13,INDIRECT(AB$2&amp;"!"&amp;"E:E"),INDIRECT(AB$2&amp;"!"&amp;"C:C"),0)</f>
        <v>0</v>
      </c>
      <c r="AC13" s="262" cm="1">
        <f t="array" aca="1" ref="AC13" ca="1">_xlfn.XLOOKUP($D13,INDIRECT(AC$2&amp;"!"&amp;"E:E"),INDIRECT(AC$2&amp;"!"&amp;"C:C"),0)</f>
        <v>0</v>
      </c>
      <c r="AD13" s="262" cm="1">
        <f t="array" aca="1" ref="AD13" ca="1">_xlfn.XLOOKUP($D13,INDIRECT(AD$2&amp;"!"&amp;"E:E"),INDIRECT(AD$2&amp;"!"&amp;"C:C"),0)</f>
        <v>0</v>
      </c>
      <c r="AE13" s="262" cm="1">
        <f t="array" aca="1" ref="AE13" ca="1">_xlfn.XLOOKUP($D13,INDIRECT(AE$2&amp;"!"&amp;"E:E"),INDIRECT(AE$2&amp;"!"&amp;"C:C"),0)</f>
        <v>0</v>
      </c>
      <c r="AF13" s="262" cm="1">
        <f t="array" aca="1" ref="AF13" ca="1">_xlfn.XLOOKUP($D13,INDIRECT(AF$2&amp;"!"&amp;"E:E"),INDIRECT(AF$2&amp;"!"&amp;"C:C"),0)</f>
        <v>0</v>
      </c>
      <c r="AG13" s="262" cm="1">
        <f t="array" aca="1" ref="AG13" ca="1">_xlfn.XLOOKUP($D13,INDIRECT(AG$2&amp;"!"&amp;"E:E"),INDIRECT(AG$2&amp;"!"&amp;"C:C"),0)</f>
        <v>0</v>
      </c>
      <c r="AH13" s="262" cm="1">
        <f t="array" aca="1" ref="AH13" ca="1">_xlfn.XLOOKUP($D13,INDIRECT(AH$2&amp;"!"&amp;"E:E"),INDIRECT(AH$2&amp;"!"&amp;"C:C"),0)</f>
        <v>0</v>
      </c>
      <c r="AI13" s="262" cm="1">
        <f t="array" aca="1" ref="AI13" ca="1">_xlfn.XLOOKUP($D13,INDIRECT(AI$2&amp;"!"&amp;"E:E"),INDIRECT(AI$2&amp;"!"&amp;"C:C"),0)</f>
        <v>0</v>
      </c>
      <c r="AJ13" s="262" cm="1">
        <f t="array" aca="1" ref="AJ13" ca="1">_xlfn.XLOOKUP($D13,INDIRECT(AJ$2&amp;"!"&amp;"E:E"),INDIRECT(AJ$2&amp;"!"&amp;"C:C"),0)</f>
        <v>0</v>
      </c>
      <c r="AK13" s="262" cm="1">
        <f t="array" aca="1" ref="AK13" ca="1">_xlfn.XLOOKUP($D13,INDIRECT(AK$2&amp;"!"&amp;"E:E"),INDIRECT(AK$2&amp;"!"&amp;"C:C"),0)</f>
        <v>0</v>
      </c>
      <c r="AL13" s="262" cm="1">
        <f t="array" aca="1" ref="AL13" ca="1">_xlfn.XLOOKUP($D13,INDIRECT(AL$2&amp;"!"&amp;"E:E"),INDIRECT(AL$2&amp;"!"&amp;"C:C"),0)</f>
        <v>0</v>
      </c>
      <c r="AM13" s="262" cm="1">
        <f t="array" aca="1" ref="AM13" ca="1">_xlfn.XLOOKUP($D13,INDIRECT(AM$2&amp;"!"&amp;"E:E"),INDIRECT(AM$2&amp;"!"&amp;"C:C"),0)</f>
        <v>0</v>
      </c>
      <c r="AN13" s="262" cm="1">
        <f t="array" aca="1" ref="AN13" ca="1">_xlfn.XLOOKUP($D13,INDIRECT(AN$2&amp;"!"&amp;"E:E"),INDIRECT(AN$2&amp;"!"&amp;"C:C"),0)</f>
        <v>0</v>
      </c>
      <c r="AO13" s="262" cm="1">
        <f t="array" aca="1" ref="AO13" ca="1">_xlfn.XLOOKUP($D13,INDIRECT(AO$2&amp;"!"&amp;"E:E"),INDIRECT(AO$2&amp;"!"&amp;"C:C"),0)</f>
        <v>0</v>
      </c>
      <c r="AP13" s="262" cm="1">
        <f t="array" aca="1" ref="AP13" ca="1">_xlfn.XLOOKUP($D13,INDIRECT(AP$2&amp;"!"&amp;"E:E"),INDIRECT(AP$2&amp;"!"&amp;"C:C"),0)</f>
        <v>0</v>
      </c>
      <c r="AQ13" s="262" cm="1">
        <f t="array" aca="1" ref="AQ13" ca="1">_xlfn.XLOOKUP($D13,INDIRECT(AQ$2&amp;"!"&amp;"E:E"),INDIRECT(AQ$2&amp;"!"&amp;"C:C"),0)</f>
        <v>0</v>
      </c>
      <c r="AR13" s="262" cm="1">
        <f t="array" aca="1" ref="AR13" ca="1">_xlfn.XLOOKUP($D13,INDIRECT(AR$2&amp;"!"&amp;"E:E"),INDIRECT(AR$2&amp;"!"&amp;"C:C"),0)</f>
        <v>0</v>
      </c>
      <c r="AS13" s="263">
        <f t="shared" ca="1" si="3"/>
        <v>0</v>
      </c>
      <c r="AT13" s="280">
        <f t="shared" ca="1" si="0"/>
        <v>300</v>
      </c>
      <c r="AU13" s="35" t="s">
        <v>7</v>
      </c>
      <c r="AV13" s="302"/>
      <c r="AX13" s="30">
        <f t="shared" ca="1" si="4"/>
        <v>300</v>
      </c>
      <c r="AY13" s="37" t="s">
        <v>66</v>
      </c>
      <c r="AZ13" s="37"/>
      <c r="BA13" s="37"/>
      <c r="BB13" s="37"/>
      <c r="BC13" s="37"/>
      <c r="BD13" s="37"/>
      <c r="BE13" s="37" t="s">
        <v>66</v>
      </c>
      <c r="BF13" s="37" t="s">
        <v>66</v>
      </c>
      <c r="BG13" s="38">
        <f t="shared" si="5"/>
        <v>14</v>
      </c>
      <c r="BH13" s="37">
        <f t="shared" ca="1" si="6"/>
        <v>4200</v>
      </c>
      <c r="BI13" s="37"/>
      <c r="BJ13" s="37">
        <f t="shared" ca="1" si="1"/>
        <v>4200</v>
      </c>
    </row>
    <row r="14" spans="1:66" ht="99.95" customHeight="1" x14ac:dyDescent="0.25">
      <c r="A14" s="314"/>
      <c r="B14" s="49"/>
      <c r="C14" s="50" t="s">
        <v>12</v>
      </c>
      <c r="D14" s="51">
        <v>2040278804649</v>
      </c>
      <c r="E14" s="251">
        <f>_xlfn.XLOOKUP($D14,[1]Сводный!$E:$E,[1]Сводный!BR:BR,0)</f>
        <v>0</v>
      </c>
      <c r="F14" s="251">
        <f>_xlfn.XLOOKUP($D14,[1]Сводный!$E:$E,[1]Сводный!BS:BS,0)</f>
        <v>0</v>
      </c>
      <c r="G14" s="251">
        <f>_xlfn.XLOOKUP($D14,[1]Сводный!$E:$E,[1]Сводный!BT:BT,0)</f>
        <v>0</v>
      </c>
      <c r="H14" s="251">
        <f>_xlfn.XLOOKUP($D14,[1]Сводный!$E:$E,[1]Сводный!BU:BU,0)</f>
        <v>0</v>
      </c>
      <c r="I14" s="251">
        <f>_xlfn.XLOOKUP($D14,[1]Сводный!$E:$E,[1]Сводный!BV:BV,0)</f>
        <v>0</v>
      </c>
      <c r="J14" s="251">
        <f>_xlfn.XLOOKUP($D14,[1]Сводный!$E:$E,[1]Сводный!BW:BW,0)</f>
        <v>0</v>
      </c>
      <c r="K14" s="251">
        <f>_xlfn.XLOOKUP($D14,[1]Сводный!$E:$E,[1]Сводный!BX:BX,0)</f>
        <v>0</v>
      </c>
      <c r="L14" s="251">
        <f>_xlfn.XLOOKUP($D14,[1]Сводный!$E:$E,[1]Сводный!BY:BY,0)</f>
        <v>20</v>
      </c>
      <c r="M14" s="251">
        <f>_xlfn.XLOOKUP($D14,[1]Сводный!$E:$E,[1]Сводный!BZ:BZ,0)</f>
        <v>0</v>
      </c>
      <c r="N14" s="251">
        <f>_xlfn.XLOOKUP($D14,[1]Сводный!$E:$E,[1]Сводный!CA:CA,0)</f>
        <v>50</v>
      </c>
      <c r="O14" s="251">
        <f>_xlfn.XLOOKUP($D14,[1]Сводный!$E:$E,[1]Сводный!CB:CB,0)</f>
        <v>50</v>
      </c>
      <c r="P14" s="32">
        <f>_xlfn.XLOOKUP($D14,[1]Сводный!$E:$E,[1]Сводный!CC:CC,0)</f>
        <v>0</v>
      </c>
      <c r="Q14" s="1">
        <f t="shared" si="2"/>
        <v>120</v>
      </c>
      <c r="R14" s="262" cm="1">
        <f t="array" aca="1" ref="R14" ca="1">_xlfn.XLOOKUP($D14,INDIRECT(R$2&amp;"!"&amp;"E:E"),INDIRECT(R$2&amp;"!"&amp;"C:C"),0)</f>
        <v>0</v>
      </c>
      <c r="S14" s="262" cm="1">
        <f t="array" aca="1" ref="S14" ca="1">_xlfn.XLOOKUP($D14,INDIRECT(S$2&amp;"!"&amp;"E:E"),INDIRECT(S$2&amp;"!"&amp;"C:C"),0)</f>
        <v>0</v>
      </c>
      <c r="T14" s="262" cm="1">
        <f t="array" aca="1" ref="T14" ca="1">_xlfn.XLOOKUP($D14,INDIRECT(T$2&amp;"!"&amp;"E:E"),INDIRECT(T$2&amp;"!"&amp;"C:C"),0)</f>
        <v>0</v>
      </c>
      <c r="U14" s="262" cm="1">
        <f t="array" aca="1" ref="U14" ca="1">_xlfn.XLOOKUP($D14,INDIRECT(U$2&amp;"!"&amp;"E:E"),INDIRECT(U$2&amp;"!"&amp;"C:C"),0)</f>
        <v>0</v>
      </c>
      <c r="V14" s="262" cm="1">
        <f t="array" aca="1" ref="V14" ca="1">_xlfn.XLOOKUP($D14,INDIRECT(V$2&amp;"!"&amp;"E:E"),INDIRECT(V$2&amp;"!"&amp;"C:C"),0)</f>
        <v>0</v>
      </c>
      <c r="W14" s="262" cm="1">
        <f t="array" aca="1" ref="W14" ca="1">_xlfn.XLOOKUP($D14,INDIRECT(W$2&amp;"!"&amp;"E:E"),INDIRECT(W$2&amp;"!"&amp;"C:C"),0)</f>
        <v>0</v>
      </c>
      <c r="X14" s="262" cm="1">
        <f t="array" aca="1" ref="X14" ca="1">_xlfn.XLOOKUP($D14,INDIRECT(X$2&amp;"!"&amp;"E:E"),INDIRECT(X$2&amp;"!"&amp;"C:C"),0)</f>
        <v>0</v>
      </c>
      <c r="Y14" s="262" cm="1">
        <f t="array" aca="1" ref="Y14" ca="1">_xlfn.XLOOKUP($D14,INDIRECT(Y$2&amp;"!"&amp;"E:E"),INDIRECT(Y$2&amp;"!"&amp;"C:C"),0)</f>
        <v>0</v>
      </c>
      <c r="Z14" s="262" cm="1">
        <f t="array" aca="1" ref="Z14" ca="1">_xlfn.XLOOKUP($D14,INDIRECT(Z$2&amp;"!"&amp;"E:E"),INDIRECT(Z$2&amp;"!"&amp;"C:C"),0)</f>
        <v>0</v>
      </c>
      <c r="AA14" s="262" cm="1">
        <f t="array" aca="1" ref="AA14" ca="1">_xlfn.XLOOKUP($D14,INDIRECT(AA$2&amp;"!"&amp;"E:E"),INDIRECT(AA$2&amp;"!"&amp;"C:C"),0)</f>
        <v>0</v>
      </c>
      <c r="AB14" s="262" cm="1">
        <f t="array" aca="1" ref="AB14" ca="1">_xlfn.XLOOKUP($D14,INDIRECT(AB$2&amp;"!"&amp;"E:E"),INDIRECT(AB$2&amp;"!"&amp;"C:C"),0)</f>
        <v>0</v>
      </c>
      <c r="AC14" s="262" cm="1">
        <f t="array" aca="1" ref="AC14" ca="1">_xlfn.XLOOKUP($D14,INDIRECT(AC$2&amp;"!"&amp;"E:E"),INDIRECT(AC$2&amp;"!"&amp;"C:C"),0)</f>
        <v>0</v>
      </c>
      <c r="AD14" s="262" cm="1">
        <f t="array" aca="1" ref="AD14" ca="1">_xlfn.XLOOKUP($D14,INDIRECT(AD$2&amp;"!"&amp;"E:E"),INDIRECT(AD$2&amp;"!"&amp;"C:C"),0)</f>
        <v>0</v>
      </c>
      <c r="AE14" s="262" cm="1">
        <f t="array" aca="1" ref="AE14" ca="1">_xlfn.XLOOKUP($D14,INDIRECT(AE$2&amp;"!"&amp;"E:E"),INDIRECT(AE$2&amp;"!"&amp;"C:C"),0)</f>
        <v>0</v>
      </c>
      <c r="AF14" s="262" cm="1">
        <f t="array" aca="1" ref="AF14" ca="1">_xlfn.XLOOKUP($D14,INDIRECT(AF$2&amp;"!"&amp;"E:E"),INDIRECT(AF$2&amp;"!"&amp;"C:C"),0)</f>
        <v>0</v>
      </c>
      <c r="AG14" s="262" cm="1">
        <f t="array" aca="1" ref="AG14" ca="1">_xlfn.XLOOKUP($D14,INDIRECT(AG$2&amp;"!"&amp;"E:E"),INDIRECT(AG$2&amp;"!"&amp;"C:C"),0)</f>
        <v>0</v>
      </c>
      <c r="AH14" s="262" cm="1">
        <f t="array" aca="1" ref="AH14" ca="1">_xlfn.XLOOKUP($D14,INDIRECT(AH$2&amp;"!"&amp;"E:E"),INDIRECT(AH$2&amp;"!"&amp;"C:C"),0)</f>
        <v>0</v>
      </c>
      <c r="AI14" s="262" cm="1">
        <f t="array" aca="1" ref="AI14" ca="1">_xlfn.XLOOKUP($D14,INDIRECT(AI$2&amp;"!"&amp;"E:E"),INDIRECT(AI$2&amp;"!"&amp;"C:C"),0)</f>
        <v>0</v>
      </c>
      <c r="AJ14" s="262" cm="1">
        <f t="array" aca="1" ref="AJ14" ca="1">_xlfn.XLOOKUP($D14,INDIRECT(AJ$2&amp;"!"&amp;"E:E"),INDIRECT(AJ$2&amp;"!"&amp;"C:C"),0)</f>
        <v>0</v>
      </c>
      <c r="AK14" s="262" cm="1">
        <f t="array" aca="1" ref="AK14" ca="1">_xlfn.XLOOKUP($D14,INDIRECT(AK$2&amp;"!"&amp;"E:E"),INDIRECT(AK$2&amp;"!"&amp;"C:C"),0)</f>
        <v>0</v>
      </c>
      <c r="AL14" s="262" cm="1">
        <f t="array" aca="1" ref="AL14" ca="1">_xlfn.XLOOKUP($D14,INDIRECT(AL$2&amp;"!"&amp;"E:E"),INDIRECT(AL$2&amp;"!"&amp;"C:C"),0)</f>
        <v>0</v>
      </c>
      <c r="AM14" s="262" cm="1">
        <f t="array" aca="1" ref="AM14" ca="1">_xlfn.XLOOKUP($D14,INDIRECT(AM$2&amp;"!"&amp;"E:E"),INDIRECT(AM$2&amp;"!"&amp;"C:C"),0)</f>
        <v>0</v>
      </c>
      <c r="AN14" s="262" cm="1">
        <f t="array" aca="1" ref="AN14" ca="1">_xlfn.XLOOKUP($D14,INDIRECT(AN$2&amp;"!"&amp;"E:E"),INDIRECT(AN$2&amp;"!"&amp;"C:C"),0)</f>
        <v>0</v>
      </c>
      <c r="AO14" s="262" cm="1">
        <f t="array" aca="1" ref="AO14" ca="1">_xlfn.XLOOKUP($D14,INDIRECT(AO$2&amp;"!"&amp;"E:E"),INDIRECT(AO$2&amp;"!"&amp;"C:C"),0)</f>
        <v>0</v>
      </c>
      <c r="AP14" s="262" cm="1">
        <f t="array" aca="1" ref="AP14" ca="1">_xlfn.XLOOKUP($D14,INDIRECT(AP$2&amp;"!"&amp;"E:E"),INDIRECT(AP$2&amp;"!"&amp;"C:C"),0)</f>
        <v>0</v>
      </c>
      <c r="AQ14" s="262" cm="1">
        <f t="array" aca="1" ref="AQ14" ca="1">_xlfn.XLOOKUP($D14,INDIRECT(AQ$2&amp;"!"&amp;"E:E"),INDIRECT(AQ$2&amp;"!"&amp;"C:C"),0)</f>
        <v>0</v>
      </c>
      <c r="AR14" s="262" cm="1">
        <f t="array" aca="1" ref="AR14" ca="1">_xlfn.XLOOKUP($D14,INDIRECT(AR$2&amp;"!"&amp;"E:E"),INDIRECT(AR$2&amp;"!"&amp;"C:C"),0)</f>
        <v>0</v>
      </c>
      <c r="AS14" s="263">
        <f t="shared" ca="1" si="3"/>
        <v>0</v>
      </c>
      <c r="AT14" s="280">
        <f t="shared" ca="1" si="0"/>
        <v>120</v>
      </c>
      <c r="AU14" s="35" t="s">
        <v>7</v>
      </c>
      <c r="AV14" s="302"/>
      <c r="AX14" s="30">
        <f t="shared" ca="1" si="4"/>
        <v>120</v>
      </c>
      <c r="AY14" s="37" t="s">
        <v>66</v>
      </c>
      <c r="AZ14" s="37"/>
      <c r="BA14" s="37"/>
      <c r="BB14" s="37"/>
      <c r="BC14" s="37"/>
      <c r="BD14" s="37"/>
      <c r="BE14" s="37" t="s">
        <v>66</v>
      </c>
      <c r="BF14" s="37" t="s">
        <v>66</v>
      </c>
      <c r="BG14" s="38">
        <f t="shared" si="5"/>
        <v>14</v>
      </c>
      <c r="BH14" s="37">
        <f t="shared" ca="1" si="6"/>
        <v>1680</v>
      </c>
      <c r="BI14" s="37"/>
      <c r="BJ14" s="37">
        <f t="shared" ca="1" si="1"/>
        <v>1680</v>
      </c>
    </row>
    <row r="15" spans="1:66" ht="99.95" customHeight="1" x14ac:dyDescent="0.25">
      <c r="A15" s="314"/>
      <c r="B15" s="49"/>
      <c r="C15" s="50" t="s">
        <v>13</v>
      </c>
      <c r="D15" s="51">
        <v>2039818580389</v>
      </c>
      <c r="E15" s="251">
        <f>_xlfn.XLOOKUP($D15,[1]Сводный!$E:$E,[1]Сводный!BR:BR,0)</f>
        <v>0</v>
      </c>
      <c r="F15" s="251">
        <f>_xlfn.XLOOKUP($D15,[1]Сводный!$E:$E,[1]Сводный!BS:BS,0)</f>
        <v>0</v>
      </c>
      <c r="G15" s="251">
        <f>_xlfn.XLOOKUP($D15,[1]Сводный!$E:$E,[1]Сводный!BT:BT,0)</f>
        <v>0</v>
      </c>
      <c r="H15" s="251">
        <f>_xlfn.XLOOKUP($D15,[1]Сводный!$E:$E,[1]Сводный!BU:BU,0)</f>
        <v>0</v>
      </c>
      <c r="I15" s="251">
        <f>_xlfn.XLOOKUP($D15,[1]Сводный!$E:$E,[1]Сводный!BV:BV,0)</f>
        <v>0</v>
      </c>
      <c r="J15" s="251">
        <f>_xlfn.XLOOKUP($D15,[1]Сводный!$E:$E,[1]Сводный!BW:BW,0)</f>
        <v>0</v>
      </c>
      <c r="K15" s="251">
        <f>_xlfn.XLOOKUP($D15,[1]Сводный!$E:$E,[1]Сводный!BX:BX,0)</f>
        <v>0</v>
      </c>
      <c r="L15" s="251">
        <f>_xlfn.XLOOKUP($D15,[1]Сводный!$E:$E,[1]Сводный!BY:BY,0)</f>
        <v>0</v>
      </c>
      <c r="M15" s="251">
        <f>_xlfn.XLOOKUP($D15,[1]Сводный!$E:$E,[1]Сводный!BZ:BZ,0)</f>
        <v>0</v>
      </c>
      <c r="N15" s="251">
        <f>_xlfn.XLOOKUP($D15,[1]Сводный!$E:$E,[1]Сводный!CA:CA,0)</f>
        <v>0</v>
      </c>
      <c r="O15" s="251">
        <f>_xlfn.XLOOKUP($D15,[1]Сводный!$E:$E,[1]Сводный!CB:CB,0)</f>
        <v>20</v>
      </c>
      <c r="P15" s="32">
        <f>_xlfn.XLOOKUP($D15,[1]Сводный!$E:$E,[1]Сводный!CC:CC,0)</f>
        <v>0</v>
      </c>
      <c r="Q15" s="1">
        <f t="shared" si="2"/>
        <v>20</v>
      </c>
      <c r="R15" s="262" cm="1">
        <f t="array" aca="1" ref="R15" ca="1">_xlfn.XLOOKUP($D15,INDIRECT(R$2&amp;"!"&amp;"E:E"),INDIRECT(R$2&amp;"!"&amp;"C:C"),0)</f>
        <v>0</v>
      </c>
      <c r="S15" s="262" cm="1">
        <f t="array" aca="1" ref="S15" ca="1">_xlfn.XLOOKUP($D15,INDIRECT(S$2&amp;"!"&amp;"E:E"),INDIRECT(S$2&amp;"!"&amp;"C:C"),0)</f>
        <v>0</v>
      </c>
      <c r="T15" s="262" cm="1">
        <f t="array" aca="1" ref="T15" ca="1">_xlfn.XLOOKUP($D15,INDIRECT(T$2&amp;"!"&amp;"E:E"),INDIRECT(T$2&amp;"!"&amp;"C:C"),0)</f>
        <v>0</v>
      </c>
      <c r="U15" s="262" cm="1">
        <f t="array" aca="1" ref="U15" ca="1">_xlfn.XLOOKUP($D15,INDIRECT(U$2&amp;"!"&amp;"E:E"),INDIRECT(U$2&amp;"!"&amp;"C:C"),0)</f>
        <v>0</v>
      </c>
      <c r="V15" s="262" cm="1">
        <f t="array" aca="1" ref="V15" ca="1">_xlfn.XLOOKUP($D15,INDIRECT(V$2&amp;"!"&amp;"E:E"),INDIRECT(V$2&amp;"!"&amp;"C:C"),0)</f>
        <v>0</v>
      </c>
      <c r="W15" s="262" cm="1">
        <f t="array" aca="1" ref="W15" ca="1">_xlfn.XLOOKUP($D15,INDIRECT(W$2&amp;"!"&amp;"E:E"),INDIRECT(W$2&amp;"!"&amp;"C:C"),0)</f>
        <v>0</v>
      </c>
      <c r="X15" s="262" cm="1">
        <f t="array" aca="1" ref="X15" ca="1">_xlfn.XLOOKUP($D15,INDIRECT(X$2&amp;"!"&amp;"E:E"),INDIRECT(X$2&amp;"!"&amp;"C:C"),0)</f>
        <v>0</v>
      </c>
      <c r="Y15" s="262" cm="1">
        <f t="array" aca="1" ref="Y15" ca="1">_xlfn.XLOOKUP($D15,INDIRECT(Y$2&amp;"!"&amp;"E:E"),INDIRECT(Y$2&amp;"!"&amp;"C:C"),0)</f>
        <v>0</v>
      </c>
      <c r="Z15" s="262" cm="1">
        <f t="array" aca="1" ref="Z15" ca="1">_xlfn.XLOOKUP($D15,INDIRECT(Z$2&amp;"!"&amp;"E:E"),INDIRECT(Z$2&amp;"!"&amp;"C:C"),0)</f>
        <v>0</v>
      </c>
      <c r="AA15" s="262" cm="1">
        <f t="array" aca="1" ref="AA15" ca="1">_xlfn.XLOOKUP($D15,INDIRECT(AA$2&amp;"!"&amp;"E:E"),INDIRECT(AA$2&amp;"!"&amp;"C:C"),0)</f>
        <v>0</v>
      </c>
      <c r="AB15" s="262" cm="1">
        <f t="array" aca="1" ref="AB15" ca="1">_xlfn.XLOOKUP($D15,INDIRECT(AB$2&amp;"!"&amp;"E:E"),INDIRECT(AB$2&amp;"!"&amp;"C:C"),0)</f>
        <v>0</v>
      </c>
      <c r="AC15" s="262" cm="1">
        <f t="array" aca="1" ref="AC15" ca="1">_xlfn.XLOOKUP($D15,INDIRECT(AC$2&amp;"!"&amp;"E:E"),INDIRECT(AC$2&amp;"!"&amp;"C:C"),0)</f>
        <v>0</v>
      </c>
      <c r="AD15" s="262" cm="1">
        <f t="array" aca="1" ref="AD15" ca="1">_xlfn.XLOOKUP($D15,INDIRECT(AD$2&amp;"!"&amp;"E:E"),INDIRECT(AD$2&amp;"!"&amp;"C:C"),0)</f>
        <v>0</v>
      </c>
      <c r="AE15" s="262" cm="1">
        <f t="array" aca="1" ref="AE15" ca="1">_xlfn.XLOOKUP($D15,INDIRECT(AE$2&amp;"!"&amp;"E:E"),INDIRECT(AE$2&amp;"!"&amp;"C:C"),0)</f>
        <v>0</v>
      </c>
      <c r="AF15" s="262" cm="1">
        <f t="array" aca="1" ref="AF15" ca="1">_xlfn.XLOOKUP($D15,INDIRECT(AF$2&amp;"!"&amp;"E:E"),INDIRECT(AF$2&amp;"!"&amp;"C:C"),0)</f>
        <v>0</v>
      </c>
      <c r="AG15" s="262" cm="1">
        <f t="array" aca="1" ref="AG15" ca="1">_xlfn.XLOOKUP($D15,INDIRECT(AG$2&amp;"!"&amp;"E:E"),INDIRECT(AG$2&amp;"!"&amp;"C:C"),0)</f>
        <v>0</v>
      </c>
      <c r="AH15" s="262" cm="1">
        <f t="array" aca="1" ref="AH15" ca="1">_xlfn.XLOOKUP($D15,INDIRECT(AH$2&amp;"!"&amp;"E:E"),INDIRECT(AH$2&amp;"!"&amp;"C:C"),0)</f>
        <v>0</v>
      </c>
      <c r="AI15" s="262" cm="1">
        <f t="array" aca="1" ref="AI15" ca="1">_xlfn.XLOOKUP($D15,INDIRECT(AI$2&amp;"!"&amp;"E:E"),INDIRECT(AI$2&amp;"!"&amp;"C:C"),0)</f>
        <v>0</v>
      </c>
      <c r="AJ15" s="262" cm="1">
        <f t="array" aca="1" ref="AJ15" ca="1">_xlfn.XLOOKUP($D15,INDIRECT(AJ$2&amp;"!"&amp;"E:E"),INDIRECT(AJ$2&amp;"!"&amp;"C:C"),0)</f>
        <v>0</v>
      </c>
      <c r="AK15" s="262" cm="1">
        <f t="array" aca="1" ref="AK15" ca="1">_xlfn.XLOOKUP($D15,INDIRECT(AK$2&amp;"!"&amp;"E:E"),INDIRECT(AK$2&amp;"!"&amp;"C:C"),0)</f>
        <v>0</v>
      </c>
      <c r="AL15" s="262" cm="1">
        <f t="array" aca="1" ref="AL15" ca="1">_xlfn.XLOOKUP($D15,INDIRECT(AL$2&amp;"!"&amp;"E:E"),INDIRECT(AL$2&amp;"!"&amp;"C:C"),0)</f>
        <v>0</v>
      </c>
      <c r="AM15" s="262" cm="1">
        <f t="array" aca="1" ref="AM15" ca="1">_xlfn.XLOOKUP($D15,INDIRECT(AM$2&amp;"!"&amp;"E:E"),INDIRECT(AM$2&amp;"!"&amp;"C:C"),0)</f>
        <v>0</v>
      </c>
      <c r="AN15" s="262" cm="1">
        <f t="array" aca="1" ref="AN15" ca="1">_xlfn.XLOOKUP($D15,INDIRECT(AN$2&amp;"!"&amp;"E:E"),INDIRECT(AN$2&amp;"!"&amp;"C:C"),0)</f>
        <v>0</v>
      </c>
      <c r="AO15" s="262" cm="1">
        <f t="array" aca="1" ref="AO15" ca="1">_xlfn.XLOOKUP($D15,INDIRECT(AO$2&amp;"!"&amp;"E:E"),INDIRECT(AO$2&amp;"!"&amp;"C:C"),0)</f>
        <v>0</v>
      </c>
      <c r="AP15" s="262" cm="1">
        <f t="array" aca="1" ref="AP15" ca="1">_xlfn.XLOOKUP($D15,INDIRECT(AP$2&amp;"!"&amp;"E:E"),INDIRECT(AP$2&amp;"!"&amp;"C:C"),0)</f>
        <v>0</v>
      </c>
      <c r="AQ15" s="262" cm="1">
        <f t="array" aca="1" ref="AQ15" ca="1">_xlfn.XLOOKUP($D15,INDIRECT(AQ$2&amp;"!"&amp;"E:E"),INDIRECT(AQ$2&amp;"!"&amp;"C:C"),0)</f>
        <v>0</v>
      </c>
      <c r="AR15" s="262" cm="1">
        <f t="array" aca="1" ref="AR15" ca="1">_xlfn.XLOOKUP($D15,INDIRECT(AR$2&amp;"!"&amp;"E:E"),INDIRECT(AR$2&amp;"!"&amp;"C:C"),0)</f>
        <v>0</v>
      </c>
      <c r="AS15" s="263">
        <f t="shared" ca="1" si="3"/>
        <v>0</v>
      </c>
      <c r="AT15" s="280">
        <f t="shared" ca="1" si="0"/>
        <v>20</v>
      </c>
      <c r="AU15" s="35" t="s">
        <v>7</v>
      </c>
      <c r="AV15" s="302"/>
      <c r="AX15" s="30">
        <f t="shared" ca="1" si="4"/>
        <v>20</v>
      </c>
      <c r="AY15" s="37" t="s">
        <v>66</v>
      </c>
      <c r="AZ15" s="37"/>
      <c r="BA15" s="37"/>
      <c r="BB15" s="37"/>
      <c r="BC15" s="37"/>
      <c r="BD15" s="37"/>
      <c r="BE15" s="37" t="s">
        <v>66</v>
      </c>
      <c r="BF15" s="37" t="s">
        <v>66</v>
      </c>
      <c r="BG15" s="38">
        <f t="shared" si="5"/>
        <v>14</v>
      </c>
      <c r="BH15" s="37">
        <f t="shared" ca="1" si="6"/>
        <v>280</v>
      </c>
      <c r="BI15" s="37"/>
      <c r="BJ15" s="37">
        <f t="shared" ca="1" si="1"/>
        <v>280</v>
      </c>
    </row>
    <row r="16" spans="1:66" ht="99.95" customHeight="1" thickBot="1" x14ac:dyDescent="0.3">
      <c r="A16" s="315"/>
      <c r="B16" s="41"/>
      <c r="C16" s="42" t="s">
        <v>14</v>
      </c>
      <c r="D16" s="43">
        <v>2043369663040</v>
      </c>
      <c r="E16" s="252">
        <f>_xlfn.XLOOKUP($D16,[1]Сводный!$E:$E,[1]Сводный!BR:BR,0)</f>
        <v>50</v>
      </c>
      <c r="F16" s="252">
        <f>_xlfn.XLOOKUP($D16,[1]Сводный!$E:$E,[1]Сводный!BS:BS,0)</f>
        <v>0</v>
      </c>
      <c r="G16" s="252">
        <f>_xlfn.XLOOKUP($D16,[1]Сводный!$E:$E,[1]Сводный!BT:BT,0)</f>
        <v>0</v>
      </c>
      <c r="H16" s="252">
        <f>_xlfn.XLOOKUP($D16,[1]Сводный!$E:$E,[1]Сводный!BU:BU,0)</f>
        <v>0</v>
      </c>
      <c r="I16" s="252">
        <f>_xlfn.XLOOKUP($D16,[1]Сводный!$E:$E,[1]Сводный!BV:BV,0)</f>
        <v>0</v>
      </c>
      <c r="J16" s="252">
        <f>_xlfn.XLOOKUP($D16,[1]Сводный!$E:$E,[1]Сводный!BW:BW,0)</f>
        <v>50</v>
      </c>
      <c r="K16" s="252">
        <f>_xlfn.XLOOKUP($D16,[1]Сводный!$E:$E,[1]Сводный!BX:BX,0)</f>
        <v>0</v>
      </c>
      <c r="L16" s="252">
        <f>_xlfn.XLOOKUP($D16,[1]Сводный!$E:$E,[1]Сводный!BY:BY,0)</f>
        <v>50</v>
      </c>
      <c r="M16" s="252">
        <f>_xlfn.XLOOKUP($D16,[1]Сводный!$E:$E,[1]Сводный!BZ:BZ,0)</f>
        <v>0</v>
      </c>
      <c r="N16" s="252">
        <f>_xlfn.XLOOKUP($D16,[1]Сводный!$E:$E,[1]Сводный!CA:CA,0)</f>
        <v>50</v>
      </c>
      <c r="O16" s="252">
        <f>_xlfn.XLOOKUP($D16,[1]Сводный!$E:$E,[1]Сводный!CB:CB,0)</f>
        <v>50</v>
      </c>
      <c r="P16" s="144">
        <f>_xlfn.XLOOKUP($D16,[1]Сводный!$E:$E,[1]Сводный!CC:CC,0)</f>
        <v>0</v>
      </c>
      <c r="Q16" s="1">
        <f t="shared" si="2"/>
        <v>250</v>
      </c>
      <c r="R16" s="264" cm="1">
        <f t="array" aca="1" ref="R16" ca="1">_xlfn.XLOOKUP($D16,INDIRECT(R$2&amp;"!"&amp;"E:E"),INDIRECT(R$2&amp;"!"&amp;"C:C"),0)</f>
        <v>0</v>
      </c>
      <c r="S16" s="264" cm="1">
        <f t="array" aca="1" ref="S16" ca="1">_xlfn.XLOOKUP($D16,INDIRECT(S$2&amp;"!"&amp;"E:E"),INDIRECT(S$2&amp;"!"&amp;"C:C"),0)</f>
        <v>0</v>
      </c>
      <c r="T16" s="264" cm="1">
        <f t="array" aca="1" ref="T16" ca="1">_xlfn.XLOOKUP($D16,INDIRECT(T$2&amp;"!"&amp;"E:E"),INDIRECT(T$2&amp;"!"&amp;"C:C"),0)</f>
        <v>0</v>
      </c>
      <c r="U16" s="264" cm="1">
        <f t="array" aca="1" ref="U16" ca="1">_xlfn.XLOOKUP($D16,INDIRECT(U$2&amp;"!"&amp;"E:E"),INDIRECT(U$2&amp;"!"&amp;"C:C"),0)</f>
        <v>0</v>
      </c>
      <c r="V16" s="264" cm="1">
        <f t="array" aca="1" ref="V16" ca="1">_xlfn.XLOOKUP($D16,INDIRECT(V$2&amp;"!"&amp;"E:E"),INDIRECT(V$2&amp;"!"&amp;"C:C"),0)</f>
        <v>0</v>
      </c>
      <c r="W16" s="264" cm="1">
        <f t="array" aca="1" ref="W16" ca="1">_xlfn.XLOOKUP($D16,INDIRECT(W$2&amp;"!"&amp;"E:E"),INDIRECT(W$2&amp;"!"&amp;"C:C"),0)</f>
        <v>0</v>
      </c>
      <c r="X16" s="264" cm="1">
        <f t="array" aca="1" ref="X16" ca="1">_xlfn.XLOOKUP($D16,INDIRECT(X$2&amp;"!"&amp;"E:E"),INDIRECT(X$2&amp;"!"&amp;"C:C"),0)</f>
        <v>0</v>
      </c>
      <c r="Y16" s="264" cm="1">
        <f t="array" aca="1" ref="Y16" ca="1">_xlfn.XLOOKUP($D16,INDIRECT(Y$2&amp;"!"&amp;"E:E"),INDIRECT(Y$2&amp;"!"&amp;"C:C"),0)</f>
        <v>0</v>
      </c>
      <c r="Z16" s="264" cm="1">
        <f t="array" aca="1" ref="Z16" ca="1">_xlfn.XLOOKUP($D16,INDIRECT(Z$2&amp;"!"&amp;"E:E"),INDIRECT(Z$2&amp;"!"&amp;"C:C"),0)</f>
        <v>0</v>
      </c>
      <c r="AA16" s="264" cm="1">
        <f t="array" aca="1" ref="AA16" ca="1">_xlfn.XLOOKUP($D16,INDIRECT(AA$2&amp;"!"&amp;"E:E"),INDIRECT(AA$2&amp;"!"&amp;"C:C"),0)</f>
        <v>0</v>
      </c>
      <c r="AB16" s="264" cm="1">
        <f t="array" aca="1" ref="AB16" ca="1">_xlfn.XLOOKUP($D16,INDIRECT(AB$2&amp;"!"&amp;"E:E"),INDIRECT(AB$2&amp;"!"&amp;"C:C"),0)</f>
        <v>0</v>
      </c>
      <c r="AC16" s="264" cm="1">
        <f t="array" aca="1" ref="AC16" ca="1">_xlfn.XLOOKUP($D16,INDIRECT(AC$2&amp;"!"&amp;"E:E"),INDIRECT(AC$2&amp;"!"&amp;"C:C"),0)</f>
        <v>0</v>
      </c>
      <c r="AD16" s="264" cm="1">
        <f t="array" aca="1" ref="AD16" ca="1">_xlfn.XLOOKUP($D16,INDIRECT(AD$2&amp;"!"&amp;"E:E"),INDIRECT(AD$2&amp;"!"&amp;"C:C"),0)</f>
        <v>0</v>
      </c>
      <c r="AE16" s="264" cm="1">
        <f t="array" aca="1" ref="AE16" ca="1">_xlfn.XLOOKUP($D16,INDIRECT(AE$2&amp;"!"&amp;"E:E"),INDIRECT(AE$2&amp;"!"&amp;"C:C"),0)</f>
        <v>0</v>
      </c>
      <c r="AF16" s="264" cm="1">
        <f t="array" aca="1" ref="AF16" ca="1">_xlfn.XLOOKUP($D16,INDIRECT(AF$2&amp;"!"&amp;"E:E"),INDIRECT(AF$2&amp;"!"&amp;"C:C"),0)</f>
        <v>0</v>
      </c>
      <c r="AG16" s="264" cm="1">
        <f t="array" aca="1" ref="AG16" ca="1">_xlfn.XLOOKUP($D16,INDIRECT(AG$2&amp;"!"&amp;"E:E"),INDIRECT(AG$2&amp;"!"&amp;"C:C"),0)</f>
        <v>0</v>
      </c>
      <c r="AH16" s="264" cm="1">
        <f t="array" aca="1" ref="AH16" ca="1">_xlfn.XLOOKUP($D16,INDIRECT(AH$2&amp;"!"&amp;"E:E"),INDIRECT(AH$2&amp;"!"&amp;"C:C"),0)</f>
        <v>0</v>
      </c>
      <c r="AI16" s="264" cm="1">
        <f t="array" aca="1" ref="AI16" ca="1">_xlfn.XLOOKUP($D16,INDIRECT(AI$2&amp;"!"&amp;"E:E"),INDIRECT(AI$2&amp;"!"&amp;"C:C"),0)</f>
        <v>0</v>
      </c>
      <c r="AJ16" s="264" cm="1">
        <f t="array" aca="1" ref="AJ16" ca="1">_xlfn.XLOOKUP($D16,INDIRECT(AJ$2&amp;"!"&amp;"E:E"),INDIRECT(AJ$2&amp;"!"&amp;"C:C"),0)</f>
        <v>0</v>
      </c>
      <c r="AK16" s="264" cm="1">
        <f t="array" aca="1" ref="AK16" ca="1">_xlfn.XLOOKUP($D16,INDIRECT(AK$2&amp;"!"&amp;"E:E"),INDIRECT(AK$2&amp;"!"&amp;"C:C"),0)</f>
        <v>0</v>
      </c>
      <c r="AL16" s="264" cm="1">
        <f t="array" aca="1" ref="AL16" ca="1">_xlfn.XLOOKUP($D16,INDIRECT(AL$2&amp;"!"&amp;"E:E"),INDIRECT(AL$2&amp;"!"&amp;"C:C"),0)</f>
        <v>0</v>
      </c>
      <c r="AM16" s="264" cm="1">
        <f t="array" aca="1" ref="AM16" ca="1">_xlfn.XLOOKUP($D16,INDIRECT(AM$2&amp;"!"&amp;"E:E"),INDIRECT(AM$2&amp;"!"&amp;"C:C"),0)</f>
        <v>0</v>
      </c>
      <c r="AN16" s="264" cm="1">
        <f t="array" aca="1" ref="AN16" ca="1">_xlfn.XLOOKUP($D16,INDIRECT(AN$2&amp;"!"&amp;"E:E"),INDIRECT(AN$2&amp;"!"&amp;"C:C"),0)</f>
        <v>0</v>
      </c>
      <c r="AO16" s="264" cm="1">
        <f t="array" aca="1" ref="AO16" ca="1">_xlfn.XLOOKUP($D16,INDIRECT(AO$2&amp;"!"&amp;"E:E"),INDIRECT(AO$2&amp;"!"&amp;"C:C"),0)</f>
        <v>0</v>
      </c>
      <c r="AP16" s="264" cm="1">
        <f t="array" aca="1" ref="AP16" ca="1">_xlfn.XLOOKUP($D16,INDIRECT(AP$2&amp;"!"&amp;"E:E"),INDIRECT(AP$2&amp;"!"&amp;"C:C"),0)</f>
        <v>0</v>
      </c>
      <c r="AQ16" s="264" cm="1">
        <f t="array" aca="1" ref="AQ16" ca="1">_xlfn.XLOOKUP($D16,INDIRECT(AQ$2&amp;"!"&amp;"E:E"),INDIRECT(AQ$2&amp;"!"&amp;"C:C"),0)</f>
        <v>0</v>
      </c>
      <c r="AR16" s="264" cm="1">
        <f t="array" aca="1" ref="AR16" ca="1">_xlfn.XLOOKUP($D16,INDIRECT(AR$2&amp;"!"&amp;"E:E"),INDIRECT(AR$2&amp;"!"&amp;"C:C"),0)</f>
        <v>0</v>
      </c>
      <c r="AS16" s="265">
        <f t="shared" ca="1" si="3"/>
        <v>0</v>
      </c>
      <c r="AT16" s="280">
        <f t="shared" ca="1" si="0"/>
        <v>250</v>
      </c>
      <c r="AU16" s="140" t="s">
        <v>7</v>
      </c>
      <c r="AV16" s="303"/>
      <c r="AW16" s="148"/>
      <c r="AX16" s="149">
        <f t="shared" ca="1" si="4"/>
        <v>250</v>
      </c>
      <c r="AY16" s="150" t="s">
        <v>66</v>
      </c>
      <c r="AZ16" s="150"/>
      <c r="BA16" s="150"/>
      <c r="BB16" s="150"/>
      <c r="BC16" s="150"/>
      <c r="BD16" s="150"/>
      <c r="BE16" s="150" t="s">
        <v>66</v>
      </c>
      <c r="BF16" s="150" t="s">
        <v>66</v>
      </c>
      <c r="BG16" s="151">
        <f t="shared" si="5"/>
        <v>14</v>
      </c>
      <c r="BH16" s="150">
        <f t="shared" ca="1" si="6"/>
        <v>3500</v>
      </c>
      <c r="BI16" s="150"/>
      <c r="BJ16" s="150">
        <f t="shared" ca="1" si="1"/>
        <v>3500</v>
      </c>
    </row>
    <row r="17" spans="1:62" ht="99.95" customHeight="1" x14ac:dyDescent="0.25">
      <c r="A17" s="316" t="s">
        <v>129</v>
      </c>
      <c r="B17" s="46"/>
      <c r="C17" s="47" t="s">
        <v>19</v>
      </c>
      <c r="D17" s="48">
        <v>2044025326637</v>
      </c>
      <c r="E17" s="254">
        <f>_xlfn.XLOOKUP($D17,[1]Сводный!$E:$E,[1]Сводный!BR:BR,0)</f>
        <v>100</v>
      </c>
      <c r="F17" s="254">
        <f>_xlfn.XLOOKUP($D17,[1]Сводный!$E:$E,[1]Сводный!BS:BS,0)</f>
        <v>0</v>
      </c>
      <c r="G17" s="254">
        <f>_xlfn.XLOOKUP($D17,[1]Сводный!$E:$E,[1]Сводный!BT:BT,0)</f>
        <v>0</v>
      </c>
      <c r="H17" s="254">
        <f>_xlfn.XLOOKUP($D17,[1]Сводный!$E:$E,[1]Сводный!BU:BU,0)</f>
        <v>0</v>
      </c>
      <c r="I17" s="254">
        <f>_xlfn.XLOOKUP($D17,[1]Сводный!$E:$E,[1]Сводный!BV:BV,0)</f>
        <v>0</v>
      </c>
      <c r="J17" s="254">
        <f>_xlfn.XLOOKUP($D17,[1]Сводный!$E:$E,[1]Сводный!BW:BW,0)</f>
        <v>50</v>
      </c>
      <c r="K17" s="254">
        <f>_xlfn.XLOOKUP($D17,[1]Сводный!$E:$E,[1]Сводный!BX:BX,0)</f>
        <v>0</v>
      </c>
      <c r="L17" s="254">
        <f>_xlfn.XLOOKUP($D17,[1]Сводный!$E:$E,[1]Сводный!BY:BY,0)</f>
        <v>50</v>
      </c>
      <c r="M17" s="254">
        <f>_xlfn.XLOOKUP($D17,[1]Сводный!$E:$E,[1]Сводный!BZ:BZ,0)</f>
        <v>0</v>
      </c>
      <c r="N17" s="254">
        <f>_xlfn.XLOOKUP($D17,[1]Сводный!$E:$E,[1]Сводный!CA:CA,0)</f>
        <v>50</v>
      </c>
      <c r="O17" s="254">
        <f>_xlfn.XLOOKUP($D17,[1]Сводный!$E:$E,[1]Сводный!CB:CB,0)</f>
        <v>50</v>
      </c>
      <c r="P17" s="163">
        <f>_xlfn.XLOOKUP($D17,[1]Сводный!$E:$E,[1]Сводный!CC:CC,0)</f>
        <v>0</v>
      </c>
      <c r="Q17" s="1">
        <f t="shared" si="2"/>
        <v>300</v>
      </c>
      <c r="R17" s="269" cm="1">
        <f t="array" aca="1" ref="R17" ca="1">_xlfn.XLOOKUP($D17,INDIRECT(R$2&amp;"!"&amp;"E:E"),INDIRECT(R$2&amp;"!"&amp;"C:C"),0)</f>
        <v>0</v>
      </c>
      <c r="S17" s="269" cm="1">
        <f t="array" aca="1" ref="S17" ca="1">_xlfn.XLOOKUP($D17,INDIRECT(S$2&amp;"!"&amp;"E:E"),INDIRECT(S$2&amp;"!"&amp;"C:C"),0)</f>
        <v>0</v>
      </c>
      <c r="T17" s="269" cm="1">
        <f t="array" aca="1" ref="T17" ca="1">_xlfn.XLOOKUP($D17,INDIRECT(T$2&amp;"!"&amp;"E:E"),INDIRECT(T$2&amp;"!"&amp;"C:C"),0)</f>
        <v>0</v>
      </c>
      <c r="U17" s="269" cm="1">
        <f t="array" aca="1" ref="U17" ca="1">_xlfn.XLOOKUP($D17,INDIRECT(U$2&amp;"!"&amp;"E:E"),INDIRECT(U$2&amp;"!"&amp;"C:C"),0)</f>
        <v>0</v>
      </c>
      <c r="V17" s="269" cm="1">
        <f t="array" aca="1" ref="V17" ca="1">_xlfn.XLOOKUP($D17,INDIRECT(V$2&amp;"!"&amp;"E:E"),INDIRECT(V$2&amp;"!"&amp;"C:C"),0)</f>
        <v>0</v>
      </c>
      <c r="W17" s="269" cm="1">
        <f t="array" aca="1" ref="W17" ca="1">_xlfn.XLOOKUP($D17,INDIRECT(W$2&amp;"!"&amp;"E:E"),INDIRECT(W$2&amp;"!"&amp;"C:C"),0)</f>
        <v>0</v>
      </c>
      <c r="X17" s="269" cm="1">
        <f t="array" aca="1" ref="X17" ca="1">_xlfn.XLOOKUP($D17,INDIRECT(X$2&amp;"!"&amp;"E:E"),INDIRECT(X$2&amp;"!"&amp;"C:C"),0)</f>
        <v>0</v>
      </c>
      <c r="Y17" s="269" cm="1">
        <f t="array" aca="1" ref="Y17" ca="1">_xlfn.XLOOKUP($D17,INDIRECT(Y$2&amp;"!"&amp;"E:E"),INDIRECT(Y$2&amp;"!"&amp;"C:C"),0)</f>
        <v>0</v>
      </c>
      <c r="Z17" s="269" cm="1">
        <f t="array" aca="1" ref="Z17" ca="1">_xlfn.XLOOKUP($D17,INDIRECT(Z$2&amp;"!"&amp;"E:E"),INDIRECT(Z$2&amp;"!"&amp;"C:C"),0)</f>
        <v>0</v>
      </c>
      <c r="AA17" s="269" cm="1">
        <f t="array" aca="1" ref="AA17" ca="1">_xlfn.XLOOKUP($D17,INDIRECT(AA$2&amp;"!"&amp;"E:E"),INDIRECT(AA$2&amp;"!"&amp;"C:C"),0)</f>
        <v>0</v>
      </c>
      <c r="AB17" s="269" cm="1">
        <f t="array" aca="1" ref="AB17" ca="1">_xlfn.XLOOKUP($D17,INDIRECT(AB$2&amp;"!"&amp;"E:E"),INDIRECT(AB$2&amp;"!"&amp;"C:C"),0)</f>
        <v>0</v>
      </c>
      <c r="AC17" s="269" cm="1">
        <f t="array" aca="1" ref="AC17" ca="1">_xlfn.XLOOKUP($D17,INDIRECT(AC$2&amp;"!"&amp;"E:E"),INDIRECT(AC$2&amp;"!"&amp;"C:C"),0)</f>
        <v>0</v>
      </c>
      <c r="AD17" s="269" cm="1">
        <f t="array" aca="1" ref="AD17" ca="1">_xlfn.XLOOKUP($D17,INDIRECT(AD$2&amp;"!"&amp;"E:E"),INDIRECT(AD$2&amp;"!"&amp;"C:C"),0)</f>
        <v>0</v>
      </c>
      <c r="AE17" s="269" cm="1">
        <f t="array" aca="1" ref="AE17" ca="1">_xlfn.XLOOKUP($D17,INDIRECT(AE$2&amp;"!"&amp;"E:E"),INDIRECT(AE$2&amp;"!"&amp;"C:C"),0)</f>
        <v>0</v>
      </c>
      <c r="AF17" s="269" cm="1">
        <f t="array" aca="1" ref="AF17" ca="1">_xlfn.XLOOKUP($D17,INDIRECT(AF$2&amp;"!"&amp;"E:E"),INDIRECT(AF$2&amp;"!"&amp;"C:C"),0)</f>
        <v>0</v>
      </c>
      <c r="AG17" s="269" cm="1">
        <f t="array" aca="1" ref="AG17" ca="1">_xlfn.XLOOKUP($D17,INDIRECT(AG$2&amp;"!"&amp;"E:E"),INDIRECT(AG$2&amp;"!"&amp;"C:C"),0)</f>
        <v>0</v>
      </c>
      <c r="AH17" s="269" cm="1">
        <f t="array" aca="1" ref="AH17" ca="1">_xlfn.XLOOKUP($D17,INDIRECT(AH$2&amp;"!"&amp;"E:E"),INDIRECT(AH$2&amp;"!"&amp;"C:C"),0)</f>
        <v>0</v>
      </c>
      <c r="AI17" s="269" cm="1">
        <f t="array" aca="1" ref="AI17" ca="1">_xlfn.XLOOKUP($D17,INDIRECT(AI$2&amp;"!"&amp;"E:E"),INDIRECT(AI$2&amp;"!"&amp;"C:C"),0)</f>
        <v>0</v>
      </c>
      <c r="AJ17" s="269" cm="1">
        <f t="array" aca="1" ref="AJ17" ca="1">_xlfn.XLOOKUP($D17,INDIRECT(AJ$2&amp;"!"&amp;"E:E"),INDIRECT(AJ$2&amp;"!"&amp;"C:C"),0)</f>
        <v>0</v>
      </c>
      <c r="AK17" s="269" cm="1">
        <f t="array" aca="1" ref="AK17" ca="1">_xlfn.XLOOKUP($D17,INDIRECT(AK$2&amp;"!"&amp;"E:E"),INDIRECT(AK$2&amp;"!"&amp;"C:C"),0)</f>
        <v>0</v>
      </c>
      <c r="AL17" s="269" cm="1">
        <f t="array" aca="1" ref="AL17" ca="1">_xlfn.XLOOKUP($D17,INDIRECT(AL$2&amp;"!"&amp;"E:E"),INDIRECT(AL$2&amp;"!"&amp;"C:C"),0)</f>
        <v>0</v>
      </c>
      <c r="AM17" s="269" cm="1">
        <f t="array" aca="1" ref="AM17" ca="1">_xlfn.XLOOKUP($D17,INDIRECT(AM$2&amp;"!"&amp;"E:E"),INDIRECT(AM$2&amp;"!"&amp;"C:C"),0)</f>
        <v>0</v>
      </c>
      <c r="AN17" s="269" cm="1">
        <f t="array" aca="1" ref="AN17" ca="1">_xlfn.XLOOKUP($D17,INDIRECT(AN$2&amp;"!"&amp;"E:E"),INDIRECT(AN$2&amp;"!"&amp;"C:C"),0)</f>
        <v>0</v>
      </c>
      <c r="AO17" s="269" cm="1">
        <f t="array" aca="1" ref="AO17" ca="1">_xlfn.XLOOKUP($D17,INDIRECT(AO$2&amp;"!"&amp;"E:E"),INDIRECT(AO$2&amp;"!"&amp;"C:C"),0)</f>
        <v>0</v>
      </c>
      <c r="AP17" s="269" cm="1">
        <f t="array" aca="1" ref="AP17" ca="1">_xlfn.XLOOKUP($D17,INDIRECT(AP$2&amp;"!"&amp;"E:E"),INDIRECT(AP$2&amp;"!"&amp;"C:C"),0)</f>
        <v>0</v>
      </c>
      <c r="AQ17" s="269" cm="1">
        <f t="array" aca="1" ref="AQ17" ca="1">_xlfn.XLOOKUP($D17,INDIRECT(AQ$2&amp;"!"&amp;"E:E"),INDIRECT(AQ$2&amp;"!"&amp;"C:C"),0)</f>
        <v>0</v>
      </c>
      <c r="AR17" s="269" cm="1">
        <f t="array" aca="1" ref="AR17" ca="1">_xlfn.XLOOKUP($D17,INDIRECT(AR$2&amp;"!"&amp;"E:E"),INDIRECT(AR$2&amp;"!"&amp;"C:C"),0)</f>
        <v>0</v>
      </c>
      <c r="AS17" s="270">
        <f t="shared" ca="1" si="3"/>
        <v>0</v>
      </c>
      <c r="AT17" s="280">
        <f t="shared" ca="1" si="0"/>
        <v>300</v>
      </c>
      <c r="AU17" s="52" t="s">
        <v>7</v>
      </c>
      <c r="AV17" s="301" t="s">
        <v>73</v>
      </c>
      <c r="AW17" s="166"/>
      <c r="AX17" s="47">
        <f t="shared" ca="1" si="4"/>
        <v>300</v>
      </c>
      <c r="AY17" s="167" t="s">
        <v>66</v>
      </c>
      <c r="AZ17" s="167"/>
      <c r="BA17" s="167"/>
      <c r="BB17" s="167"/>
      <c r="BC17" s="167"/>
      <c r="BD17" s="167"/>
      <c r="BE17" s="167" t="s">
        <v>66</v>
      </c>
      <c r="BF17" s="167" t="s">
        <v>66</v>
      </c>
      <c r="BG17" s="168">
        <f t="shared" si="5"/>
        <v>14</v>
      </c>
      <c r="BH17" s="167">
        <f t="shared" ca="1" si="6"/>
        <v>4200</v>
      </c>
      <c r="BI17" s="167"/>
      <c r="BJ17" s="167">
        <f t="shared" ca="1" si="1"/>
        <v>4200</v>
      </c>
    </row>
    <row r="18" spans="1:62" ht="99.95" customHeight="1" x14ac:dyDescent="0.25">
      <c r="A18" s="314"/>
      <c r="B18" s="49"/>
      <c r="C18" s="50" t="s">
        <v>15</v>
      </c>
      <c r="D18" s="51">
        <v>2044025316447</v>
      </c>
      <c r="E18" s="251">
        <f>_xlfn.XLOOKUP($D18,[1]Сводный!$E:$E,[1]Сводный!BR:BR,0)</f>
        <v>20</v>
      </c>
      <c r="F18" s="251">
        <f>_xlfn.XLOOKUP($D18,[1]Сводный!$E:$E,[1]Сводный!BS:BS,0)</f>
        <v>0</v>
      </c>
      <c r="G18" s="251">
        <f>_xlfn.XLOOKUP($D18,[1]Сводный!$E:$E,[1]Сводный!BT:BT,0)</f>
        <v>0</v>
      </c>
      <c r="H18" s="251">
        <f>_xlfn.XLOOKUP($D18,[1]Сводный!$E:$E,[1]Сводный!BU:BU,0)</f>
        <v>0</v>
      </c>
      <c r="I18" s="251">
        <f>_xlfn.XLOOKUP($D18,[1]Сводный!$E:$E,[1]Сводный!BV:BV,0)</f>
        <v>0</v>
      </c>
      <c r="J18" s="251">
        <f>_xlfn.XLOOKUP($D18,[1]Сводный!$E:$E,[1]Сводный!BW:BW,0)</f>
        <v>0</v>
      </c>
      <c r="K18" s="251">
        <f>_xlfn.XLOOKUP($D18,[1]Сводный!$E:$E,[1]Сводный!BX:BX,0)</f>
        <v>0</v>
      </c>
      <c r="L18" s="251">
        <f>_xlfn.XLOOKUP($D18,[1]Сводный!$E:$E,[1]Сводный!BY:BY,0)</f>
        <v>20</v>
      </c>
      <c r="M18" s="251">
        <f>_xlfn.XLOOKUP($D18,[1]Сводный!$E:$E,[1]Сводный!BZ:BZ,0)</f>
        <v>0</v>
      </c>
      <c r="N18" s="251">
        <f>_xlfn.XLOOKUP($D18,[1]Сводный!$E:$E,[1]Сводный!CA:CA,0)</f>
        <v>0</v>
      </c>
      <c r="O18" s="251">
        <f>_xlfn.XLOOKUP($D18,[1]Сводный!$E:$E,[1]Сводный!CB:CB,0)</f>
        <v>20</v>
      </c>
      <c r="P18" s="32">
        <f>_xlfn.XLOOKUP($D18,[1]Сводный!$E:$E,[1]Сводный!CC:CC,0)</f>
        <v>0</v>
      </c>
      <c r="Q18" s="1">
        <f t="shared" si="2"/>
        <v>60</v>
      </c>
      <c r="R18" s="262" cm="1">
        <f t="array" aca="1" ref="R18" ca="1">_xlfn.XLOOKUP($D18,INDIRECT(R$2&amp;"!"&amp;"E:E"),INDIRECT(R$2&amp;"!"&amp;"C:C"),0)</f>
        <v>0</v>
      </c>
      <c r="S18" s="262" cm="1">
        <f t="array" aca="1" ref="S18" ca="1">_xlfn.XLOOKUP($D18,INDIRECT(S$2&amp;"!"&amp;"E:E"),INDIRECT(S$2&amp;"!"&amp;"C:C"),0)</f>
        <v>0</v>
      </c>
      <c r="T18" s="262" cm="1">
        <f t="array" aca="1" ref="T18" ca="1">_xlfn.XLOOKUP($D18,INDIRECT(T$2&amp;"!"&amp;"E:E"),INDIRECT(T$2&amp;"!"&amp;"C:C"),0)</f>
        <v>0</v>
      </c>
      <c r="U18" s="262" cm="1">
        <f t="array" aca="1" ref="U18" ca="1">_xlfn.XLOOKUP($D18,INDIRECT(U$2&amp;"!"&amp;"E:E"),INDIRECT(U$2&amp;"!"&amp;"C:C"),0)</f>
        <v>0</v>
      </c>
      <c r="V18" s="262" cm="1">
        <f t="array" aca="1" ref="V18" ca="1">_xlfn.XLOOKUP($D18,INDIRECT(V$2&amp;"!"&amp;"E:E"),INDIRECT(V$2&amp;"!"&amp;"C:C"),0)</f>
        <v>0</v>
      </c>
      <c r="W18" s="262" cm="1">
        <f t="array" aca="1" ref="W18" ca="1">_xlfn.XLOOKUP($D18,INDIRECT(W$2&amp;"!"&amp;"E:E"),INDIRECT(W$2&amp;"!"&amp;"C:C"),0)</f>
        <v>0</v>
      </c>
      <c r="X18" s="262" cm="1">
        <f t="array" aca="1" ref="X18" ca="1">_xlfn.XLOOKUP($D18,INDIRECT(X$2&amp;"!"&amp;"E:E"),INDIRECT(X$2&amp;"!"&amp;"C:C"),0)</f>
        <v>0</v>
      </c>
      <c r="Y18" s="262" cm="1">
        <f t="array" aca="1" ref="Y18" ca="1">_xlfn.XLOOKUP($D18,INDIRECT(Y$2&amp;"!"&amp;"E:E"),INDIRECT(Y$2&amp;"!"&amp;"C:C"),0)</f>
        <v>0</v>
      </c>
      <c r="Z18" s="262" cm="1">
        <f t="array" aca="1" ref="Z18" ca="1">_xlfn.XLOOKUP($D18,INDIRECT(Z$2&amp;"!"&amp;"E:E"),INDIRECT(Z$2&amp;"!"&amp;"C:C"),0)</f>
        <v>0</v>
      </c>
      <c r="AA18" s="262" cm="1">
        <f t="array" aca="1" ref="AA18" ca="1">_xlfn.XLOOKUP($D18,INDIRECT(AA$2&amp;"!"&amp;"E:E"),INDIRECT(AA$2&amp;"!"&amp;"C:C"),0)</f>
        <v>0</v>
      </c>
      <c r="AB18" s="262" cm="1">
        <f t="array" aca="1" ref="AB18" ca="1">_xlfn.XLOOKUP($D18,INDIRECT(AB$2&amp;"!"&amp;"E:E"),INDIRECT(AB$2&amp;"!"&amp;"C:C"),0)</f>
        <v>0</v>
      </c>
      <c r="AC18" s="262" cm="1">
        <f t="array" aca="1" ref="AC18" ca="1">_xlfn.XLOOKUP($D18,INDIRECT(AC$2&amp;"!"&amp;"E:E"),INDIRECT(AC$2&amp;"!"&amp;"C:C"),0)</f>
        <v>0</v>
      </c>
      <c r="AD18" s="262" cm="1">
        <f t="array" aca="1" ref="AD18" ca="1">_xlfn.XLOOKUP($D18,INDIRECT(AD$2&amp;"!"&amp;"E:E"),INDIRECT(AD$2&amp;"!"&amp;"C:C"),0)</f>
        <v>0</v>
      </c>
      <c r="AE18" s="262" cm="1">
        <f t="array" aca="1" ref="AE18" ca="1">_xlfn.XLOOKUP($D18,INDIRECT(AE$2&amp;"!"&amp;"E:E"),INDIRECT(AE$2&amp;"!"&amp;"C:C"),0)</f>
        <v>0</v>
      </c>
      <c r="AF18" s="262" cm="1">
        <f t="array" aca="1" ref="AF18" ca="1">_xlfn.XLOOKUP($D18,INDIRECT(AF$2&amp;"!"&amp;"E:E"),INDIRECT(AF$2&amp;"!"&amp;"C:C"),0)</f>
        <v>0</v>
      </c>
      <c r="AG18" s="262" cm="1">
        <f t="array" aca="1" ref="AG18" ca="1">_xlfn.XLOOKUP($D18,INDIRECT(AG$2&amp;"!"&amp;"E:E"),INDIRECT(AG$2&amp;"!"&amp;"C:C"),0)</f>
        <v>0</v>
      </c>
      <c r="AH18" s="262" cm="1">
        <f t="array" aca="1" ref="AH18" ca="1">_xlfn.XLOOKUP($D18,INDIRECT(AH$2&amp;"!"&amp;"E:E"),INDIRECT(AH$2&amp;"!"&amp;"C:C"),0)</f>
        <v>0</v>
      </c>
      <c r="AI18" s="262" cm="1">
        <f t="array" aca="1" ref="AI18" ca="1">_xlfn.XLOOKUP($D18,INDIRECT(AI$2&amp;"!"&amp;"E:E"),INDIRECT(AI$2&amp;"!"&amp;"C:C"),0)</f>
        <v>0</v>
      </c>
      <c r="AJ18" s="262" cm="1">
        <f t="array" aca="1" ref="AJ18" ca="1">_xlfn.XLOOKUP($D18,INDIRECT(AJ$2&amp;"!"&amp;"E:E"),INDIRECT(AJ$2&amp;"!"&amp;"C:C"),0)</f>
        <v>0</v>
      </c>
      <c r="AK18" s="262" cm="1">
        <f t="array" aca="1" ref="AK18" ca="1">_xlfn.XLOOKUP($D18,INDIRECT(AK$2&amp;"!"&amp;"E:E"),INDIRECT(AK$2&amp;"!"&amp;"C:C"),0)</f>
        <v>0</v>
      </c>
      <c r="AL18" s="262" cm="1">
        <f t="array" aca="1" ref="AL18" ca="1">_xlfn.XLOOKUP($D18,INDIRECT(AL$2&amp;"!"&amp;"E:E"),INDIRECT(AL$2&amp;"!"&amp;"C:C"),0)</f>
        <v>0</v>
      </c>
      <c r="AM18" s="262" cm="1">
        <f t="array" aca="1" ref="AM18" ca="1">_xlfn.XLOOKUP($D18,INDIRECT(AM$2&amp;"!"&amp;"E:E"),INDIRECT(AM$2&amp;"!"&amp;"C:C"),0)</f>
        <v>0</v>
      </c>
      <c r="AN18" s="262" cm="1">
        <f t="array" aca="1" ref="AN18" ca="1">_xlfn.XLOOKUP($D18,INDIRECT(AN$2&amp;"!"&amp;"E:E"),INDIRECT(AN$2&amp;"!"&amp;"C:C"),0)</f>
        <v>0</v>
      </c>
      <c r="AO18" s="262" cm="1">
        <f t="array" aca="1" ref="AO18" ca="1">_xlfn.XLOOKUP($D18,INDIRECT(AO$2&amp;"!"&amp;"E:E"),INDIRECT(AO$2&amp;"!"&amp;"C:C"),0)</f>
        <v>0</v>
      </c>
      <c r="AP18" s="262" cm="1">
        <f t="array" aca="1" ref="AP18" ca="1">_xlfn.XLOOKUP($D18,INDIRECT(AP$2&amp;"!"&amp;"E:E"),INDIRECT(AP$2&amp;"!"&amp;"C:C"),0)</f>
        <v>0</v>
      </c>
      <c r="AQ18" s="262" cm="1">
        <f t="array" aca="1" ref="AQ18" ca="1">_xlfn.XLOOKUP($D18,INDIRECT(AQ$2&amp;"!"&amp;"E:E"),INDIRECT(AQ$2&amp;"!"&amp;"C:C"),0)</f>
        <v>0</v>
      </c>
      <c r="AR18" s="262" cm="1">
        <f t="array" aca="1" ref="AR18" ca="1">_xlfn.XLOOKUP($D18,INDIRECT(AR$2&amp;"!"&amp;"E:E"),INDIRECT(AR$2&amp;"!"&amp;"C:C"),0)</f>
        <v>0</v>
      </c>
      <c r="AS18" s="263">
        <f t="shared" ca="1" si="3"/>
        <v>0</v>
      </c>
      <c r="AT18" s="280">
        <f t="shared" ca="1" si="0"/>
        <v>60</v>
      </c>
      <c r="AU18" s="35" t="s">
        <v>7</v>
      </c>
      <c r="AV18" s="302"/>
      <c r="AX18" s="30">
        <f t="shared" ca="1" si="4"/>
        <v>60</v>
      </c>
      <c r="AY18" s="37" t="s">
        <v>66</v>
      </c>
      <c r="AZ18" s="37"/>
      <c r="BA18" s="37"/>
      <c r="BB18" s="37"/>
      <c r="BC18" s="37"/>
      <c r="BD18" s="37"/>
      <c r="BE18" s="37" t="s">
        <v>66</v>
      </c>
      <c r="BF18" s="37" t="s">
        <v>66</v>
      </c>
      <c r="BG18" s="38">
        <f t="shared" si="5"/>
        <v>14</v>
      </c>
      <c r="BH18" s="37">
        <f t="shared" ca="1" si="6"/>
        <v>840</v>
      </c>
      <c r="BI18" s="37"/>
      <c r="BJ18" s="37">
        <f t="shared" ca="1" si="1"/>
        <v>840</v>
      </c>
    </row>
    <row r="19" spans="1:62" ht="99.95" customHeight="1" x14ac:dyDescent="0.25">
      <c r="A19" s="314"/>
      <c r="B19" s="49"/>
      <c r="C19" s="50" t="s">
        <v>16</v>
      </c>
      <c r="D19" s="51">
        <v>2044025338661</v>
      </c>
      <c r="E19" s="251">
        <f>_xlfn.XLOOKUP($D19,[1]Сводный!$E:$E,[1]Сводный!BR:BR,0)</f>
        <v>0</v>
      </c>
      <c r="F19" s="251">
        <f>_xlfn.XLOOKUP($D19,[1]Сводный!$E:$E,[1]Сводный!BS:BS,0)</f>
        <v>0</v>
      </c>
      <c r="G19" s="251">
        <f>_xlfn.XLOOKUP($D19,[1]Сводный!$E:$E,[1]Сводный!BT:BT,0)</f>
        <v>0</v>
      </c>
      <c r="H19" s="251">
        <f>_xlfn.XLOOKUP($D19,[1]Сводный!$E:$E,[1]Сводный!BU:BU,0)</f>
        <v>0</v>
      </c>
      <c r="I19" s="251">
        <f>_xlfn.XLOOKUP($D19,[1]Сводный!$E:$E,[1]Сводный!BV:BV,0)</f>
        <v>0</v>
      </c>
      <c r="J19" s="251">
        <f>_xlfn.XLOOKUP($D19,[1]Сводный!$E:$E,[1]Сводный!BW:BW,0)</f>
        <v>0</v>
      </c>
      <c r="K19" s="251">
        <f>_xlfn.XLOOKUP($D19,[1]Сводный!$E:$E,[1]Сводный!BX:BX,0)</f>
        <v>0</v>
      </c>
      <c r="L19" s="251">
        <f>_xlfn.XLOOKUP($D19,[1]Сводный!$E:$E,[1]Сводный!BY:BY,0)</f>
        <v>20</v>
      </c>
      <c r="M19" s="251">
        <f>_xlfn.XLOOKUP($D19,[1]Сводный!$E:$E,[1]Сводный!BZ:BZ,0)</f>
        <v>0</v>
      </c>
      <c r="N19" s="251">
        <f>_xlfn.XLOOKUP($D19,[1]Сводный!$E:$E,[1]Сводный!CA:CA,0)</f>
        <v>0</v>
      </c>
      <c r="O19" s="251">
        <f>_xlfn.XLOOKUP($D19,[1]Сводный!$E:$E,[1]Сводный!CB:CB,0)</f>
        <v>20</v>
      </c>
      <c r="P19" s="32">
        <f>_xlfn.XLOOKUP($D19,[1]Сводный!$E:$E,[1]Сводный!CC:CC,0)</f>
        <v>0</v>
      </c>
      <c r="Q19" s="1">
        <f t="shared" si="2"/>
        <v>40</v>
      </c>
      <c r="R19" s="262" cm="1">
        <f t="array" aca="1" ref="R19" ca="1">_xlfn.XLOOKUP($D19,INDIRECT(R$2&amp;"!"&amp;"E:E"),INDIRECT(R$2&amp;"!"&amp;"C:C"),0)</f>
        <v>0</v>
      </c>
      <c r="S19" s="262" cm="1">
        <f t="array" aca="1" ref="S19" ca="1">_xlfn.XLOOKUP($D19,INDIRECT(S$2&amp;"!"&amp;"E:E"),INDIRECT(S$2&amp;"!"&amp;"C:C"),0)</f>
        <v>0</v>
      </c>
      <c r="T19" s="262" cm="1">
        <f t="array" aca="1" ref="T19" ca="1">_xlfn.XLOOKUP($D19,INDIRECT(T$2&amp;"!"&amp;"E:E"),INDIRECT(T$2&amp;"!"&amp;"C:C"),0)</f>
        <v>0</v>
      </c>
      <c r="U19" s="262" cm="1">
        <f t="array" aca="1" ref="U19" ca="1">_xlfn.XLOOKUP($D19,INDIRECT(U$2&amp;"!"&amp;"E:E"),INDIRECT(U$2&amp;"!"&amp;"C:C"),0)</f>
        <v>0</v>
      </c>
      <c r="V19" s="262" cm="1">
        <f t="array" aca="1" ref="V19" ca="1">_xlfn.XLOOKUP($D19,INDIRECT(V$2&amp;"!"&amp;"E:E"),INDIRECT(V$2&amp;"!"&amp;"C:C"),0)</f>
        <v>0</v>
      </c>
      <c r="W19" s="262" cm="1">
        <f t="array" aca="1" ref="W19" ca="1">_xlfn.XLOOKUP($D19,INDIRECT(W$2&amp;"!"&amp;"E:E"),INDIRECT(W$2&amp;"!"&amp;"C:C"),0)</f>
        <v>0</v>
      </c>
      <c r="X19" s="262" cm="1">
        <f t="array" aca="1" ref="X19" ca="1">_xlfn.XLOOKUP($D19,INDIRECT(X$2&amp;"!"&amp;"E:E"),INDIRECT(X$2&amp;"!"&amp;"C:C"),0)</f>
        <v>0</v>
      </c>
      <c r="Y19" s="262" cm="1">
        <f t="array" aca="1" ref="Y19" ca="1">_xlfn.XLOOKUP($D19,INDIRECT(Y$2&amp;"!"&amp;"E:E"),INDIRECT(Y$2&amp;"!"&amp;"C:C"),0)</f>
        <v>0</v>
      </c>
      <c r="Z19" s="262" cm="1">
        <f t="array" aca="1" ref="Z19" ca="1">_xlfn.XLOOKUP($D19,INDIRECT(Z$2&amp;"!"&amp;"E:E"),INDIRECT(Z$2&amp;"!"&amp;"C:C"),0)</f>
        <v>0</v>
      </c>
      <c r="AA19" s="262" cm="1">
        <f t="array" aca="1" ref="AA19" ca="1">_xlfn.XLOOKUP($D19,INDIRECT(AA$2&amp;"!"&amp;"E:E"),INDIRECT(AA$2&amp;"!"&amp;"C:C"),0)</f>
        <v>0</v>
      </c>
      <c r="AB19" s="262" cm="1">
        <f t="array" aca="1" ref="AB19" ca="1">_xlfn.XLOOKUP($D19,INDIRECT(AB$2&amp;"!"&amp;"E:E"),INDIRECT(AB$2&amp;"!"&amp;"C:C"),0)</f>
        <v>0</v>
      </c>
      <c r="AC19" s="262" cm="1">
        <f t="array" aca="1" ref="AC19" ca="1">_xlfn.XLOOKUP($D19,INDIRECT(AC$2&amp;"!"&amp;"E:E"),INDIRECT(AC$2&amp;"!"&amp;"C:C"),0)</f>
        <v>0</v>
      </c>
      <c r="AD19" s="262" cm="1">
        <f t="array" aca="1" ref="AD19" ca="1">_xlfn.XLOOKUP($D19,INDIRECT(AD$2&amp;"!"&amp;"E:E"),INDIRECT(AD$2&amp;"!"&amp;"C:C"),0)</f>
        <v>0</v>
      </c>
      <c r="AE19" s="262" cm="1">
        <f t="array" aca="1" ref="AE19" ca="1">_xlfn.XLOOKUP($D19,INDIRECT(AE$2&amp;"!"&amp;"E:E"),INDIRECT(AE$2&amp;"!"&amp;"C:C"),0)</f>
        <v>0</v>
      </c>
      <c r="AF19" s="262" cm="1">
        <f t="array" aca="1" ref="AF19" ca="1">_xlfn.XLOOKUP($D19,INDIRECT(AF$2&amp;"!"&amp;"E:E"),INDIRECT(AF$2&amp;"!"&amp;"C:C"),0)</f>
        <v>0</v>
      </c>
      <c r="AG19" s="262" cm="1">
        <f t="array" aca="1" ref="AG19" ca="1">_xlfn.XLOOKUP($D19,INDIRECT(AG$2&amp;"!"&amp;"E:E"),INDIRECT(AG$2&amp;"!"&amp;"C:C"),0)</f>
        <v>0</v>
      </c>
      <c r="AH19" s="262" cm="1">
        <f t="array" aca="1" ref="AH19" ca="1">_xlfn.XLOOKUP($D19,INDIRECT(AH$2&amp;"!"&amp;"E:E"),INDIRECT(AH$2&amp;"!"&amp;"C:C"),0)</f>
        <v>0</v>
      </c>
      <c r="AI19" s="262" cm="1">
        <f t="array" aca="1" ref="AI19" ca="1">_xlfn.XLOOKUP($D19,INDIRECT(AI$2&amp;"!"&amp;"E:E"),INDIRECT(AI$2&amp;"!"&amp;"C:C"),0)</f>
        <v>0</v>
      </c>
      <c r="AJ19" s="262" cm="1">
        <f t="array" aca="1" ref="AJ19" ca="1">_xlfn.XLOOKUP($D19,INDIRECT(AJ$2&amp;"!"&amp;"E:E"),INDIRECT(AJ$2&amp;"!"&amp;"C:C"),0)</f>
        <v>0</v>
      </c>
      <c r="AK19" s="262" cm="1">
        <f t="array" aca="1" ref="AK19" ca="1">_xlfn.XLOOKUP($D19,INDIRECT(AK$2&amp;"!"&amp;"E:E"),INDIRECT(AK$2&amp;"!"&amp;"C:C"),0)</f>
        <v>0</v>
      </c>
      <c r="AL19" s="262" cm="1">
        <f t="array" aca="1" ref="AL19" ca="1">_xlfn.XLOOKUP($D19,INDIRECT(AL$2&amp;"!"&amp;"E:E"),INDIRECT(AL$2&amp;"!"&amp;"C:C"),0)</f>
        <v>0</v>
      </c>
      <c r="AM19" s="262" cm="1">
        <f t="array" aca="1" ref="AM19" ca="1">_xlfn.XLOOKUP($D19,INDIRECT(AM$2&amp;"!"&amp;"E:E"),INDIRECT(AM$2&amp;"!"&amp;"C:C"),0)</f>
        <v>0</v>
      </c>
      <c r="AN19" s="262" cm="1">
        <f t="array" aca="1" ref="AN19" ca="1">_xlfn.XLOOKUP($D19,INDIRECT(AN$2&amp;"!"&amp;"E:E"),INDIRECT(AN$2&amp;"!"&amp;"C:C"),0)</f>
        <v>0</v>
      </c>
      <c r="AO19" s="262" cm="1">
        <f t="array" aca="1" ref="AO19" ca="1">_xlfn.XLOOKUP($D19,INDIRECT(AO$2&amp;"!"&amp;"E:E"),INDIRECT(AO$2&amp;"!"&amp;"C:C"),0)</f>
        <v>0</v>
      </c>
      <c r="AP19" s="262" cm="1">
        <f t="array" aca="1" ref="AP19" ca="1">_xlfn.XLOOKUP($D19,INDIRECT(AP$2&amp;"!"&amp;"E:E"),INDIRECT(AP$2&amp;"!"&amp;"C:C"),0)</f>
        <v>0</v>
      </c>
      <c r="AQ19" s="262" cm="1">
        <f t="array" aca="1" ref="AQ19" ca="1">_xlfn.XLOOKUP($D19,INDIRECT(AQ$2&amp;"!"&amp;"E:E"),INDIRECT(AQ$2&amp;"!"&amp;"C:C"),0)</f>
        <v>0</v>
      </c>
      <c r="AR19" s="262" cm="1">
        <f t="array" aca="1" ref="AR19" ca="1">_xlfn.XLOOKUP($D19,INDIRECT(AR$2&amp;"!"&amp;"E:E"),INDIRECT(AR$2&amp;"!"&amp;"C:C"),0)</f>
        <v>0</v>
      </c>
      <c r="AS19" s="263">
        <f t="shared" ca="1" si="3"/>
        <v>0</v>
      </c>
      <c r="AT19" s="280">
        <f t="shared" ca="1" si="0"/>
        <v>40</v>
      </c>
      <c r="AU19" s="35" t="s">
        <v>7</v>
      </c>
      <c r="AV19" s="302"/>
      <c r="AX19" s="30">
        <f t="shared" ca="1" si="4"/>
        <v>40</v>
      </c>
      <c r="AY19" s="37" t="s">
        <v>66</v>
      </c>
      <c r="AZ19" s="37"/>
      <c r="BA19" s="37"/>
      <c r="BB19" s="37"/>
      <c r="BC19" s="37"/>
      <c r="BD19" s="37"/>
      <c r="BE19" s="37" t="s">
        <v>66</v>
      </c>
      <c r="BF19" s="37" t="s">
        <v>66</v>
      </c>
      <c r="BG19" s="38">
        <f t="shared" si="5"/>
        <v>14</v>
      </c>
      <c r="BH19" s="37">
        <f t="shared" ca="1" si="6"/>
        <v>560</v>
      </c>
      <c r="BI19" s="37"/>
      <c r="BJ19" s="37">
        <f t="shared" ca="1" si="1"/>
        <v>560</v>
      </c>
    </row>
    <row r="20" spans="1:62" ht="99.95" customHeight="1" x14ac:dyDescent="0.25">
      <c r="A20" s="314"/>
      <c r="B20" s="49"/>
      <c r="C20" s="50" t="s">
        <v>17</v>
      </c>
      <c r="D20" s="51">
        <v>2044025288003</v>
      </c>
      <c r="E20" s="251">
        <f>_xlfn.XLOOKUP($D20,[1]Сводный!$E:$E,[1]Сводный!BR:BR,0)</f>
        <v>10</v>
      </c>
      <c r="F20" s="251">
        <f>_xlfn.XLOOKUP($D20,[1]Сводный!$E:$E,[1]Сводный!BS:BS,0)</f>
        <v>0</v>
      </c>
      <c r="G20" s="251">
        <f>_xlfn.XLOOKUP($D20,[1]Сводный!$E:$E,[1]Сводный!BT:BT,0)</f>
        <v>0</v>
      </c>
      <c r="H20" s="251">
        <f>_xlfn.XLOOKUP($D20,[1]Сводный!$E:$E,[1]Сводный!BU:BU,0)</f>
        <v>0</v>
      </c>
      <c r="I20" s="251">
        <f>_xlfn.XLOOKUP($D20,[1]Сводный!$E:$E,[1]Сводный!BV:BV,0)</f>
        <v>0</v>
      </c>
      <c r="J20" s="251">
        <f>_xlfn.XLOOKUP($D20,[1]Сводный!$E:$E,[1]Сводный!BW:BW,0)</f>
        <v>0</v>
      </c>
      <c r="K20" s="251">
        <f>_xlfn.XLOOKUP($D20,[1]Сводный!$E:$E,[1]Сводный!BX:BX,0)</f>
        <v>0</v>
      </c>
      <c r="L20" s="251">
        <f>_xlfn.XLOOKUP($D20,[1]Сводный!$E:$E,[1]Сводный!BY:BY,0)</f>
        <v>10</v>
      </c>
      <c r="M20" s="251">
        <f>_xlfn.XLOOKUP($D20,[1]Сводный!$E:$E,[1]Сводный!BZ:BZ,0)</f>
        <v>0</v>
      </c>
      <c r="N20" s="251">
        <f>_xlfn.XLOOKUP($D20,[1]Сводный!$E:$E,[1]Сводный!CA:CA,0)</f>
        <v>0</v>
      </c>
      <c r="O20" s="251">
        <f>_xlfn.XLOOKUP($D20,[1]Сводный!$E:$E,[1]Сводный!CB:CB,0)</f>
        <v>10</v>
      </c>
      <c r="P20" s="32">
        <f>_xlfn.XLOOKUP($D20,[1]Сводный!$E:$E,[1]Сводный!CC:CC,0)</f>
        <v>0</v>
      </c>
      <c r="Q20" s="1">
        <f t="shared" si="2"/>
        <v>30</v>
      </c>
      <c r="R20" s="262" cm="1">
        <f t="array" aca="1" ref="R20" ca="1">_xlfn.XLOOKUP($D20,INDIRECT(R$2&amp;"!"&amp;"E:E"),INDIRECT(R$2&amp;"!"&amp;"C:C"),0)</f>
        <v>0</v>
      </c>
      <c r="S20" s="262" cm="1">
        <f t="array" aca="1" ref="S20" ca="1">_xlfn.XLOOKUP($D20,INDIRECT(S$2&amp;"!"&amp;"E:E"),INDIRECT(S$2&amp;"!"&amp;"C:C"),0)</f>
        <v>0</v>
      </c>
      <c r="T20" s="262" cm="1">
        <f t="array" aca="1" ref="T20" ca="1">_xlfn.XLOOKUP($D20,INDIRECT(T$2&amp;"!"&amp;"E:E"),INDIRECT(T$2&amp;"!"&amp;"C:C"),0)</f>
        <v>0</v>
      </c>
      <c r="U20" s="262" cm="1">
        <f t="array" aca="1" ref="U20" ca="1">_xlfn.XLOOKUP($D20,INDIRECT(U$2&amp;"!"&amp;"E:E"),INDIRECT(U$2&amp;"!"&amp;"C:C"),0)</f>
        <v>0</v>
      </c>
      <c r="V20" s="262" cm="1">
        <f t="array" aca="1" ref="V20" ca="1">_xlfn.XLOOKUP($D20,INDIRECT(V$2&amp;"!"&amp;"E:E"),INDIRECT(V$2&amp;"!"&amp;"C:C"),0)</f>
        <v>0</v>
      </c>
      <c r="W20" s="262" cm="1">
        <f t="array" aca="1" ref="W20" ca="1">_xlfn.XLOOKUP($D20,INDIRECT(W$2&amp;"!"&amp;"E:E"),INDIRECT(W$2&amp;"!"&amp;"C:C"),0)</f>
        <v>0</v>
      </c>
      <c r="X20" s="262" cm="1">
        <f t="array" aca="1" ref="X20" ca="1">_xlfn.XLOOKUP($D20,INDIRECT(X$2&amp;"!"&amp;"E:E"),INDIRECT(X$2&amp;"!"&amp;"C:C"),0)</f>
        <v>0</v>
      </c>
      <c r="Y20" s="262" cm="1">
        <f t="array" aca="1" ref="Y20" ca="1">_xlfn.XLOOKUP($D20,INDIRECT(Y$2&amp;"!"&amp;"E:E"),INDIRECT(Y$2&amp;"!"&amp;"C:C"),0)</f>
        <v>0</v>
      </c>
      <c r="Z20" s="262" cm="1">
        <f t="array" aca="1" ref="Z20" ca="1">_xlfn.XLOOKUP($D20,INDIRECT(Z$2&amp;"!"&amp;"E:E"),INDIRECT(Z$2&amp;"!"&amp;"C:C"),0)</f>
        <v>0</v>
      </c>
      <c r="AA20" s="262" cm="1">
        <f t="array" aca="1" ref="AA20" ca="1">_xlfn.XLOOKUP($D20,INDIRECT(AA$2&amp;"!"&amp;"E:E"),INDIRECT(AA$2&amp;"!"&amp;"C:C"),0)</f>
        <v>0</v>
      </c>
      <c r="AB20" s="262" cm="1">
        <f t="array" aca="1" ref="AB20" ca="1">_xlfn.XLOOKUP($D20,INDIRECT(AB$2&amp;"!"&amp;"E:E"),INDIRECT(AB$2&amp;"!"&amp;"C:C"),0)</f>
        <v>0</v>
      </c>
      <c r="AC20" s="262" cm="1">
        <f t="array" aca="1" ref="AC20" ca="1">_xlfn.XLOOKUP($D20,INDIRECT(AC$2&amp;"!"&amp;"E:E"),INDIRECT(AC$2&amp;"!"&amp;"C:C"),0)</f>
        <v>0</v>
      </c>
      <c r="AD20" s="262" cm="1">
        <f t="array" aca="1" ref="AD20" ca="1">_xlfn.XLOOKUP($D20,INDIRECT(AD$2&amp;"!"&amp;"E:E"),INDIRECT(AD$2&amp;"!"&amp;"C:C"),0)</f>
        <v>0</v>
      </c>
      <c r="AE20" s="262" cm="1">
        <f t="array" aca="1" ref="AE20" ca="1">_xlfn.XLOOKUP($D20,INDIRECT(AE$2&amp;"!"&amp;"E:E"),INDIRECT(AE$2&amp;"!"&amp;"C:C"),0)</f>
        <v>0</v>
      </c>
      <c r="AF20" s="262" cm="1">
        <f t="array" aca="1" ref="AF20" ca="1">_xlfn.XLOOKUP($D20,INDIRECT(AF$2&amp;"!"&amp;"E:E"),INDIRECT(AF$2&amp;"!"&amp;"C:C"),0)</f>
        <v>0</v>
      </c>
      <c r="AG20" s="262" cm="1">
        <f t="array" aca="1" ref="AG20" ca="1">_xlfn.XLOOKUP($D20,INDIRECT(AG$2&amp;"!"&amp;"E:E"),INDIRECT(AG$2&amp;"!"&amp;"C:C"),0)</f>
        <v>0</v>
      </c>
      <c r="AH20" s="262" cm="1">
        <f t="array" aca="1" ref="AH20" ca="1">_xlfn.XLOOKUP($D20,INDIRECT(AH$2&amp;"!"&amp;"E:E"),INDIRECT(AH$2&amp;"!"&amp;"C:C"),0)</f>
        <v>0</v>
      </c>
      <c r="AI20" s="262" cm="1">
        <f t="array" aca="1" ref="AI20" ca="1">_xlfn.XLOOKUP($D20,INDIRECT(AI$2&amp;"!"&amp;"E:E"),INDIRECT(AI$2&amp;"!"&amp;"C:C"),0)</f>
        <v>0</v>
      </c>
      <c r="AJ20" s="262" cm="1">
        <f t="array" aca="1" ref="AJ20" ca="1">_xlfn.XLOOKUP($D20,INDIRECT(AJ$2&amp;"!"&amp;"E:E"),INDIRECT(AJ$2&amp;"!"&amp;"C:C"),0)</f>
        <v>0</v>
      </c>
      <c r="AK20" s="262" cm="1">
        <f t="array" aca="1" ref="AK20" ca="1">_xlfn.XLOOKUP($D20,INDIRECT(AK$2&amp;"!"&amp;"E:E"),INDIRECT(AK$2&amp;"!"&amp;"C:C"),0)</f>
        <v>0</v>
      </c>
      <c r="AL20" s="262" cm="1">
        <f t="array" aca="1" ref="AL20" ca="1">_xlfn.XLOOKUP($D20,INDIRECT(AL$2&amp;"!"&amp;"E:E"),INDIRECT(AL$2&amp;"!"&amp;"C:C"),0)</f>
        <v>0</v>
      </c>
      <c r="AM20" s="262" cm="1">
        <f t="array" aca="1" ref="AM20" ca="1">_xlfn.XLOOKUP($D20,INDIRECT(AM$2&amp;"!"&amp;"E:E"),INDIRECT(AM$2&amp;"!"&amp;"C:C"),0)</f>
        <v>0</v>
      </c>
      <c r="AN20" s="262" cm="1">
        <f t="array" aca="1" ref="AN20" ca="1">_xlfn.XLOOKUP($D20,INDIRECT(AN$2&amp;"!"&amp;"E:E"),INDIRECT(AN$2&amp;"!"&amp;"C:C"),0)</f>
        <v>0</v>
      </c>
      <c r="AO20" s="262" cm="1">
        <f t="array" aca="1" ref="AO20" ca="1">_xlfn.XLOOKUP($D20,INDIRECT(AO$2&amp;"!"&amp;"E:E"),INDIRECT(AO$2&amp;"!"&amp;"C:C"),0)</f>
        <v>0</v>
      </c>
      <c r="AP20" s="262" cm="1">
        <f t="array" aca="1" ref="AP20" ca="1">_xlfn.XLOOKUP($D20,INDIRECT(AP$2&amp;"!"&amp;"E:E"),INDIRECT(AP$2&amp;"!"&amp;"C:C"),0)</f>
        <v>0</v>
      </c>
      <c r="AQ20" s="262" cm="1">
        <f t="array" aca="1" ref="AQ20" ca="1">_xlfn.XLOOKUP($D20,INDIRECT(AQ$2&amp;"!"&amp;"E:E"),INDIRECT(AQ$2&amp;"!"&amp;"C:C"),0)</f>
        <v>0</v>
      </c>
      <c r="AR20" s="262" cm="1">
        <f t="array" aca="1" ref="AR20" ca="1">_xlfn.XLOOKUP($D20,INDIRECT(AR$2&amp;"!"&amp;"E:E"),INDIRECT(AR$2&amp;"!"&amp;"C:C"),0)</f>
        <v>0</v>
      </c>
      <c r="AS20" s="263">
        <f t="shared" ca="1" si="3"/>
        <v>0</v>
      </c>
      <c r="AT20" s="280">
        <f t="shared" ca="1" si="0"/>
        <v>30</v>
      </c>
      <c r="AU20" s="35" t="s">
        <v>7</v>
      </c>
      <c r="AV20" s="302"/>
      <c r="AX20" s="30">
        <f t="shared" ca="1" si="4"/>
        <v>30</v>
      </c>
      <c r="AY20" s="37" t="s">
        <v>66</v>
      </c>
      <c r="AZ20" s="37"/>
      <c r="BA20" s="37"/>
      <c r="BB20" s="37"/>
      <c r="BC20" s="37"/>
      <c r="BD20" s="37"/>
      <c r="BE20" s="37" t="s">
        <v>66</v>
      </c>
      <c r="BF20" s="37" t="s">
        <v>66</v>
      </c>
      <c r="BG20" s="38">
        <f t="shared" si="5"/>
        <v>14</v>
      </c>
      <c r="BH20" s="37">
        <f t="shared" ca="1" si="6"/>
        <v>420</v>
      </c>
      <c r="BI20" s="37"/>
      <c r="BJ20" s="37">
        <f t="shared" ca="1" si="1"/>
        <v>420</v>
      </c>
    </row>
    <row r="21" spans="1:62" ht="99.95" customHeight="1" thickBot="1" x14ac:dyDescent="0.3">
      <c r="A21" s="315"/>
      <c r="B21" s="41"/>
      <c r="C21" s="42" t="s">
        <v>18</v>
      </c>
      <c r="D21" s="43">
        <v>2044025344532</v>
      </c>
      <c r="E21" s="252">
        <f>_xlfn.XLOOKUP($D21,[1]Сводный!$E:$E,[1]Сводный!BR:BR,0)</f>
        <v>0</v>
      </c>
      <c r="F21" s="252">
        <f>_xlfn.XLOOKUP($D21,[1]Сводный!$E:$E,[1]Сводный!BS:BS,0)</f>
        <v>0</v>
      </c>
      <c r="G21" s="252">
        <f>_xlfn.XLOOKUP($D21,[1]Сводный!$E:$E,[1]Сводный!BT:BT,0)</f>
        <v>0</v>
      </c>
      <c r="H21" s="252">
        <f>_xlfn.XLOOKUP($D21,[1]Сводный!$E:$E,[1]Сводный!BU:BU,0)</f>
        <v>0</v>
      </c>
      <c r="I21" s="252">
        <f>_xlfn.XLOOKUP($D21,[1]Сводный!$E:$E,[1]Сводный!BV:BV,0)</f>
        <v>0</v>
      </c>
      <c r="J21" s="252">
        <f>_xlfn.XLOOKUP($D21,[1]Сводный!$E:$E,[1]Сводный!BW:BW,0)</f>
        <v>0</v>
      </c>
      <c r="K21" s="252">
        <f>_xlfn.XLOOKUP($D21,[1]Сводный!$E:$E,[1]Сводный!BX:BX,0)</f>
        <v>0</v>
      </c>
      <c r="L21" s="252">
        <f>_xlfn.XLOOKUP($D21,[1]Сводный!$E:$E,[1]Сводный!BY:BY,0)</f>
        <v>10</v>
      </c>
      <c r="M21" s="252">
        <f>_xlfn.XLOOKUP($D21,[1]Сводный!$E:$E,[1]Сводный!BZ:BZ,0)</f>
        <v>0</v>
      </c>
      <c r="N21" s="252">
        <f>_xlfn.XLOOKUP($D21,[1]Сводный!$E:$E,[1]Сводный!CA:CA,0)</f>
        <v>0</v>
      </c>
      <c r="O21" s="252">
        <f>_xlfn.XLOOKUP($D21,[1]Сводный!$E:$E,[1]Сводный!CB:CB,0)</f>
        <v>20</v>
      </c>
      <c r="P21" s="144">
        <f>_xlfn.XLOOKUP($D21,[1]Сводный!$E:$E,[1]Сводный!CC:CC,0)</f>
        <v>0</v>
      </c>
      <c r="Q21" s="1">
        <f t="shared" si="2"/>
        <v>30</v>
      </c>
      <c r="R21" s="264" cm="1">
        <f t="array" aca="1" ref="R21" ca="1">_xlfn.XLOOKUP($D21,INDIRECT(R$2&amp;"!"&amp;"E:E"),INDIRECT(R$2&amp;"!"&amp;"C:C"),0)</f>
        <v>0</v>
      </c>
      <c r="S21" s="264" cm="1">
        <f t="array" aca="1" ref="S21" ca="1">_xlfn.XLOOKUP($D21,INDIRECT(S$2&amp;"!"&amp;"E:E"),INDIRECT(S$2&amp;"!"&amp;"C:C"),0)</f>
        <v>0</v>
      </c>
      <c r="T21" s="264" cm="1">
        <f t="array" aca="1" ref="T21" ca="1">_xlfn.XLOOKUP($D21,INDIRECT(T$2&amp;"!"&amp;"E:E"),INDIRECT(T$2&amp;"!"&amp;"C:C"),0)</f>
        <v>0</v>
      </c>
      <c r="U21" s="264" cm="1">
        <f t="array" aca="1" ref="U21" ca="1">_xlfn.XLOOKUP($D21,INDIRECT(U$2&amp;"!"&amp;"E:E"),INDIRECT(U$2&amp;"!"&amp;"C:C"),0)</f>
        <v>0</v>
      </c>
      <c r="V21" s="264" cm="1">
        <f t="array" aca="1" ref="V21" ca="1">_xlfn.XLOOKUP($D21,INDIRECT(V$2&amp;"!"&amp;"E:E"),INDIRECT(V$2&amp;"!"&amp;"C:C"),0)</f>
        <v>0</v>
      </c>
      <c r="W21" s="264" cm="1">
        <f t="array" aca="1" ref="W21" ca="1">_xlfn.XLOOKUP($D21,INDIRECT(W$2&amp;"!"&amp;"E:E"),INDIRECT(W$2&amp;"!"&amp;"C:C"),0)</f>
        <v>0</v>
      </c>
      <c r="X21" s="264" cm="1">
        <f t="array" aca="1" ref="X21" ca="1">_xlfn.XLOOKUP($D21,INDIRECT(X$2&amp;"!"&amp;"E:E"),INDIRECT(X$2&amp;"!"&amp;"C:C"),0)</f>
        <v>0</v>
      </c>
      <c r="Y21" s="264" cm="1">
        <f t="array" aca="1" ref="Y21" ca="1">_xlfn.XLOOKUP($D21,INDIRECT(Y$2&amp;"!"&amp;"E:E"),INDIRECT(Y$2&amp;"!"&amp;"C:C"),0)</f>
        <v>0</v>
      </c>
      <c r="Z21" s="264" cm="1">
        <f t="array" aca="1" ref="Z21" ca="1">_xlfn.XLOOKUP($D21,INDIRECT(Z$2&amp;"!"&amp;"E:E"),INDIRECT(Z$2&amp;"!"&amp;"C:C"),0)</f>
        <v>0</v>
      </c>
      <c r="AA21" s="264" cm="1">
        <f t="array" aca="1" ref="AA21" ca="1">_xlfn.XLOOKUP($D21,INDIRECT(AA$2&amp;"!"&amp;"E:E"),INDIRECT(AA$2&amp;"!"&amp;"C:C"),0)</f>
        <v>0</v>
      </c>
      <c r="AB21" s="264" cm="1">
        <f t="array" aca="1" ref="AB21" ca="1">_xlfn.XLOOKUP($D21,INDIRECT(AB$2&amp;"!"&amp;"E:E"),INDIRECT(AB$2&amp;"!"&amp;"C:C"),0)</f>
        <v>0</v>
      </c>
      <c r="AC21" s="264" cm="1">
        <f t="array" aca="1" ref="AC21" ca="1">_xlfn.XLOOKUP($D21,INDIRECT(AC$2&amp;"!"&amp;"E:E"),INDIRECT(AC$2&amp;"!"&amp;"C:C"),0)</f>
        <v>0</v>
      </c>
      <c r="AD21" s="264" cm="1">
        <f t="array" aca="1" ref="AD21" ca="1">_xlfn.XLOOKUP($D21,INDIRECT(AD$2&amp;"!"&amp;"E:E"),INDIRECT(AD$2&amp;"!"&amp;"C:C"),0)</f>
        <v>0</v>
      </c>
      <c r="AE21" s="264" cm="1">
        <f t="array" aca="1" ref="AE21" ca="1">_xlfn.XLOOKUP($D21,INDIRECT(AE$2&amp;"!"&amp;"E:E"),INDIRECT(AE$2&amp;"!"&amp;"C:C"),0)</f>
        <v>0</v>
      </c>
      <c r="AF21" s="264" cm="1">
        <f t="array" aca="1" ref="AF21" ca="1">_xlfn.XLOOKUP($D21,INDIRECT(AF$2&amp;"!"&amp;"E:E"),INDIRECT(AF$2&amp;"!"&amp;"C:C"),0)</f>
        <v>0</v>
      </c>
      <c r="AG21" s="264" cm="1">
        <f t="array" aca="1" ref="AG21" ca="1">_xlfn.XLOOKUP($D21,INDIRECT(AG$2&amp;"!"&amp;"E:E"),INDIRECT(AG$2&amp;"!"&amp;"C:C"),0)</f>
        <v>0</v>
      </c>
      <c r="AH21" s="264" cm="1">
        <f t="array" aca="1" ref="AH21" ca="1">_xlfn.XLOOKUP($D21,INDIRECT(AH$2&amp;"!"&amp;"E:E"),INDIRECT(AH$2&amp;"!"&amp;"C:C"),0)</f>
        <v>0</v>
      </c>
      <c r="AI21" s="264" cm="1">
        <f t="array" aca="1" ref="AI21" ca="1">_xlfn.XLOOKUP($D21,INDIRECT(AI$2&amp;"!"&amp;"E:E"),INDIRECT(AI$2&amp;"!"&amp;"C:C"),0)</f>
        <v>0</v>
      </c>
      <c r="AJ21" s="264" cm="1">
        <f t="array" aca="1" ref="AJ21" ca="1">_xlfn.XLOOKUP($D21,INDIRECT(AJ$2&amp;"!"&amp;"E:E"),INDIRECT(AJ$2&amp;"!"&amp;"C:C"),0)</f>
        <v>0</v>
      </c>
      <c r="AK21" s="264" cm="1">
        <f t="array" aca="1" ref="AK21" ca="1">_xlfn.XLOOKUP($D21,INDIRECT(AK$2&amp;"!"&amp;"E:E"),INDIRECT(AK$2&amp;"!"&amp;"C:C"),0)</f>
        <v>0</v>
      </c>
      <c r="AL21" s="264" cm="1">
        <f t="array" aca="1" ref="AL21" ca="1">_xlfn.XLOOKUP($D21,INDIRECT(AL$2&amp;"!"&amp;"E:E"),INDIRECT(AL$2&amp;"!"&amp;"C:C"),0)</f>
        <v>0</v>
      </c>
      <c r="AM21" s="264" cm="1">
        <f t="array" aca="1" ref="AM21" ca="1">_xlfn.XLOOKUP($D21,INDIRECT(AM$2&amp;"!"&amp;"E:E"),INDIRECT(AM$2&amp;"!"&amp;"C:C"),0)</f>
        <v>0</v>
      </c>
      <c r="AN21" s="264" cm="1">
        <f t="array" aca="1" ref="AN21" ca="1">_xlfn.XLOOKUP($D21,INDIRECT(AN$2&amp;"!"&amp;"E:E"),INDIRECT(AN$2&amp;"!"&amp;"C:C"),0)</f>
        <v>0</v>
      </c>
      <c r="AO21" s="264" cm="1">
        <f t="array" aca="1" ref="AO21" ca="1">_xlfn.XLOOKUP($D21,INDIRECT(AO$2&amp;"!"&amp;"E:E"),INDIRECT(AO$2&amp;"!"&amp;"C:C"),0)</f>
        <v>0</v>
      </c>
      <c r="AP21" s="264" cm="1">
        <f t="array" aca="1" ref="AP21" ca="1">_xlfn.XLOOKUP($D21,INDIRECT(AP$2&amp;"!"&amp;"E:E"),INDIRECT(AP$2&amp;"!"&amp;"C:C"),0)</f>
        <v>0</v>
      </c>
      <c r="AQ21" s="264" cm="1">
        <f t="array" aca="1" ref="AQ21" ca="1">_xlfn.XLOOKUP($D21,INDIRECT(AQ$2&amp;"!"&amp;"E:E"),INDIRECT(AQ$2&amp;"!"&amp;"C:C"),0)</f>
        <v>0</v>
      </c>
      <c r="AR21" s="264" cm="1">
        <f t="array" aca="1" ref="AR21" ca="1">_xlfn.XLOOKUP($D21,INDIRECT(AR$2&amp;"!"&amp;"E:E"),INDIRECT(AR$2&amp;"!"&amp;"C:C"),0)</f>
        <v>0</v>
      </c>
      <c r="AS21" s="265">
        <f t="shared" ca="1" si="3"/>
        <v>0</v>
      </c>
      <c r="AT21" s="280">
        <f t="shared" ca="1" si="0"/>
        <v>30</v>
      </c>
      <c r="AU21" s="140" t="s">
        <v>7</v>
      </c>
      <c r="AV21" s="303"/>
      <c r="AW21" s="148"/>
      <c r="AX21" s="149">
        <f t="shared" ca="1" si="4"/>
        <v>30</v>
      </c>
      <c r="AY21" s="150" t="s">
        <v>66</v>
      </c>
      <c r="AZ21" s="150"/>
      <c r="BA21" s="150"/>
      <c r="BB21" s="150"/>
      <c r="BC21" s="150"/>
      <c r="BD21" s="150"/>
      <c r="BE21" s="150" t="s">
        <v>66</v>
      </c>
      <c r="BF21" s="150" t="s">
        <v>66</v>
      </c>
      <c r="BG21" s="151">
        <f t="shared" si="5"/>
        <v>14</v>
      </c>
      <c r="BH21" s="150">
        <f t="shared" ca="1" si="6"/>
        <v>420</v>
      </c>
      <c r="BI21" s="150"/>
      <c r="BJ21" s="150">
        <f t="shared" ca="1" si="1"/>
        <v>420</v>
      </c>
    </row>
    <row r="22" spans="1:62" ht="99.95" customHeight="1" x14ac:dyDescent="0.25">
      <c r="A22" s="316" t="s">
        <v>130</v>
      </c>
      <c r="B22" s="46"/>
      <c r="C22" s="47" t="s">
        <v>20</v>
      </c>
      <c r="D22" s="48">
        <v>2044025321588</v>
      </c>
      <c r="E22" s="254">
        <f>_xlfn.XLOOKUP($D22,[1]Сводный!$E:$E,[1]Сводный!BR:BR,0)</f>
        <v>30</v>
      </c>
      <c r="F22" s="254">
        <f>_xlfn.XLOOKUP($D22,[1]Сводный!$E:$E,[1]Сводный!BS:BS,0)</f>
        <v>0</v>
      </c>
      <c r="G22" s="254">
        <f>_xlfn.XLOOKUP($D22,[1]Сводный!$E:$E,[1]Сводный!BT:BT,0)</f>
        <v>0</v>
      </c>
      <c r="H22" s="254">
        <f>_xlfn.XLOOKUP($D22,[1]Сводный!$E:$E,[1]Сводный!BU:BU,0)</f>
        <v>0</v>
      </c>
      <c r="I22" s="254">
        <f>_xlfn.XLOOKUP($D22,[1]Сводный!$E:$E,[1]Сводный!BV:BV,0)</f>
        <v>0</v>
      </c>
      <c r="J22" s="254">
        <f>_xlfn.XLOOKUP($D22,[1]Сводный!$E:$E,[1]Сводный!BW:BW,0)</f>
        <v>30</v>
      </c>
      <c r="K22" s="254">
        <f>_xlfn.XLOOKUP($D22,[1]Сводный!$E:$E,[1]Сводный!BX:BX,0)</f>
        <v>0</v>
      </c>
      <c r="L22" s="254">
        <f>_xlfn.XLOOKUP($D22,[1]Сводный!$E:$E,[1]Сводный!BY:BY,0)</f>
        <v>30</v>
      </c>
      <c r="M22" s="254">
        <f>_xlfn.XLOOKUP($D22,[1]Сводный!$E:$E,[1]Сводный!BZ:BZ,0)</f>
        <v>0</v>
      </c>
      <c r="N22" s="254">
        <f>_xlfn.XLOOKUP($D22,[1]Сводный!$E:$E,[1]Сводный!CA:CA,0)</f>
        <v>30</v>
      </c>
      <c r="O22" s="254">
        <f>_xlfn.XLOOKUP($D22,[1]Сводный!$E:$E,[1]Сводный!CB:CB,0)</f>
        <v>30</v>
      </c>
      <c r="P22" s="163">
        <f>_xlfn.XLOOKUP($D22,[1]Сводный!$E:$E,[1]Сводный!CC:CC,0)</f>
        <v>0</v>
      </c>
      <c r="Q22" s="1">
        <f t="shared" si="2"/>
        <v>150</v>
      </c>
      <c r="R22" s="269" cm="1">
        <f t="array" aca="1" ref="R22" ca="1">_xlfn.XLOOKUP($D22,INDIRECT(R$2&amp;"!"&amp;"E:E"),INDIRECT(R$2&amp;"!"&amp;"C:C"),0)</f>
        <v>0</v>
      </c>
      <c r="S22" s="269" cm="1">
        <f t="array" aca="1" ref="S22" ca="1">_xlfn.XLOOKUP($D22,INDIRECT(S$2&amp;"!"&amp;"E:E"),INDIRECT(S$2&amp;"!"&amp;"C:C"),0)</f>
        <v>0</v>
      </c>
      <c r="T22" s="269" cm="1">
        <f t="array" aca="1" ref="T22" ca="1">_xlfn.XLOOKUP($D22,INDIRECT(T$2&amp;"!"&amp;"E:E"),INDIRECT(T$2&amp;"!"&amp;"C:C"),0)</f>
        <v>0</v>
      </c>
      <c r="U22" s="269" cm="1">
        <f t="array" aca="1" ref="U22" ca="1">_xlfn.XLOOKUP($D22,INDIRECT(U$2&amp;"!"&amp;"E:E"),INDIRECT(U$2&amp;"!"&amp;"C:C"),0)</f>
        <v>0</v>
      </c>
      <c r="V22" s="269" cm="1">
        <f t="array" aca="1" ref="V22" ca="1">_xlfn.XLOOKUP($D22,INDIRECT(V$2&amp;"!"&amp;"E:E"),INDIRECT(V$2&amp;"!"&amp;"C:C"),0)</f>
        <v>0</v>
      </c>
      <c r="W22" s="269" cm="1">
        <f t="array" aca="1" ref="W22" ca="1">_xlfn.XLOOKUP($D22,INDIRECT(W$2&amp;"!"&amp;"E:E"),INDIRECT(W$2&amp;"!"&amp;"C:C"),0)</f>
        <v>0</v>
      </c>
      <c r="X22" s="269" cm="1">
        <f t="array" aca="1" ref="X22" ca="1">_xlfn.XLOOKUP($D22,INDIRECT(X$2&amp;"!"&amp;"E:E"),INDIRECT(X$2&amp;"!"&amp;"C:C"),0)</f>
        <v>0</v>
      </c>
      <c r="Y22" s="269" cm="1">
        <f t="array" aca="1" ref="Y22" ca="1">_xlfn.XLOOKUP($D22,INDIRECT(Y$2&amp;"!"&amp;"E:E"),INDIRECT(Y$2&amp;"!"&amp;"C:C"),0)</f>
        <v>0</v>
      </c>
      <c r="Z22" s="269" cm="1">
        <f t="array" aca="1" ref="Z22" ca="1">_xlfn.XLOOKUP($D22,INDIRECT(Z$2&amp;"!"&amp;"E:E"),INDIRECT(Z$2&amp;"!"&amp;"C:C"),0)</f>
        <v>0</v>
      </c>
      <c r="AA22" s="269" cm="1">
        <f t="array" aca="1" ref="AA22" ca="1">_xlfn.XLOOKUP($D22,INDIRECT(AA$2&amp;"!"&amp;"E:E"),INDIRECT(AA$2&amp;"!"&amp;"C:C"),0)</f>
        <v>0</v>
      </c>
      <c r="AB22" s="269" cm="1">
        <f t="array" aca="1" ref="AB22" ca="1">_xlfn.XLOOKUP($D22,INDIRECT(AB$2&amp;"!"&amp;"E:E"),INDIRECT(AB$2&amp;"!"&amp;"C:C"),0)</f>
        <v>0</v>
      </c>
      <c r="AC22" s="269" cm="1">
        <f t="array" aca="1" ref="AC22" ca="1">_xlfn.XLOOKUP($D22,INDIRECT(AC$2&amp;"!"&amp;"E:E"),INDIRECT(AC$2&amp;"!"&amp;"C:C"),0)</f>
        <v>0</v>
      </c>
      <c r="AD22" s="269" cm="1">
        <f t="array" aca="1" ref="AD22" ca="1">_xlfn.XLOOKUP($D22,INDIRECT(AD$2&amp;"!"&amp;"E:E"),INDIRECT(AD$2&amp;"!"&amp;"C:C"),0)</f>
        <v>0</v>
      </c>
      <c r="AE22" s="269" cm="1">
        <f t="array" aca="1" ref="AE22" ca="1">_xlfn.XLOOKUP($D22,INDIRECT(AE$2&amp;"!"&amp;"E:E"),INDIRECT(AE$2&amp;"!"&amp;"C:C"),0)</f>
        <v>0</v>
      </c>
      <c r="AF22" s="269" cm="1">
        <f t="array" aca="1" ref="AF22" ca="1">_xlfn.XLOOKUP($D22,INDIRECT(AF$2&amp;"!"&amp;"E:E"),INDIRECT(AF$2&amp;"!"&amp;"C:C"),0)</f>
        <v>0</v>
      </c>
      <c r="AG22" s="269" cm="1">
        <f t="array" aca="1" ref="AG22" ca="1">_xlfn.XLOOKUP($D22,INDIRECT(AG$2&amp;"!"&amp;"E:E"),INDIRECT(AG$2&amp;"!"&amp;"C:C"),0)</f>
        <v>0</v>
      </c>
      <c r="AH22" s="269" cm="1">
        <f t="array" aca="1" ref="AH22" ca="1">_xlfn.XLOOKUP($D22,INDIRECT(AH$2&amp;"!"&amp;"E:E"),INDIRECT(AH$2&amp;"!"&amp;"C:C"),0)</f>
        <v>0</v>
      </c>
      <c r="AI22" s="269" cm="1">
        <f t="array" aca="1" ref="AI22" ca="1">_xlfn.XLOOKUP($D22,INDIRECT(AI$2&amp;"!"&amp;"E:E"),INDIRECT(AI$2&amp;"!"&amp;"C:C"),0)</f>
        <v>0</v>
      </c>
      <c r="AJ22" s="269" cm="1">
        <f t="array" aca="1" ref="AJ22" ca="1">_xlfn.XLOOKUP($D22,INDIRECT(AJ$2&amp;"!"&amp;"E:E"),INDIRECT(AJ$2&amp;"!"&amp;"C:C"),0)</f>
        <v>0</v>
      </c>
      <c r="AK22" s="269" cm="1">
        <f t="array" aca="1" ref="AK22" ca="1">_xlfn.XLOOKUP($D22,INDIRECT(AK$2&amp;"!"&amp;"E:E"),INDIRECT(AK$2&amp;"!"&amp;"C:C"),0)</f>
        <v>0</v>
      </c>
      <c r="AL22" s="269" cm="1">
        <f t="array" aca="1" ref="AL22" ca="1">_xlfn.XLOOKUP($D22,INDIRECT(AL$2&amp;"!"&amp;"E:E"),INDIRECT(AL$2&amp;"!"&amp;"C:C"),0)</f>
        <v>0</v>
      </c>
      <c r="AM22" s="269" cm="1">
        <f t="array" aca="1" ref="AM22" ca="1">_xlfn.XLOOKUP($D22,INDIRECT(AM$2&amp;"!"&amp;"E:E"),INDIRECT(AM$2&amp;"!"&amp;"C:C"),0)</f>
        <v>0</v>
      </c>
      <c r="AN22" s="269" cm="1">
        <f t="array" aca="1" ref="AN22" ca="1">_xlfn.XLOOKUP($D22,INDIRECT(AN$2&amp;"!"&amp;"E:E"),INDIRECT(AN$2&amp;"!"&amp;"C:C"),0)</f>
        <v>0</v>
      </c>
      <c r="AO22" s="269" cm="1">
        <f t="array" aca="1" ref="AO22" ca="1">_xlfn.XLOOKUP($D22,INDIRECT(AO$2&amp;"!"&amp;"E:E"),INDIRECT(AO$2&amp;"!"&amp;"C:C"),0)</f>
        <v>0</v>
      </c>
      <c r="AP22" s="269" cm="1">
        <f t="array" aca="1" ref="AP22" ca="1">_xlfn.XLOOKUP($D22,INDIRECT(AP$2&amp;"!"&amp;"E:E"),INDIRECT(AP$2&amp;"!"&amp;"C:C"),0)</f>
        <v>0</v>
      </c>
      <c r="AQ22" s="269" cm="1">
        <f t="array" aca="1" ref="AQ22" ca="1">_xlfn.XLOOKUP($D22,INDIRECT(AQ$2&amp;"!"&amp;"E:E"),INDIRECT(AQ$2&amp;"!"&amp;"C:C"),0)</f>
        <v>0</v>
      </c>
      <c r="AR22" s="269" cm="1">
        <f t="array" aca="1" ref="AR22" ca="1">_xlfn.XLOOKUP($D22,INDIRECT(AR$2&amp;"!"&amp;"E:E"),INDIRECT(AR$2&amp;"!"&amp;"C:C"),0)</f>
        <v>0</v>
      </c>
      <c r="AS22" s="270">
        <f t="shared" ca="1" si="3"/>
        <v>0</v>
      </c>
      <c r="AT22" s="280">
        <f t="shared" ca="1" si="0"/>
        <v>150</v>
      </c>
      <c r="AU22" s="52" t="s">
        <v>7</v>
      </c>
      <c r="AV22" s="301" t="s">
        <v>54</v>
      </c>
      <c r="AW22" s="166"/>
      <c r="AX22" s="47">
        <f t="shared" ca="1" si="4"/>
        <v>150</v>
      </c>
      <c r="AY22" s="167" t="s">
        <v>66</v>
      </c>
      <c r="AZ22" s="167"/>
      <c r="BA22" s="167"/>
      <c r="BB22" s="167"/>
      <c r="BC22" s="167"/>
      <c r="BD22" s="167"/>
      <c r="BE22" s="167" t="s">
        <v>66</v>
      </c>
      <c r="BF22" s="167" t="s">
        <v>66</v>
      </c>
      <c r="BG22" s="168">
        <f t="shared" si="5"/>
        <v>14</v>
      </c>
      <c r="BH22" s="167">
        <f t="shared" ca="1" si="6"/>
        <v>2100</v>
      </c>
      <c r="BI22" s="167"/>
      <c r="BJ22" s="167">
        <f t="shared" ca="1" si="1"/>
        <v>2100</v>
      </c>
    </row>
    <row r="23" spans="1:62" ht="99.95" customHeight="1" x14ac:dyDescent="0.25">
      <c r="A23" s="314"/>
      <c r="B23" s="49"/>
      <c r="C23" s="50" t="s">
        <v>21</v>
      </c>
      <c r="D23" s="51">
        <v>2044025342057</v>
      </c>
      <c r="E23" s="251">
        <f>_xlfn.XLOOKUP($D23,[1]Сводный!$E:$E,[1]Сводный!BR:BR,0)</f>
        <v>0</v>
      </c>
      <c r="F23" s="251">
        <f>_xlfn.XLOOKUP($D23,[1]Сводный!$E:$E,[1]Сводный!BS:BS,0)</f>
        <v>0</v>
      </c>
      <c r="G23" s="251">
        <f>_xlfn.XLOOKUP($D23,[1]Сводный!$E:$E,[1]Сводный!BT:BT,0)</f>
        <v>0</v>
      </c>
      <c r="H23" s="251">
        <f>_xlfn.XLOOKUP($D23,[1]Сводный!$E:$E,[1]Сводный!BU:BU,0)</f>
        <v>0</v>
      </c>
      <c r="I23" s="251">
        <f>_xlfn.XLOOKUP($D23,[1]Сводный!$E:$E,[1]Сводный!BV:BV,0)</f>
        <v>0</v>
      </c>
      <c r="J23" s="251">
        <f>_xlfn.XLOOKUP($D23,[1]Сводный!$E:$E,[1]Сводный!BW:BW,0)</f>
        <v>0</v>
      </c>
      <c r="K23" s="251">
        <f>_xlfn.XLOOKUP($D23,[1]Сводный!$E:$E,[1]Сводный!BX:BX,0)</f>
        <v>0</v>
      </c>
      <c r="L23" s="251">
        <f>_xlfn.XLOOKUP($D23,[1]Сводный!$E:$E,[1]Сводный!BY:BY,0)</f>
        <v>20</v>
      </c>
      <c r="M23" s="251">
        <f>_xlfn.XLOOKUP($D23,[1]Сводный!$E:$E,[1]Сводный!BZ:BZ,0)</f>
        <v>0</v>
      </c>
      <c r="N23" s="251">
        <f>_xlfn.XLOOKUP($D23,[1]Сводный!$E:$E,[1]Сводный!CA:CA,0)</f>
        <v>0</v>
      </c>
      <c r="O23" s="251">
        <f>_xlfn.XLOOKUP($D23,[1]Сводный!$E:$E,[1]Сводный!CB:CB,0)</f>
        <v>20</v>
      </c>
      <c r="P23" s="32">
        <f>_xlfn.XLOOKUP($D23,[1]Сводный!$E:$E,[1]Сводный!CC:CC,0)</f>
        <v>0</v>
      </c>
      <c r="Q23" s="1">
        <f t="shared" si="2"/>
        <v>40</v>
      </c>
      <c r="R23" s="262" cm="1">
        <f t="array" aca="1" ref="R23" ca="1">_xlfn.XLOOKUP($D23,INDIRECT(R$2&amp;"!"&amp;"E:E"),INDIRECT(R$2&amp;"!"&amp;"C:C"),0)</f>
        <v>0</v>
      </c>
      <c r="S23" s="262" cm="1">
        <f t="array" aca="1" ref="S23" ca="1">_xlfn.XLOOKUP($D23,INDIRECT(S$2&amp;"!"&amp;"E:E"),INDIRECT(S$2&amp;"!"&amp;"C:C"),0)</f>
        <v>0</v>
      </c>
      <c r="T23" s="262" cm="1">
        <f t="array" aca="1" ref="T23" ca="1">_xlfn.XLOOKUP($D23,INDIRECT(T$2&amp;"!"&amp;"E:E"),INDIRECT(T$2&amp;"!"&amp;"C:C"),0)</f>
        <v>0</v>
      </c>
      <c r="U23" s="262" cm="1">
        <f t="array" aca="1" ref="U23" ca="1">_xlfn.XLOOKUP($D23,INDIRECT(U$2&amp;"!"&amp;"E:E"),INDIRECT(U$2&amp;"!"&amp;"C:C"),0)</f>
        <v>0</v>
      </c>
      <c r="V23" s="262" cm="1">
        <f t="array" aca="1" ref="V23" ca="1">_xlfn.XLOOKUP($D23,INDIRECT(V$2&amp;"!"&amp;"E:E"),INDIRECT(V$2&amp;"!"&amp;"C:C"),0)</f>
        <v>0</v>
      </c>
      <c r="W23" s="262" cm="1">
        <f t="array" aca="1" ref="W23" ca="1">_xlfn.XLOOKUP($D23,INDIRECT(W$2&amp;"!"&amp;"E:E"),INDIRECT(W$2&amp;"!"&amp;"C:C"),0)</f>
        <v>0</v>
      </c>
      <c r="X23" s="262" cm="1">
        <f t="array" aca="1" ref="X23" ca="1">_xlfn.XLOOKUP($D23,INDIRECT(X$2&amp;"!"&amp;"E:E"),INDIRECT(X$2&amp;"!"&amp;"C:C"),0)</f>
        <v>0</v>
      </c>
      <c r="Y23" s="262" cm="1">
        <f t="array" aca="1" ref="Y23" ca="1">_xlfn.XLOOKUP($D23,INDIRECT(Y$2&amp;"!"&amp;"E:E"),INDIRECT(Y$2&amp;"!"&amp;"C:C"),0)</f>
        <v>0</v>
      </c>
      <c r="Z23" s="262" cm="1">
        <f t="array" aca="1" ref="Z23" ca="1">_xlfn.XLOOKUP($D23,INDIRECT(Z$2&amp;"!"&amp;"E:E"),INDIRECT(Z$2&amp;"!"&amp;"C:C"),0)</f>
        <v>0</v>
      </c>
      <c r="AA23" s="262" cm="1">
        <f t="array" aca="1" ref="AA23" ca="1">_xlfn.XLOOKUP($D23,INDIRECT(AA$2&amp;"!"&amp;"E:E"),INDIRECT(AA$2&amp;"!"&amp;"C:C"),0)</f>
        <v>0</v>
      </c>
      <c r="AB23" s="262" cm="1">
        <f t="array" aca="1" ref="AB23" ca="1">_xlfn.XLOOKUP($D23,INDIRECT(AB$2&amp;"!"&amp;"E:E"),INDIRECT(AB$2&amp;"!"&amp;"C:C"),0)</f>
        <v>0</v>
      </c>
      <c r="AC23" s="262" cm="1">
        <f t="array" aca="1" ref="AC23" ca="1">_xlfn.XLOOKUP($D23,INDIRECT(AC$2&amp;"!"&amp;"E:E"),INDIRECT(AC$2&amp;"!"&amp;"C:C"),0)</f>
        <v>0</v>
      </c>
      <c r="AD23" s="262" cm="1">
        <f t="array" aca="1" ref="AD23" ca="1">_xlfn.XLOOKUP($D23,INDIRECT(AD$2&amp;"!"&amp;"E:E"),INDIRECT(AD$2&amp;"!"&amp;"C:C"),0)</f>
        <v>0</v>
      </c>
      <c r="AE23" s="262" cm="1">
        <f t="array" aca="1" ref="AE23" ca="1">_xlfn.XLOOKUP($D23,INDIRECT(AE$2&amp;"!"&amp;"E:E"),INDIRECT(AE$2&amp;"!"&amp;"C:C"),0)</f>
        <v>0</v>
      </c>
      <c r="AF23" s="262" cm="1">
        <f t="array" aca="1" ref="AF23" ca="1">_xlfn.XLOOKUP($D23,INDIRECT(AF$2&amp;"!"&amp;"E:E"),INDIRECT(AF$2&amp;"!"&amp;"C:C"),0)</f>
        <v>0</v>
      </c>
      <c r="AG23" s="262" cm="1">
        <f t="array" aca="1" ref="AG23" ca="1">_xlfn.XLOOKUP($D23,INDIRECT(AG$2&amp;"!"&amp;"E:E"),INDIRECT(AG$2&amp;"!"&amp;"C:C"),0)</f>
        <v>0</v>
      </c>
      <c r="AH23" s="262" cm="1">
        <f t="array" aca="1" ref="AH23" ca="1">_xlfn.XLOOKUP($D23,INDIRECT(AH$2&amp;"!"&amp;"E:E"),INDIRECT(AH$2&amp;"!"&amp;"C:C"),0)</f>
        <v>0</v>
      </c>
      <c r="AI23" s="262" cm="1">
        <f t="array" aca="1" ref="AI23" ca="1">_xlfn.XLOOKUP($D23,INDIRECT(AI$2&amp;"!"&amp;"E:E"),INDIRECT(AI$2&amp;"!"&amp;"C:C"),0)</f>
        <v>0</v>
      </c>
      <c r="AJ23" s="262" cm="1">
        <f t="array" aca="1" ref="AJ23" ca="1">_xlfn.XLOOKUP($D23,INDIRECT(AJ$2&amp;"!"&amp;"E:E"),INDIRECT(AJ$2&amp;"!"&amp;"C:C"),0)</f>
        <v>0</v>
      </c>
      <c r="AK23" s="262" cm="1">
        <f t="array" aca="1" ref="AK23" ca="1">_xlfn.XLOOKUP($D23,INDIRECT(AK$2&amp;"!"&amp;"E:E"),INDIRECT(AK$2&amp;"!"&amp;"C:C"),0)</f>
        <v>0</v>
      </c>
      <c r="AL23" s="262" cm="1">
        <f t="array" aca="1" ref="AL23" ca="1">_xlfn.XLOOKUP($D23,INDIRECT(AL$2&amp;"!"&amp;"E:E"),INDIRECT(AL$2&amp;"!"&amp;"C:C"),0)</f>
        <v>0</v>
      </c>
      <c r="AM23" s="262" cm="1">
        <f t="array" aca="1" ref="AM23" ca="1">_xlfn.XLOOKUP($D23,INDIRECT(AM$2&amp;"!"&amp;"E:E"),INDIRECT(AM$2&amp;"!"&amp;"C:C"),0)</f>
        <v>0</v>
      </c>
      <c r="AN23" s="262" cm="1">
        <f t="array" aca="1" ref="AN23" ca="1">_xlfn.XLOOKUP($D23,INDIRECT(AN$2&amp;"!"&amp;"E:E"),INDIRECT(AN$2&amp;"!"&amp;"C:C"),0)</f>
        <v>0</v>
      </c>
      <c r="AO23" s="262" cm="1">
        <f t="array" aca="1" ref="AO23" ca="1">_xlfn.XLOOKUP($D23,INDIRECT(AO$2&amp;"!"&amp;"E:E"),INDIRECT(AO$2&amp;"!"&amp;"C:C"),0)</f>
        <v>0</v>
      </c>
      <c r="AP23" s="262" cm="1">
        <f t="array" aca="1" ref="AP23" ca="1">_xlfn.XLOOKUP($D23,INDIRECT(AP$2&amp;"!"&amp;"E:E"),INDIRECT(AP$2&amp;"!"&amp;"C:C"),0)</f>
        <v>0</v>
      </c>
      <c r="AQ23" s="262" cm="1">
        <f t="array" aca="1" ref="AQ23" ca="1">_xlfn.XLOOKUP($D23,INDIRECT(AQ$2&amp;"!"&amp;"E:E"),INDIRECT(AQ$2&amp;"!"&amp;"C:C"),0)</f>
        <v>0</v>
      </c>
      <c r="AR23" s="262" cm="1">
        <f t="array" aca="1" ref="AR23" ca="1">_xlfn.XLOOKUP($D23,INDIRECT(AR$2&amp;"!"&amp;"E:E"),INDIRECT(AR$2&amp;"!"&amp;"C:C"),0)</f>
        <v>0</v>
      </c>
      <c r="AS23" s="263">
        <f t="shared" ca="1" si="3"/>
        <v>0</v>
      </c>
      <c r="AT23" s="280">
        <f t="shared" ca="1" si="0"/>
        <v>40</v>
      </c>
      <c r="AU23" s="35" t="s">
        <v>7</v>
      </c>
      <c r="AV23" s="302"/>
      <c r="AX23" s="30">
        <f t="shared" ca="1" si="4"/>
        <v>40</v>
      </c>
      <c r="AY23" s="37" t="s">
        <v>66</v>
      </c>
      <c r="AZ23" s="37"/>
      <c r="BA23" s="37"/>
      <c r="BB23" s="37"/>
      <c r="BC23" s="37"/>
      <c r="BD23" s="37"/>
      <c r="BE23" s="37" t="s">
        <v>66</v>
      </c>
      <c r="BF23" s="37" t="s">
        <v>66</v>
      </c>
      <c r="BG23" s="38">
        <f t="shared" si="5"/>
        <v>14</v>
      </c>
      <c r="BH23" s="37">
        <f t="shared" ca="1" si="6"/>
        <v>560</v>
      </c>
      <c r="BI23" s="37"/>
      <c r="BJ23" s="37">
        <f t="shared" ca="1" si="1"/>
        <v>560</v>
      </c>
    </row>
    <row r="24" spans="1:62" ht="99.95" customHeight="1" x14ac:dyDescent="0.25">
      <c r="A24" s="314"/>
      <c r="B24" s="49"/>
      <c r="C24" s="50" t="s">
        <v>22</v>
      </c>
      <c r="D24" s="51">
        <v>2044025291485</v>
      </c>
      <c r="E24" s="251">
        <f>_xlfn.XLOOKUP($D24,[1]Сводный!$E:$E,[1]Сводный!BR:BR,0)</f>
        <v>20</v>
      </c>
      <c r="F24" s="251">
        <f>_xlfn.XLOOKUP($D24,[1]Сводный!$E:$E,[1]Сводный!BS:BS,0)</f>
        <v>0</v>
      </c>
      <c r="G24" s="251">
        <f>_xlfn.XLOOKUP($D24,[1]Сводный!$E:$E,[1]Сводный!BT:BT,0)</f>
        <v>0</v>
      </c>
      <c r="H24" s="251">
        <f>_xlfn.XLOOKUP($D24,[1]Сводный!$E:$E,[1]Сводный!BU:BU,0)</f>
        <v>0</v>
      </c>
      <c r="I24" s="251">
        <f>_xlfn.XLOOKUP($D24,[1]Сводный!$E:$E,[1]Сводный!BV:BV,0)</f>
        <v>0</v>
      </c>
      <c r="J24" s="251">
        <f>_xlfn.XLOOKUP($D24,[1]Сводный!$E:$E,[1]Сводный!BW:BW,0)</f>
        <v>20</v>
      </c>
      <c r="K24" s="251">
        <f>_xlfn.XLOOKUP($D24,[1]Сводный!$E:$E,[1]Сводный!BX:BX,0)</f>
        <v>0</v>
      </c>
      <c r="L24" s="251">
        <f>_xlfn.XLOOKUP($D24,[1]Сводный!$E:$E,[1]Сводный!BY:BY,0)</f>
        <v>20</v>
      </c>
      <c r="M24" s="251">
        <f>_xlfn.XLOOKUP($D24,[1]Сводный!$E:$E,[1]Сводный!BZ:BZ,0)</f>
        <v>0</v>
      </c>
      <c r="N24" s="251">
        <f>_xlfn.XLOOKUP($D24,[1]Сводный!$E:$E,[1]Сводный!CA:CA,0)</f>
        <v>20</v>
      </c>
      <c r="O24" s="251">
        <f>_xlfn.XLOOKUP($D24,[1]Сводный!$E:$E,[1]Сводный!CB:CB,0)</f>
        <v>20</v>
      </c>
      <c r="P24" s="32">
        <f>_xlfn.XLOOKUP($D24,[1]Сводный!$E:$E,[1]Сводный!CC:CC,0)</f>
        <v>0</v>
      </c>
      <c r="Q24" s="1">
        <f t="shared" si="2"/>
        <v>100</v>
      </c>
      <c r="R24" s="262" cm="1">
        <f t="array" aca="1" ref="R24" ca="1">_xlfn.XLOOKUP($D24,INDIRECT(R$2&amp;"!"&amp;"E:E"),INDIRECT(R$2&amp;"!"&amp;"C:C"),0)</f>
        <v>0</v>
      </c>
      <c r="S24" s="262" cm="1">
        <f t="array" aca="1" ref="S24" ca="1">_xlfn.XLOOKUP($D24,INDIRECT(S$2&amp;"!"&amp;"E:E"),INDIRECT(S$2&amp;"!"&amp;"C:C"),0)</f>
        <v>0</v>
      </c>
      <c r="T24" s="262" cm="1">
        <f t="array" aca="1" ref="T24" ca="1">_xlfn.XLOOKUP($D24,INDIRECT(T$2&amp;"!"&amp;"E:E"),INDIRECT(T$2&amp;"!"&amp;"C:C"),0)</f>
        <v>0</v>
      </c>
      <c r="U24" s="262" cm="1">
        <f t="array" aca="1" ref="U24" ca="1">_xlfn.XLOOKUP($D24,INDIRECT(U$2&amp;"!"&amp;"E:E"),INDIRECT(U$2&amp;"!"&amp;"C:C"),0)</f>
        <v>0</v>
      </c>
      <c r="V24" s="262" cm="1">
        <f t="array" aca="1" ref="V24" ca="1">_xlfn.XLOOKUP($D24,INDIRECT(V$2&amp;"!"&amp;"E:E"),INDIRECT(V$2&amp;"!"&amp;"C:C"),0)</f>
        <v>0</v>
      </c>
      <c r="W24" s="262" cm="1">
        <f t="array" aca="1" ref="W24" ca="1">_xlfn.XLOOKUP($D24,INDIRECT(W$2&amp;"!"&amp;"E:E"),INDIRECT(W$2&amp;"!"&amp;"C:C"),0)</f>
        <v>0</v>
      </c>
      <c r="X24" s="262" cm="1">
        <f t="array" aca="1" ref="X24" ca="1">_xlfn.XLOOKUP($D24,INDIRECT(X$2&amp;"!"&amp;"E:E"),INDIRECT(X$2&amp;"!"&amp;"C:C"),0)</f>
        <v>0</v>
      </c>
      <c r="Y24" s="262" cm="1">
        <f t="array" aca="1" ref="Y24" ca="1">_xlfn.XLOOKUP($D24,INDIRECT(Y$2&amp;"!"&amp;"E:E"),INDIRECT(Y$2&amp;"!"&amp;"C:C"),0)</f>
        <v>0</v>
      </c>
      <c r="Z24" s="262" cm="1">
        <f t="array" aca="1" ref="Z24" ca="1">_xlfn.XLOOKUP($D24,INDIRECT(Z$2&amp;"!"&amp;"E:E"),INDIRECT(Z$2&amp;"!"&amp;"C:C"),0)</f>
        <v>0</v>
      </c>
      <c r="AA24" s="262" cm="1">
        <f t="array" aca="1" ref="AA24" ca="1">_xlfn.XLOOKUP($D24,INDIRECT(AA$2&amp;"!"&amp;"E:E"),INDIRECT(AA$2&amp;"!"&amp;"C:C"),0)</f>
        <v>0</v>
      </c>
      <c r="AB24" s="262" cm="1">
        <f t="array" aca="1" ref="AB24" ca="1">_xlfn.XLOOKUP($D24,INDIRECT(AB$2&amp;"!"&amp;"E:E"),INDIRECT(AB$2&amp;"!"&amp;"C:C"),0)</f>
        <v>0</v>
      </c>
      <c r="AC24" s="262" cm="1">
        <f t="array" aca="1" ref="AC24" ca="1">_xlfn.XLOOKUP($D24,INDIRECT(AC$2&amp;"!"&amp;"E:E"),INDIRECT(AC$2&amp;"!"&amp;"C:C"),0)</f>
        <v>0</v>
      </c>
      <c r="AD24" s="262" cm="1">
        <f t="array" aca="1" ref="AD24" ca="1">_xlfn.XLOOKUP($D24,INDIRECT(AD$2&amp;"!"&amp;"E:E"),INDIRECT(AD$2&amp;"!"&amp;"C:C"),0)</f>
        <v>0</v>
      </c>
      <c r="AE24" s="262" cm="1">
        <f t="array" aca="1" ref="AE24" ca="1">_xlfn.XLOOKUP($D24,INDIRECT(AE$2&amp;"!"&amp;"E:E"),INDIRECT(AE$2&amp;"!"&amp;"C:C"),0)</f>
        <v>0</v>
      </c>
      <c r="AF24" s="262" cm="1">
        <f t="array" aca="1" ref="AF24" ca="1">_xlfn.XLOOKUP($D24,INDIRECT(AF$2&amp;"!"&amp;"E:E"),INDIRECT(AF$2&amp;"!"&amp;"C:C"),0)</f>
        <v>0</v>
      </c>
      <c r="AG24" s="262" cm="1">
        <f t="array" aca="1" ref="AG24" ca="1">_xlfn.XLOOKUP($D24,INDIRECT(AG$2&amp;"!"&amp;"E:E"),INDIRECT(AG$2&amp;"!"&amp;"C:C"),0)</f>
        <v>0</v>
      </c>
      <c r="AH24" s="262" cm="1">
        <f t="array" aca="1" ref="AH24" ca="1">_xlfn.XLOOKUP($D24,INDIRECT(AH$2&amp;"!"&amp;"E:E"),INDIRECT(AH$2&amp;"!"&amp;"C:C"),0)</f>
        <v>0</v>
      </c>
      <c r="AI24" s="262" cm="1">
        <f t="array" aca="1" ref="AI24" ca="1">_xlfn.XLOOKUP($D24,INDIRECT(AI$2&amp;"!"&amp;"E:E"),INDIRECT(AI$2&amp;"!"&amp;"C:C"),0)</f>
        <v>0</v>
      </c>
      <c r="AJ24" s="262" cm="1">
        <f t="array" aca="1" ref="AJ24" ca="1">_xlfn.XLOOKUP($D24,INDIRECT(AJ$2&amp;"!"&amp;"E:E"),INDIRECT(AJ$2&amp;"!"&amp;"C:C"),0)</f>
        <v>0</v>
      </c>
      <c r="AK24" s="262" cm="1">
        <f t="array" aca="1" ref="AK24" ca="1">_xlfn.XLOOKUP($D24,INDIRECT(AK$2&amp;"!"&amp;"E:E"),INDIRECT(AK$2&amp;"!"&amp;"C:C"),0)</f>
        <v>0</v>
      </c>
      <c r="AL24" s="262" cm="1">
        <f t="array" aca="1" ref="AL24" ca="1">_xlfn.XLOOKUP($D24,INDIRECT(AL$2&amp;"!"&amp;"E:E"),INDIRECT(AL$2&amp;"!"&amp;"C:C"),0)</f>
        <v>0</v>
      </c>
      <c r="AM24" s="262" cm="1">
        <f t="array" aca="1" ref="AM24" ca="1">_xlfn.XLOOKUP($D24,INDIRECT(AM$2&amp;"!"&amp;"E:E"),INDIRECT(AM$2&amp;"!"&amp;"C:C"),0)</f>
        <v>0</v>
      </c>
      <c r="AN24" s="262" cm="1">
        <f t="array" aca="1" ref="AN24" ca="1">_xlfn.XLOOKUP($D24,INDIRECT(AN$2&amp;"!"&amp;"E:E"),INDIRECT(AN$2&amp;"!"&amp;"C:C"),0)</f>
        <v>0</v>
      </c>
      <c r="AO24" s="262" cm="1">
        <f t="array" aca="1" ref="AO24" ca="1">_xlfn.XLOOKUP($D24,INDIRECT(AO$2&amp;"!"&amp;"E:E"),INDIRECT(AO$2&amp;"!"&amp;"C:C"),0)</f>
        <v>0</v>
      </c>
      <c r="AP24" s="262" cm="1">
        <f t="array" aca="1" ref="AP24" ca="1">_xlfn.XLOOKUP($D24,INDIRECT(AP$2&amp;"!"&amp;"E:E"),INDIRECT(AP$2&amp;"!"&amp;"C:C"),0)</f>
        <v>0</v>
      </c>
      <c r="AQ24" s="262" cm="1">
        <f t="array" aca="1" ref="AQ24" ca="1">_xlfn.XLOOKUP($D24,INDIRECT(AQ$2&amp;"!"&amp;"E:E"),INDIRECT(AQ$2&amp;"!"&amp;"C:C"),0)</f>
        <v>0</v>
      </c>
      <c r="AR24" s="262" cm="1">
        <f t="array" aca="1" ref="AR24" ca="1">_xlfn.XLOOKUP($D24,INDIRECT(AR$2&amp;"!"&amp;"E:E"),INDIRECT(AR$2&amp;"!"&amp;"C:C"),0)</f>
        <v>0</v>
      </c>
      <c r="AS24" s="263">
        <f t="shared" ca="1" si="3"/>
        <v>0</v>
      </c>
      <c r="AT24" s="280">
        <f t="shared" ca="1" si="0"/>
        <v>100</v>
      </c>
      <c r="AU24" s="35" t="s">
        <v>7</v>
      </c>
      <c r="AV24" s="302"/>
      <c r="AX24" s="30">
        <f t="shared" ca="1" si="4"/>
        <v>100</v>
      </c>
      <c r="AY24" s="37" t="s">
        <v>66</v>
      </c>
      <c r="AZ24" s="37"/>
      <c r="BA24" s="37"/>
      <c r="BB24" s="37"/>
      <c r="BC24" s="37"/>
      <c r="BD24" s="37"/>
      <c r="BE24" s="37" t="s">
        <v>66</v>
      </c>
      <c r="BF24" s="37" t="s">
        <v>66</v>
      </c>
      <c r="BG24" s="38">
        <f t="shared" si="5"/>
        <v>14</v>
      </c>
      <c r="BH24" s="37">
        <f t="shared" ca="1" si="6"/>
        <v>1400</v>
      </c>
      <c r="BI24" s="37"/>
      <c r="BJ24" s="37">
        <f t="shared" ca="1" si="1"/>
        <v>1400</v>
      </c>
    </row>
    <row r="25" spans="1:62" ht="99.95" customHeight="1" x14ac:dyDescent="0.25">
      <c r="A25" s="314"/>
      <c r="B25" s="49"/>
      <c r="C25" s="50" t="s">
        <v>32</v>
      </c>
      <c r="D25" s="51">
        <v>2044025354937</v>
      </c>
      <c r="E25" s="251">
        <f>_xlfn.XLOOKUP($D25,[1]Сводный!$E:$E,[1]Сводный!BR:BR,0)</f>
        <v>25</v>
      </c>
      <c r="F25" s="251">
        <f>_xlfn.XLOOKUP($D25,[1]Сводный!$E:$E,[1]Сводный!BS:BS,0)</f>
        <v>0</v>
      </c>
      <c r="G25" s="251">
        <f>_xlfn.XLOOKUP($D25,[1]Сводный!$E:$E,[1]Сводный!BT:BT,0)</f>
        <v>0</v>
      </c>
      <c r="H25" s="251">
        <f>_xlfn.XLOOKUP($D25,[1]Сводный!$E:$E,[1]Сводный!BU:BU,0)</f>
        <v>0</v>
      </c>
      <c r="I25" s="251">
        <f>_xlfn.XLOOKUP($D25,[1]Сводный!$E:$E,[1]Сводный!BV:BV,0)</f>
        <v>0</v>
      </c>
      <c r="J25" s="251">
        <f>_xlfn.XLOOKUP($D25,[1]Сводный!$E:$E,[1]Сводный!BW:BW,0)</f>
        <v>0</v>
      </c>
      <c r="K25" s="251">
        <f>_xlfn.XLOOKUP($D25,[1]Сводный!$E:$E,[1]Сводный!BX:BX,0)</f>
        <v>0</v>
      </c>
      <c r="L25" s="251">
        <f>_xlfn.XLOOKUP($D25,[1]Сводный!$E:$E,[1]Сводный!BY:BY,0)</f>
        <v>20</v>
      </c>
      <c r="M25" s="251">
        <f>_xlfn.XLOOKUP($D25,[1]Сводный!$E:$E,[1]Сводный!BZ:BZ,0)</f>
        <v>0</v>
      </c>
      <c r="N25" s="251">
        <f>_xlfn.XLOOKUP($D25,[1]Сводный!$E:$E,[1]Сводный!CA:CA,0)</f>
        <v>15</v>
      </c>
      <c r="O25" s="251">
        <f>_xlfn.XLOOKUP($D25,[1]Сводный!$E:$E,[1]Сводный!CB:CB,0)</f>
        <v>20</v>
      </c>
      <c r="P25" s="32">
        <f>_xlfn.XLOOKUP($D25,[1]Сводный!$E:$E,[1]Сводный!CC:CC,0)</f>
        <v>0</v>
      </c>
      <c r="Q25" s="1">
        <f t="shared" si="2"/>
        <v>80</v>
      </c>
      <c r="R25" s="262" cm="1">
        <f t="array" aca="1" ref="R25" ca="1">_xlfn.XLOOKUP($D25,INDIRECT(R$2&amp;"!"&amp;"E:E"),INDIRECT(R$2&amp;"!"&amp;"C:C"),0)</f>
        <v>0</v>
      </c>
      <c r="S25" s="262" cm="1">
        <f t="array" aca="1" ref="S25" ca="1">_xlfn.XLOOKUP($D25,INDIRECT(S$2&amp;"!"&amp;"E:E"),INDIRECT(S$2&amp;"!"&amp;"C:C"),0)</f>
        <v>0</v>
      </c>
      <c r="T25" s="262" cm="1">
        <f t="array" aca="1" ref="T25" ca="1">_xlfn.XLOOKUP($D25,INDIRECT(T$2&amp;"!"&amp;"E:E"),INDIRECT(T$2&amp;"!"&amp;"C:C"),0)</f>
        <v>0</v>
      </c>
      <c r="U25" s="262" cm="1">
        <f t="array" aca="1" ref="U25" ca="1">_xlfn.XLOOKUP($D25,INDIRECT(U$2&amp;"!"&amp;"E:E"),INDIRECT(U$2&amp;"!"&amp;"C:C"),0)</f>
        <v>0</v>
      </c>
      <c r="V25" s="262" cm="1">
        <f t="array" aca="1" ref="V25" ca="1">_xlfn.XLOOKUP($D25,INDIRECT(V$2&amp;"!"&amp;"E:E"),INDIRECT(V$2&amp;"!"&amp;"C:C"),0)</f>
        <v>0</v>
      </c>
      <c r="W25" s="262" cm="1">
        <f t="array" aca="1" ref="W25" ca="1">_xlfn.XLOOKUP($D25,INDIRECT(W$2&amp;"!"&amp;"E:E"),INDIRECT(W$2&amp;"!"&amp;"C:C"),0)</f>
        <v>0</v>
      </c>
      <c r="X25" s="262" cm="1">
        <f t="array" aca="1" ref="X25" ca="1">_xlfn.XLOOKUP($D25,INDIRECT(X$2&amp;"!"&amp;"E:E"),INDIRECT(X$2&amp;"!"&amp;"C:C"),0)</f>
        <v>0</v>
      </c>
      <c r="Y25" s="262" cm="1">
        <f t="array" aca="1" ref="Y25" ca="1">_xlfn.XLOOKUP($D25,INDIRECT(Y$2&amp;"!"&amp;"E:E"),INDIRECT(Y$2&amp;"!"&amp;"C:C"),0)</f>
        <v>0</v>
      </c>
      <c r="Z25" s="262" cm="1">
        <f t="array" aca="1" ref="Z25" ca="1">_xlfn.XLOOKUP($D25,INDIRECT(Z$2&amp;"!"&amp;"E:E"),INDIRECT(Z$2&amp;"!"&amp;"C:C"),0)</f>
        <v>0</v>
      </c>
      <c r="AA25" s="262" cm="1">
        <f t="array" aca="1" ref="AA25" ca="1">_xlfn.XLOOKUP($D25,INDIRECT(AA$2&amp;"!"&amp;"E:E"),INDIRECT(AA$2&amp;"!"&amp;"C:C"),0)</f>
        <v>0</v>
      </c>
      <c r="AB25" s="262" cm="1">
        <f t="array" aca="1" ref="AB25" ca="1">_xlfn.XLOOKUP($D25,INDIRECT(AB$2&amp;"!"&amp;"E:E"),INDIRECT(AB$2&amp;"!"&amp;"C:C"),0)</f>
        <v>0</v>
      </c>
      <c r="AC25" s="262" cm="1">
        <f t="array" aca="1" ref="AC25" ca="1">_xlfn.XLOOKUP($D25,INDIRECT(AC$2&amp;"!"&amp;"E:E"),INDIRECT(AC$2&amp;"!"&amp;"C:C"),0)</f>
        <v>0</v>
      </c>
      <c r="AD25" s="262" cm="1">
        <f t="array" aca="1" ref="AD25" ca="1">_xlfn.XLOOKUP($D25,INDIRECT(AD$2&amp;"!"&amp;"E:E"),INDIRECT(AD$2&amp;"!"&amp;"C:C"),0)</f>
        <v>0</v>
      </c>
      <c r="AE25" s="262" cm="1">
        <f t="array" aca="1" ref="AE25" ca="1">_xlfn.XLOOKUP($D25,INDIRECT(AE$2&amp;"!"&amp;"E:E"),INDIRECT(AE$2&amp;"!"&amp;"C:C"),0)</f>
        <v>0</v>
      </c>
      <c r="AF25" s="262" cm="1">
        <f t="array" aca="1" ref="AF25" ca="1">_xlfn.XLOOKUP($D25,INDIRECT(AF$2&amp;"!"&amp;"E:E"),INDIRECT(AF$2&amp;"!"&amp;"C:C"),0)</f>
        <v>0</v>
      </c>
      <c r="AG25" s="262" cm="1">
        <f t="array" aca="1" ref="AG25" ca="1">_xlfn.XLOOKUP($D25,INDIRECT(AG$2&amp;"!"&amp;"E:E"),INDIRECT(AG$2&amp;"!"&amp;"C:C"),0)</f>
        <v>0</v>
      </c>
      <c r="AH25" s="262" cm="1">
        <f t="array" aca="1" ref="AH25" ca="1">_xlfn.XLOOKUP($D25,INDIRECT(AH$2&amp;"!"&amp;"E:E"),INDIRECT(AH$2&amp;"!"&amp;"C:C"),0)</f>
        <v>0</v>
      </c>
      <c r="AI25" s="262" cm="1">
        <f t="array" aca="1" ref="AI25" ca="1">_xlfn.XLOOKUP($D25,INDIRECT(AI$2&amp;"!"&amp;"E:E"),INDIRECT(AI$2&amp;"!"&amp;"C:C"),0)</f>
        <v>0</v>
      </c>
      <c r="AJ25" s="262" cm="1">
        <f t="array" aca="1" ref="AJ25" ca="1">_xlfn.XLOOKUP($D25,INDIRECT(AJ$2&amp;"!"&amp;"E:E"),INDIRECT(AJ$2&amp;"!"&amp;"C:C"),0)</f>
        <v>0</v>
      </c>
      <c r="AK25" s="262" cm="1">
        <f t="array" aca="1" ref="AK25" ca="1">_xlfn.XLOOKUP($D25,INDIRECT(AK$2&amp;"!"&amp;"E:E"),INDIRECT(AK$2&amp;"!"&amp;"C:C"),0)</f>
        <v>0</v>
      </c>
      <c r="AL25" s="262" cm="1">
        <f t="array" aca="1" ref="AL25" ca="1">_xlfn.XLOOKUP($D25,INDIRECT(AL$2&amp;"!"&amp;"E:E"),INDIRECT(AL$2&amp;"!"&amp;"C:C"),0)</f>
        <v>0</v>
      </c>
      <c r="AM25" s="262" cm="1">
        <f t="array" aca="1" ref="AM25" ca="1">_xlfn.XLOOKUP($D25,INDIRECT(AM$2&amp;"!"&amp;"E:E"),INDIRECT(AM$2&amp;"!"&amp;"C:C"),0)</f>
        <v>0</v>
      </c>
      <c r="AN25" s="262" cm="1">
        <f t="array" aca="1" ref="AN25" ca="1">_xlfn.XLOOKUP($D25,INDIRECT(AN$2&amp;"!"&amp;"E:E"),INDIRECT(AN$2&amp;"!"&amp;"C:C"),0)</f>
        <v>0</v>
      </c>
      <c r="AO25" s="262" cm="1">
        <f t="array" aca="1" ref="AO25" ca="1">_xlfn.XLOOKUP($D25,INDIRECT(AO$2&amp;"!"&amp;"E:E"),INDIRECT(AO$2&amp;"!"&amp;"C:C"),0)</f>
        <v>0</v>
      </c>
      <c r="AP25" s="262" cm="1">
        <f t="array" aca="1" ref="AP25" ca="1">_xlfn.XLOOKUP($D25,INDIRECT(AP$2&amp;"!"&amp;"E:E"),INDIRECT(AP$2&amp;"!"&amp;"C:C"),0)</f>
        <v>0</v>
      </c>
      <c r="AQ25" s="262" cm="1">
        <f t="array" aca="1" ref="AQ25" ca="1">_xlfn.XLOOKUP($D25,INDIRECT(AQ$2&amp;"!"&amp;"E:E"),INDIRECT(AQ$2&amp;"!"&amp;"C:C"),0)</f>
        <v>0</v>
      </c>
      <c r="AR25" s="262" cm="1">
        <f t="array" aca="1" ref="AR25" ca="1">_xlfn.XLOOKUP($D25,INDIRECT(AR$2&amp;"!"&amp;"E:E"),INDIRECT(AR$2&amp;"!"&amp;"C:C"),0)</f>
        <v>0</v>
      </c>
      <c r="AS25" s="263">
        <f t="shared" ca="1" si="3"/>
        <v>0</v>
      </c>
      <c r="AT25" s="280">
        <f t="shared" ca="1" si="0"/>
        <v>80</v>
      </c>
      <c r="AU25" s="35" t="s">
        <v>7</v>
      </c>
      <c r="AV25" s="302"/>
      <c r="AX25" s="30">
        <f t="shared" ca="1" si="4"/>
        <v>80</v>
      </c>
      <c r="AY25" s="37" t="s">
        <v>66</v>
      </c>
      <c r="AZ25" s="37"/>
      <c r="BA25" s="37"/>
      <c r="BB25" s="37"/>
      <c r="BC25" s="37"/>
      <c r="BD25" s="37"/>
      <c r="BE25" s="37" t="s">
        <v>66</v>
      </c>
      <c r="BF25" s="37" t="s">
        <v>66</v>
      </c>
      <c r="BG25" s="38">
        <f t="shared" si="5"/>
        <v>14</v>
      </c>
      <c r="BH25" s="37">
        <f t="shared" ca="1" si="6"/>
        <v>1120</v>
      </c>
      <c r="BI25" s="37"/>
      <c r="BJ25" s="37">
        <f t="shared" ca="1" si="1"/>
        <v>1120</v>
      </c>
    </row>
    <row r="26" spans="1:62" ht="99.95" customHeight="1" thickBot="1" x14ac:dyDescent="0.3">
      <c r="A26" s="315"/>
      <c r="B26" s="41"/>
      <c r="C26" s="42" t="s">
        <v>33</v>
      </c>
      <c r="D26" s="43">
        <v>2044025347953</v>
      </c>
      <c r="E26" s="252">
        <f>_xlfn.XLOOKUP($D26,[1]Сводный!$E:$E,[1]Сводный!BR:BR,0)</f>
        <v>10</v>
      </c>
      <c r="F26" s="252">
        <f>_xlfn.XLOOKUP($D26,[1]Сводный!$E:$E,[1]Сводный!BS:BS,0)</f>
        <v>0</v>
      </c>
      <c r="G26" s="252">
        <f>_xlfn.XLOOKUP($D26,[1]Сводный!$E:$E,[1]Сводный!BT:BT,0)</f>
        <v>0</v>
      </c>
      <c r="H26" s="252">
        <f>_xlfn.XLOOKUP($D26,[1]Сводный!$E:$E,[1]Сводный!BU:BU,0)</f>
        <v>0</v>
      </c>
      <c r="I26" s="252">
        <f>_xlfn.XLOOKUP($D26,[1]Сводный!$E:$E,[1]Сводный!BV:BV,0)</f>
        <v>0</v>
      </c>
      <c r="J26" s="252">
        <f>_xlfn.XLOOKUP($D26,[1]Сводный!$E:$E,[1]Сводный!BW:BW,0)</f>
        <v>0</v>
      </c>
      <c r="K26" s="252">
        <f>_xlfn.XLOOKUP($D26,[1]Сводный!$E:$E,[1]Сводный!BX:BX,0)</f>
        <v>0</v>
      </c>
      <c r="L26" s="252">
        <f>_xlfn.XLOOKUP($D26,[1]Сводный!$E:$E,[1]Сводный!BY:BY,0)</f>
        <v>0</v>
      </c>
      <c r="M26" s="252">
        <f>_xlfn.XLOOKUP($D26,[1]Сводный!$E:$E,[1]Сводный!BZ:BZ,0)</f>
        <v>0</v>
      </c>
      <c r="N26" s="252">
        <f>_xlfn.XLOOKUP($D26,[1]Сводный!$E:$E,[1]Сводный!CA:CA,0)</f>
        <v>0</v>
      </c>
      <c r="O26" s="252">
        <f>_xlfn.XLOOKUP($D26,[1]Сводный!$E:$E,[1]Сводный!CB:CB,0)</f>
        <v>20</v>
      </c>
      <c r="P26" s="144">
        <f>_xlfn.XLOOKUP($D26,[1]Сводный!$E:$E,[1]Сводный!CC:CC,0)</f>
        <v>0</v>
      </c>
      <c r="Q26" s="1">
        <f t="shared" si="2"/>
        <v>30</v>
      </c>
      <c r="R26" s="264" cm="1">
        <f t="array" aca="1" ref="R26" ca="1">_xlfn.XLOOKUP($D26,INDIRECT(R$2&amp;"!"&amp;"E:E"),INDIRECT(R$2&amp;"!"&amp;"C:C"),0)</f>
        <v>0</v>
      </c>
      <c r="S26" s="264" cm="1">
        <f t="array" aca="1" ref="S26" ca="1">_xlfn.XLOOKUP($D26,INDIRECT(S$2&amp;"!"&amp;"E:E"),INDIRECT(S$2&amp;"!"&amp;"C:C"),0)</f>
        <v>0</v>
      </c>
      <c r="T26" s="264" cm="1">
        <f t="array" aca="1" ref="T26" ca="1">_xlfn.XLOOKUP($D26,INDIRECT(T$2&amp;"!"&amp;"E:E"),INDIRECT(T$2&amp;"!"&amp;"C:C"),0)</f>
        <v>0</v>
      </c>
      <c r="U26" s="264" cm="1">
        <f t="array" aca="1" ref="U26" ca="1">_xlfn.XLOOKUP($D26,INDIRECT(U$2&amp;"!"&amp;"E:E"),INDIRECT(U$2&amp;"!"&amp;"C:C"),0)</f>
        <v>0</v>
      </c>
      <c r="V26" s="264" cm="1">
        <f t="array" aca="1" ref="V26" ca="1">_xlfn.XLOOKUP($D26,INDIRECT(V$2&amp;"!"&amp;"E:E"),INDIRECT(V$2&amp;"!"&amp;"C:C"),0)</f>
        <v>0</v>
      </c>
      <c r="W26" s="264" cm="1">
        <f t="array" aca="1" ref="W26" ca="1">_xlfn.XLOOKUP($D26,INDIRECT(W$2&amp;"!"&amp;"E:E"),INDIRECT(W$2&amp;"!"&amp;"C:C"),0)</f>
        <v>0</v>
      </c>
      <c r="X26" s="264" cm="1">
        <f t="array" aca="1" ref="X26" ca="1">_xlfn.XLOOKUP($D26,INDIRECT(X$2&amp;"!"&amp;"E:E"),INDIRECT(X$2&amp;"!"&amp;"C:C"),0)</f>
        <v>0</v>
      </c>
      <c r="Y26" s="264" cm="1">
        <f t="array" aca="1" ref="Y26" ca="1">_xlfn.XLOOKUP($D26,INDIRECT(Y$2&amp;"!"&amp;"E:E"),INDIRECT(Y$2&amp;"!"&amp;"C:C"),0)</f>
        <v>0</v>
      </c>
      <c r="Z26" s="264" cm="1">
        <f t="array" aca="1" ref="Z26" ca="1">_xlfn.XLOOKUP($D26,INDIRECT(Z$2&amp;"!"&amp;"E:E"),INDIRECT(Z$2&amp;"!"&amp;"C:C"),0)</f>
        <v>0</v>
      </c>
      <c r="AA26" s="264" cm="1">
        <f t="array" aca="1" ref="AA26" ca="1">_xlfn.XLOOKUP($D26,INDIRECT(AA$2&amp;"!"&amp;"E:E"),INDIRECT(AA$2&amp;"!"&amp;"C:C"),0)</f>
        <v>0</v>
      </c>
      <c r="AB26" s="264" cm="1">
        <f t="array" aca="1" ref="AB26" ca="1">_xlfn.XLOOKUP($D26,INDIRECT(AB$2&amp;"!"&amp;"E:E"),INDIRECT(AB$2&amp;"!"&amp;"C:C"),0)</f>
        <v>0</v>
      </c>
      <c r="AC26" s="264" cm="1">
        <f t="array" aca="1" ref="AC26" ca="1">_xlfn.XLOOKUP($D26,INDIRECT(AC$2&amp;"!"&amp;"E:E"),INDIRECT(AC$2&amp;"!"&amp;"C:C"),0)</f>
        <v>0</v>
      </c>
      <c r="AD26" s="264" cm="1">
        <f t="array" aca="1" ref="AD26" ca="1">_xlfn.XLOOKUP($D26,INDIRECT(AD$2&amp;"!"&amp;"E:E"),INDIRECT(AD$2&amp;"!"&amp;"C:C"),0)</f>
        <v>0</v>
      </c>
      <c r="AE26" s="264" cm="1">
        <f t="array" aca="1" ref="AE26" ca="1">_xlfn.XLOOKUP($D26,INDIRECT(AE$2&amp;"!"&amp;"E:E"),INDIRECT(AE$2&amp;"!"&amp;"C:C"),0)</f>
        <v>0</v>
      </c>
      <c r="AF26" s="264" cm="1">
        <f t="array" aca="1" ref="AF26" ca="1">_xlfn.XLOOKUP($D26,INDIRECT(AF$2&amp;"!"&amp;"E:E"),INDIRECT(AF$2&amp;"!"&amp;"C:C"),0)</f>
        <v>0</v>
      </c>
      <c r="AG26" s="264" cm="1">
        <f t="array" aca="1" ref="AG26" ca="1">_xlfn.XLOOKUP($D26,INDIRECT(AG$2&amp;"!"&amp;"E:E"),INDIRECT(AG$2&amp;"!"&amp;"C:C"),0)</f>
        <v>0</v>
      </c>
      <c r="AH26" s="264" cm="1">
        <f t="array" aca="1" ref="AH26" ca="1">_xlfn.XLOOKUP($D26,INDIRECT(AH$2&amp;"!"&amp;"E:E"),INDIRECT(AH$2&amp;"!"&amp;"C:C"),0)</f>
        <v>0</v>
      </c>
      <c r="AI26" s="264" cm="1">
        <f t="array" aca="1" ref="AI26" ca="1">_xlfn.XLOOKUP($D26,INDIRECT(AI$2&amp;"!"&amp;"E:E"),INDIRECT(AI$2&amp;"!"&amp;"C:C"),0)</f>
        <v>0</v>
      </c>
      <c r="AJ26" s="264" cm="1">
        <f t="array" aca="1" ref="AJ26" ca="1">_xlfn.XLOOKUP($D26,INDIRECT(AJ$2&amp;"!"&amp;"E:E"),INDIRECT(AJ$2&amp;"!"&amp;"C:C"),0)</f>
        <v>0</v>
      </c>
      <c r="AK26" s="264" cm="1">
        <f t="array" aca="1" ref="AK26" ca="1">_xlfn.XLOOKUP($D26,INDIRECT(AK$2&amp;"!"&amp;"E:E"),INDIRECT(AK$2&amp;"!"&amp;"C:C"),0)</f>
        <v>0</v>
      </c>
      <c r="AL26" s="264" cm="1">
        <f t="array" aca="1" ref="AL26" ca="1">_xlfn.XLOOKUP($D26,INDIRECT(AL$2&amp;"!"&amp;"E:E"),INDIRECT(AL$2&amp;"!"&amp;"C:C"),0)</f>
        <v>0</v>
      </c>
      <c r="AM26" s="264" cm="1">
        <f t="array" aca="1" ref="AM26" ca="1">_xlfn.XLOOKUP($D26,INDIRECT(AM$2&amp;"!"&amp;"E:E"),INDIRECT(AM$2&amp;"!"&amp;"C:C"),0)</f>
        <v>0</v>
      </c>
      <c r="AN26" s="264" cm="1">
        <f t="array" aca="1" ref="AN26" ca="1">_xlfn.XLOOKUP($D26,INDIRECT(AN$2&amp;"!"&amp;"E:E"),INDIRECT(AN$2&amp;"!"&amp;"C:C"),0)</f>
        <v>0</v>
      </c>
      <c r="AO26" s="264" cm="1">
        <f t="array" aca="1" ref="AO26" ca="1">_xlfn.XLOOKUP($D26,INDIRECT(AO$2&amp;"!"&amp;"E:E"),INDIRECT(AO$2&amp;"!"&amp;"C:C"),0)</f>
        <v>0</v>
      </c>
      <c r="AP26" s="264" cm="1">
        <f t="array" aca="1" ref="AP26" ca="1">_xlfn.XLOOKUP($D26,INDIRECT(AP$2&amp;"!"&amp;"E:E"),INDIRECT(AP$2&amp;"!"&amp;"C:C"),0)</f>
        <v>0</v>
      </c>
      <c r="AQ26" s="264" cm="1">
        <f t="array" aca="1" ref="AQ26" ca="1">_xlfn.XLOOKUP($D26,INDIRECT(AQ$2&amp;"!"&amp;"E:E"),INDIRECT(AQ$2&amp;"!"&amp;"C:C"),0)</f>
        <v>0</v>
      </c>
      <c r="AR26" s="264" cm="1">
        <f t="array" aca="1" ref="AR26" ca="1">_xlfn.XLOOKUP($D26,INDIRECT(AR$2&amp;"!"&amp;"E:E"),INDIRECT(AR$2&amp;"!"&amp;"C:C"),0)</f>
        <v>0</v>
      </c>
      <c r="AS26" s="265">
        <f t="shared" ca="1" si="3"/>
        <v>0</v>
      </c>
      <c r="AT26" s="280">
        <f t="shared" ca="1" si="0"/>
        <v>30</v>
      </c>
      <c r="AU26" s="140" t="s">
        <v>7</v>
      </c>
      <c r="AV26" s="303"/>
      <c r="AW26" s="148"/>
      <c r="AX26" s="169">
        <f ca="1">AT26</f>
        <v>30</v>
      </c>
      <c r="AY26" s="150" t="s">
        <v>66</v>
      </c>
      <c r="AZ26" s="150"/>
      <c r="BA26" s="150"/>
      <c r="BB26" s="150"/>
      <c r="BC26" s="150"/>
      <c r="BD26" s="150"/>
      <c r="BE26" s="150" t="s">
        <v>66</v>
      </c>
      <c r="BF26" s="150" t="s">
        <v>66</v>
      </c>
      <c r="BG26" s="151">
        <f t="shared" si="5"/>
        <v>14</v>
      </c>
      <c r="BH26" s="150">
        <f t="shared" ca="1" si="6"/>
        <v>420</v>
      </c>
      <c r="BI26" s="150"/>
      <c r="BJ26" s="150">
        <f t="shared" ca="1" si="1"/>
        <v>420</v>
      </c>
    </row>
    <row r="27" spans="1:62" s="199" customFormat="1" ht="99.95" customHeight="1" x14ac:dyDescent="0.25">
      <c r="A27" s="189" t="s">
        <v>221</v>
      </c>
      <c r="B27" s="190"/>
      <c r="C27" s="191" t="s">
        <v>222</v>
      </c>
      <c r="D27" s="222">
        <v>2042985583893</v>
      </c>
      <c r="E27" s="255">
        <f>_xlfn.XLOOKUP($D27,[1]Сводный!$E:$E,[1]Сводный!BR:BR,0)</f>
        <v>0</v>
      </c>
      <c r="F27" s="255">
        <f>_xlfn.XLOOKUP($D27,[1]Сводный!$E:$E,[1]Сводный!BS:BS,0)</f>
        <v>0</v>
      </c>
      <c r="G27" s="255">
        <f>_xlfn.XLOOKUP($D27,[1]Сводный!$E:$E,[1]Сводный!BT:BT,0)</f>
        <v>0</v>
      </c>
      <c r="H27" s="255">
        <f>_xlfn.XLOOKUP($D27,[1]Сводный!$E:$E,[1]Сводный!BU:BU,0)</f>
        <v>0</v>
      </c>
      <c r="I27" s="255">
        <f>_xlfn.XLOOKUP($D27,[1]Сводный!$E:$E,[1]Сводный!BV:BV,0)</f>
        <v>0</v>
      </c>
      <c r="J27" s="255">
        <f>_xlfn.XLOOKUP($D27,[1]Сводный!$E:$E,[1]Сводный!BW:BW,0)</f>
        <v>0</v>
      </c>
      <c r="K27" s="255">
        <f>_xlfn.XLOOKUP($D27,[1]Сводный!$E:$E,[1]Сводный!BX:BX,0)</f>
        <v>0</v>
      </c>
      <c r="L27" s="255">
        <f>_xlfn.XLOOKUP($D27,[1]Сводный!$E:$E,[1]Сводный!BY:BY,0)</f>
        <v>0</v>
      </c>
      <c r="M27" s="255">
        <f>_xlfn.XLOOKUP($D27,[1]Сводный!$E:$E,[1]Сводный!BZ:BZ,0)</f>
        <v>0</v>
      </c>
      <c r="N27" s="255">
        <f>_xlfn.XLOOKUP($D27,[1]Сводный!$E:$E,[1]Сводный!CA:CA,0)</f>
        <v>0</v>
      </c>
      <c r="O27" s="255">
        <f>_xlfn.XLOOKUP($D27,[1]Сводный!$E:$E,[1]Сводный!CB:CB,0)</f>
        <v>0</v>
      </c>
      <c r="P27" s="192">
        <f>_xlfn.XLOOKUP($D27,[1]Сводный!$E:$E,[1]Сводный!CC:CC,0)</f>
        <v>0</v>
      </c>
      <c r="Q27" s="1">
        <f t="shared" si="2"/>
        <v>0</v>
      </c>
      <c r="R27" s="271" cm="1">
        <f t="array" aca="1" ref="R27" ca="1">_xlfn.XLOOKUP($D27,INDIRECT(R$2&amp;"!"&amp;"E:E"),INDIRECT(R$2&amp;"!"&amp;"C:C"),0)</f>
        <v>0</v>
      </c>
      <c r="S27" s="271" cm="1">
        <f t="array" aca="1" ref="S27" ca="1">_xlfn.XLOOKUP($D27,INDIRECT(S$2&amp;"!"&amp;"E:E"),INDIRECT(S$2&amp;"!"&amp;"C:C"),0)</f>
        <v>0</v>
      </c>
      <c r="T27" s="271" cm="1">
        <f t="array" aca="1" ref="T27" ca="1">_xlfn.XLOOKUP($D27,INDIRECT(T$2&amp;"!"&amp;"E:E"),INDIRECT(T$2&amp;"!"&amp;"C:C"),0)</f>
        <v>0</v>
      </c>
      <c r="U27" s="271" cm="1">
        <f t="array" aca="1" ref="U27" ca="1">_xlfn.XLOOKUP($D27,INDIRECT(U$2&amp;"!"&amp;"E:E"),INDIRECT(U$2&amp;"!"&amp;"C:C"),0)</f>
        <v>0</v>
      </c>
      <c r="V27" s="271" cm="1">
        <f t="array" aca="1" ref="V27" ca="1">_xlfn.XLOOKUP($D27,INDIRECT(V$2&amp;"!"&amp;"E:E"),INDIRECT(V$2&amp;"!"&amp;"C:C"),0)</f>
        <v>0</v>
      </c>
      <c r="W27" s="271" cm="1">
        <f t="array" aca="1" ref="W27" ca="1">_xlfn.XLOOKUP($D27,INDIRECT(W$2&amp;"!"&amp;"E:E"),INDIRECT(W$2&amp;"!"&amp;"C:C"),0)</f>
        <v>0</v>
      </c>
      <c r="X27" s="271" cm="1">
        <f t="array" aca="1" ref="X27" ca="1">_xlfn.XLOOKUP($D27,INDIRECT(X$2&amp;"!"&amp;"E:E"),INDIRECT(X$2&amp;"!"&amp;"C:C"),0)</f>
        <v>0</v>
      </c>
      <c r="Y27" s="271" cm="1">
        <f t="array" aca="1" ref="Y27" ca="1">_xlfn.XLOOKUP($D27,INDIRECT(Y$2&amp;"!"&amp;"E:E"),INDIRECT(Y$2&amp;"!"&amp;"C:C"),0)</f>
        <v>0</v>
      </c>
      <c r="Z27" s="271" cm="1">
        <f t="array" aca="1" ref="Z27" ca="1">_xlfn.XLOOKUP($D27,INDIRECT(Z$2&amp;"!"&amp;"E:E"),INDIRECT(Z$2&amp;"!"&amp;"C:C"),0)</f>
        <v>0</v>
      </c>
      <c r="AA27" s="271" cm="1">
        <f t="array" aca="1" ref="AA27" ca="1">_xlfn.XLOOKUP($D27,INDIRECT(AA$2&amp;"!"&amp;"E:E"),INDIRECT(AA$2&amp;"!"&amp;"C:C"),0)</f>
        <v>0</v>
      </c>
      <c r="AB27" s="271" cm="1">
        <f t="array" aca="1" ref="AB27" ca="1">_xlfn.XLOOKUP($D27,INDIRECT(AB$2&amp;"!"&amp;"E:E"),INDIRECT(AB$2&amp;"!"&amp;"C:C"),0)</f>
        <v>0</v>
      </c>
      <c r="AC27" s="271" cm="1">
        <f t="array" aca="1" ref="AC27" ca="1">_xlfn.XLOOKUP($D27,INDIRECT(AC$2&amp;"!"&amp;"E:E"),INDIRECT(AC$2&amp;"!"&amp;"C:C"),0)</f>
        <v>0</v>
      </c>
      <c r="AD27" s="271" cm="1">
        <f t="array" aca="1" ref="AD27" ca="1">_xlfn.XLOOKUP($D27,INDIRECT(AD$2&amp;"!"&amp;"E:E"),INDIRECT(AD$2&amp;"!"&amp;"C:C"),0)</f>
        <v>0</v>
      </c>
      <c r="AE27" s="271" cm="1">
        <f t="array" aca="1" ref="AE27" ca="1">_xlfn.XLOOKUP($D27,INDIRECT(AE$2&amp;"!"&amp;"E:E"),INDIRECT(AE$2&amp;"!"&amp;"C:C"),0)</f>
        <v>0</v>
      </c>
      <c r="AF27" s="271" cm="1">
        <f t="array" aca="1" ref="AF27" ca="1">_xlfn.XLOOKUP($D27,INDIRECT(AF$2&amp;"!"&amp;"E:E"),INDIRECT(AF$2&amp;"!"&amp;"C:C"),0)</f>
        <v>0</v>
      </c>
      <c r="AG27" s="271" cm="1">
        <f t="array" aca="1" ref="AG27" ca="1">_xlfn.XLOOKUP($D27,INDIRECT(AG$2&amp;"!"&amp;"E:E"),INDIRECT(AG$2&amp;"!"&amp;"C:C"),0)</f>
        <v>0</v>
      </c>
      <c r="AH27" s="271" cm="1">
        <f t="array" aca="1" ref="AH27" ca="1">_xlfn.XLOOKUP($D27,INDIRECT(AH$2&amp;"!"&amp;"E:E"),INDIRECT(AH$2&amp;"!"&amp;"C:C"),0)</f>
        <v>0</v>
      </c>
      <c r="AI27" s="271" cm="1">
        <f t="array" aca="1" ref="AI27" ca="1">_xlfn.XLOOKUP($D27,INDIRECT(AI$2&amp;"!"&amp;"E:E"),INDIRECT(AI$2&amp;"!"&amp;"C:C"),0)</f>
        <v>0</v>
      </c>
      <c r="AJ27" s="271" cm="1">
        <f t="array" aca="1" ref="AJ27" ca="1">_xlfn.XLOOKUP($D27,INDIRECT(AJ$2&amp;"!"&amp;"E:E"),INDIRECT(AJ$2&amp;"!"&amp;"C:C"),0)</f>
        <v>0</v>
      </c>
      <c r="AK27" s="271" cm="1">
        <f t="array" aca="1" ref="AK27" ca="1">_xlfn.XLOOKUP($D27,INDIRECT(AK$2&amp;"!"&amp;"E:E"),INDIRECT(AK$2&amp;"!"&amp;"C:C"),0)</f>
        <v>0</v>
      </c>
      <c r="AL27" s="271" cm="1">
        <f t="array" aca="1" ref="AL27" ca="1">_xlfn.XLOOKUP($D27,INDIRECT(AL$2&amp;"!"&amp;"E:E"),INDIRECT(AL$2&amp;"!"&amp;"C:C"),0)</f>
        <v>0</v>
      </c>
      <c r="AM27" s="271" cm="1">
        <f t="array" aca="1" ref="AM27" ca="1">_xlfn.XLOOKUP($D27,INDIRECT(AM$2&amp;"!"&amp;"E:E"),INDIRECT(AM$2&amp;"!"&amp;"C:C"),0)</f>
        <v>0</v>
      </c>
      <c r="AN27" s="271" cm="1">
        <f t="array" aca="1" ref="AN27" ca="1">_xlfn.XLOOKUP($D27,INDIRECT(AN$2&amp;"!"&amp;"E:E"),INDIRECT(AN$2&amp;"!"&amp;"C:C"),0)</f>
        <v>0</v>
      </c>
      <c r="AO27" s="271" cm="1">
        <f t="array" aca="1" ref="AO27" ca="1">_xlfn.XLOOKUP($D27,INDIRECT(AO$2&amp;"!"&amp;"E:E"),INDIRECT(AO$2&amp;"!"&amp;"C:C"),0)</f>
        <v>0</v>
      </c>
      <c r="AP27" s="271" cm="1">
        <f t="array" aca="1" ref="AP27" ca="1">_xlfn.XLOOKUP($D27,INDIRECT(AP$2&amp;"!"&amp;"E:E"),INDIRECT(AP$2&amp;"!"&amp;"C:C"),0)</f>
        <v>0</v>
      </c>
      <c r="AQ27" s="271" cm="1">
        <f t="array" aca="1" ref="AQ27" ca="1">_xlfn.XLOOKUP($D27,INDIRECT(AQ$2&amp;"!"&amp;"E:E"),INDIRECT(AQ$2&amp;"!"&amp;"C:C"),0)</f>
        <v>0</v>
      </c>
      <c r="AR27" s="271" cm="1">
        <f t="array" aca="1" ref="AR27" ca="1">_xlfn.XLOOKUP($D27,INDIRECT(AR$2&amp;"!"&amp;"E:E"),INDIRECT(AR$2&amp;"!"&amp;"C:C"),0)</f>
        <v>0</v>
      </c>
      <c r="AS27" s="272">
        <f t="shared" ca="1" si="3"/>
        <v>0</v>
      </c>
      <c r="AT27" s="280">
        <f t="shared" ca="1" si="0"/>
        <v>0</v>
      </c>
      <c r="AU27" s="195" t="s">
        <v>226</v>
      </c>
      <c r="AV27" s="196" t="s">
        <v>73</v>
      </c>
      <c r="AW27" s="197"/>
      <c r="AX27" s="191">
        <f t="shared" ca="1" si="4"/>
        <v>0</v>
      </c>
      <c r="AY27" s="198" t="s">
        <v>66</v>
      </c>
      <c r="AZ27" s="198"/>
      <c r="BA27" s="198"/>
      <c r="BB27" s="198"/>
      <c r="BC27" s="198"/>
      <c r="BD27" s="198"/>
      <c r="BE27" s="198"/>
      <c r="BF27" s="198" t="s">
        <v>66</v>
      </c>
      <c r="BG27" s="198">
        <f t="shared" si="5"/>
        <v>8</v>
      </c>
      <c r="BH27" s="198">
        <f t="shared" ca="1" si="6"/>
        <v>0</v>
      </c>
      <c r="BI27" s="198"/>
      <c r="BJ27" s="198">
        <f t="shared" ca="1" si="1"/>
        <v>0</v>
      </c>
    </row>
    <row r="28" spans="1:62" s="199" customFormat="1" ht="99.95" customHeight="1" x14ac:dyDescent="0.25">
      <c r="A28" s="200"/>
      <c r="B28" s="201"/>
      <c r="C28" s="202" t="s">
        <v>223</v>
      </c>
      <c r="D28" s="223">
        <v>2042986356632</v>
      </c>
      <c r="E28" s="256">
        <f>_xlfn.XLOOKUP($D28,[1]Сводный!$E:$E,[1]Сводный!BR:BR,0)</f>
        <v>0</v>
      </c>
      <c r="F28" s="256">
        <f>_xlfn.XLOOKUP($D28,[1]Сводный!$E:$E,[1]Сводный!BS:BS,0)</f>
        <v>0</v>
      </c>
      <c r="G28" s="256">
        <f>_xlfn.XLOOKUP($D28,[1]Сводный!$E:$E,[1]Сводный!BT:BT,0)</f>
        <v>0</v>
      </c>
      <c r="H28" s="256">
        <f>_xlfn.XLOOKUP($D28,[1]Сводный!$E:$E,[1]Сводный!BU:BU,0)</f>
        <v>0</v>
      </c>
      <c r="I28" s="256">
        <f>_xlfn.XLOOKUP($D28,[1]Сводный!$E:$E,[1]Сводный!BV:BV,0)</f>
        <v>0</v>
      </c>
      <c r="J28" s="256">
        <f>_xlfn.XLOOKUP($D28,[1]Сводный!$E:$E,[1]Сводный!BW:BW,0)</f>
        <v>0</v>
      </c>
      <c r="K28" s="256">
        <f>_xlfn.XLOOKUP($D28,[1]Сводный!$E:$E,[1]Сводный!BX:BX,0)</f>
        <v>0</v>
      </c>
      <c r="L28" s="256">
        <f>_xlfn.XLOOKUP($D28,[1]Сводный!$E:$E,[1]Сводный!BY:BY,0)</f>
        <v>0</v>
      </c>
      <c r="M28" s="256">
        <f>_xlfn.XLOOKUP($D28,[1]Сводный!$E:$E,[1]Сводный!BZ:BZ,0)</f>
        <v>0</v>
      </c>
      <c r="N28" s="256">
        <f>_xlfn.XLOOKUP($D28,[1]Сводный!$E:$E,[1]Сводный!CA:CA,0)</f>
        <v>0</v>
      </c>
      <c r="O28" s="256">
        <f>_xlfn.XLOOKUP($D28,[1]Сводный!$E:$E,[1]Сводный!CB:CB,0)</f>
        <v>0</v>
      </c>
      <c r="P28" s="203">
        <f>_xlfn.XLOOKUP($D28,[1]Сводный!$E:$E,[1]Сводный!CC:CC,0)</f>
        <v>0</v>
      </c>
      <c r="Q28" s="1">
        <f t="shared" si="2"/>
        <v>0</v>
      </c>
      <c r="R28" s="273" cm="1">
        <f t="array" aca="1" ref="R28" ca="1">_xlfn.XLOOKUP($D28,INDIRECT(R$2&amp;"!"&amp;"E:E"),INDIRECT(R$2&amp;"!"&amp;"C:C"),0)</f>
        <v>0</v>
      </c>
      <c r="S28" s="273" cm="1">
        <f t="array" aca="1" ref="S28" ca="1">_xlfn.XLOOKUP($D28,INDIRECT(S$2&amp;"!"&amp;"E:E"),INDIRECT(S$2&amp;"!"&amp;"C:C"),0)</f>
        <v>0</v>
      </c>
      <c r="T28" s="273" cm="1">
        <f t="array" aca="1" ref="T28" ca="1">_xlfn.XLOOKUP($D28,INDIRECT(T$2&amp;"!"&amp;"E:E"),INDIRECT(T$2&amp;"!"&amp;"C:C"),0)</f>
        <v>0</v>
      </c>
      <c r="U28" s="273" cm="1">
        <f t="array" aca="1" ref="U28" ca="1">_xlfn.XLOOKUP($D28,INDIRECT(U$2&amp;"!"&amp;"E:E"),INDIRECT(U$2&amp;"!"&amp;"C:C"),0)</f>
        <v>0</v>
      </c>
      <c r="V28" s="273" cm="1">
        <f t="array" aca="1" ref="V28" ca="1">_xlfn.XLOOKUP($D28,INDIRECT(V$2&amp;"!"&amp;"E:E"),INDIRECT(V$2&amp;"!"&amp;"C:C"),0)</f>
        <v>0</v>
      </c>
      <c r="W28" s="273" cm="1">
        <f t="array" aca="1" ref="W28" ca="1">_xlfn.XLOOKUP($D28,INDIRECT(W$2&amp;"!"&amp;"E:E"),INDIRECT(W$2&amp;"!"&amp;"C:C"),0)</f>
        <v>0</v>
      </c>
      <c r="X28" s="273" cm="1">
        <f t="array" aca="1" ref="X28" ca="1">_xlfn.XLOOKUP($D28,INDIRECT(X$2&amp;"!"&amp;"E:E"),INDIRECT(X$2&amp;"!"&amp;"C:C"),0)</f>
        <v>0</v>
      </c>
      <c r="Y28" s="273" cm="1">
        <f t="array" aca="1" ref="Y28" ca="1">_xlfn.XLOOKUP($D28,INDIRECT(Y$2&amp;"!"&amp;"E:E"),INDIRECT(Y$2&amp;"!"&amp;"C:C"),0)</f>
        <v>0</v>
      </c>
      <c r="Z28" s="273" cm="1">
        <f t="array" aca="1" ref="Z28" ca="1">_xlfn.XLOOKUP($D28,INDIRECT(Z$2&amp;"!"&amp;"E:E"),INDIRECT(Z$2&amp;"!"&amp;"C:C"),0)</f>
        <v>0</v>
      </c>
      <c r="AA28" s="273" cm="1">
        <f t="array" aca="1" ref="AA28" ca="1">_xlfn.XLOOKUP($D28,INDIRECT(AA$2&amp;"!"&amp;"E:E"),INDIRECT(AA$2&amp;"!"&amp;"C:C"),0)</f>
        <v>0</v>
      </c>
      <c r="AB28" s="273" cm="1">
        <f t="array" aca="1" ref="AB28" ca="1">_xlfn.XLOOKUP($D28,INDIRECT(AB$2&amp;"!"&amp;"E:E"),INDIRECT(AB$2&amp;"!"&amp;"C:C"),0)</f>
        <v>0</v>
      </c>
      <c r="AC28" s="273" cm="1">
        <f t="array" aca="1" ref="AC28" ca="1">_xlfn.XLOOKUP($D28,INDIRECT(AC$2&amp;"!"&amp;"E:E"),INDIRECT(AC$2&amp;"!"&amp;"C:C"),0)</f>
        <v>0</v>
      </c>
      <c r="AD28" s="273" cm="1">
        <f t="array" aca="1" ref="AD28" ca="1">_xlfn.XLOOKUP($D28,INDIRECT(AD$2&amp;"!"&amp;"E:E"),INDIRECT(AD$2&amp;"!"&amp;"C:C"),0)</f>
        <v>0</v>
      </c>
      <c r="AE28" s="273" cm="1">
        <f t="array" aca="1" ref="AE28" ca="1">_xlfn.XLOOKUP($D28,INDIRECT(AE$2&amp;"!"&amp;"E:E"),INDIRECT(AE$2&amp;"!"&amp;"C:C"),0)</f>
        <v>0</v>
      </c>
      <c r="AF28" s="273" cm="1">
        <f t="array" aca="1" ref="AF28" ca="1">_xlfn.XLOOKUP($D28,INDIRECT(AF$2&amp;"!"&amp;"E:E"),INDIRECT(AF$2&amp;"!"&amp;"C:C"),0)</f>
        <v>0</v>
      </c>
      <c r="AG28" s="273" cm="1">
        <f t="array" aca="1" ref="AG28" ca="1">_xlfn.XLOOKUP($D28,INDIRECT(AG$2&amp;"!"&amp;"E:E"),INDIRECT(AG$2&amp;"!"&amp;"C:C"),0)</f>
        <v>0</v>
      </c>
      <c r="AH28" s="273" cm="1">
        <f t="array" aca="1" ref="AH28" ca="1">_xlfn.XLOOKUP($D28,INDIRECT(AH$2&amp;"!"&amp;"E:E"),INDIRECT(AH$2&amp;"!"&amp;"C:C"),0)</f>
        <v>0</v>
      </c>
      <c r="AI28" s="273" cm="1">
        <f t="array" aca="1" ref="AI28" ca="1">_xlfn.XLOOKUP($D28,INDIRECT(AI$2&amp;"!"&amp;"E:E"),INDIRECT(AI$2&amp;"!"&amp;"C:C"),0)</f>
        <v>0</v>
      </c>
      <c r="AJ28" s="273" cm="1">
        <f t="array" aca="1" ref="AJ28" ca="1">_xlfn.XLOOKUP($D28,INDIRECT(AJ$2&amp;"!"&amp;"E:E"),INDIRECT(AJ$2&amp;"!"&amp;"C:C"),0)</f>
        <v>0</v>
      </c>
      <c r="AK28" s="273" cm="1">
        <f t="array" aca="1" ref="AK28" ca="1">_xlfn.XLOOKUP($D28,INDIRECT(AK$2&amp;"!"&amp;"E:E"),INDIRECT(AK$2&amp;"!"&amp;"C:C"),0)</f>
        <v>0</v>
      </c>
      <c r="AL28" s="273" cm="1">
        <f t="array" aca="1" ref="AL28" ca="1">_xlfn.XLOOKUP($D28,INDIRECT(AL$2&amp;"!"&amp;"E:E"),INDIRECT(AL$2&amp;"!"&amp;"C:C"),0)</f>
        <v>0</v>
      </c>
      <c r="AM28" s="273" cm="1">
        <f t="array" aca="1" ref="AM28" ca="1">_xlfn.XLOOKUP($D28,INDIRECT(AM$2&amp;"!"&amp;"E:E"),INDIRECT(AM$2&amp;"!"&amp;"C:C"),0)</f>
        <v>0</v>
      </c>
      <c r="AN28" s="273" cm="1">
        <f t="array" aca="1" ref="AN28" ca="1">_xlfn.XLOOKUP($D28,INDIRECT(AN$2&amp;"!"&amp;"E:E"),INDIRECT(AN$2&amp;"!"&amp;"C:C"),0)</f>
        <v>0</v>
      </c>
      <c r="AO28" s="273" cm="1">
        <f t="array" aca="1" ref="AO28" ca="1">_xlfn.XLOOKUP($D28,INDIRECT(AO$2&amp;"!"&amp;"E:E"),INDIRECT(AO$2&amp;"!"&amp;"C:C"),0)</f>
        <v>0</v>
      </c>
      <c r="AP28" s="273" cm="1">
        <f t="array" aca="1" ref="AP28" ca="1">_xlfn.XLOOKUP($D28,INDIRECT(AP$2&amp;"!"&amp;"E:E"),INDIRECT(AP$2&amp;"!"&amp;"C:C"),0)</f>
        <v>0</v>
      </c>
      <c r="AQ28" s="273" cm="1">
        <f t="array" aca="1" ref="AQ28" ca="1">_xlfn.XLOOKUP($D28,INDIRECT(AQ$2&amp;"!"&amp;"E:E"),INDIRECT(AQ$2&amp;"!"&amp;"C:C"),0)</f>
        <v>0</v>
      </c>
      <c r="AR28" s="273" cm="1">
        <f t="array" aca="1" ref="AR28" ca="1">_xlfn.XLOOKUP($D28,INDIRECT(AR$2&amp;"!"&amp;"E:E"),INDIRECT(AR$2&amp;"!"&amp;"C:C"),0)</f>
        <v>0</v>
      </c>
      <c r="AS28" s="274">
        <f t="shared" ca="1" si="3"/>
        <v>0</v>
      </c>
      <c r="AT28" s="280">
        <f t="shared" ca="1" si="0"/>
        <v>0</v>
      </c>
      <c r="AU28" s="206" t="s">
        <v>226</v>
      </c>
      <c r="AV28" s="207"/>
      <c r="AW28" s="208"/>
      <c r="AX28" s="209">
        <f t="shared" ca="1" si="4"/>
        <v>0</v>
      </c>
      <c r="AY28" s="210" t="s">
        <v>66</v>
      </c>
      <c r="AZ28" s="210"/>
      <c r="BA28" s="210"/>
      <c r="BB28" s="210"/>
      <c r="BC28" s="210"/>
      <c r="BD28" s="210"/>
      <c r="BE28" s="210"/>
      <c r="BF28" s="210" t="s">
        <v>66</v>
      </c>
      <c r="BG28" s="210">
        <f t="shared" si="5"/>
        <v>8</v>
      </c>
      <c r="BH28" s="210">
        <f t="shared" ca="1" si="6"/>
        <v>0</v>
      </c>
      <c r="BI28" s="210"/>
      <c r="BJ28" s="210">
        <f t="shared" ca="1" si="1"/>
        <v>0</v>
      </c>
    </row>
    <row r="29" spans="1:62" s="199" customFormat="1" ht="99.95" customHeight="1" x14ac:dyDescent="0.25">
      <c r="A29" s="200"/>
      <c r="B29" s="201"/>
      <c r="C29" s="202" t="s">
        <v>224</v>
      </c>
      <c r="D29" s="223">
        <v>2042986372359</v>
      </c>
      <c r="E29" s="256">
        <f>_xlfn.XLOOKUP($D29,[1]Сводный!$E:$E,[1]Сводный!BR:BR,0)</f>
        <v>0</v>
      </c>
      <c r="F29" s="256">
        <f>_xlfn.XLOOKUP($D29,[1]Сводный!$E:$E,[1]Сводный!BS:BS,0)</f>
        <v>0</v>
      </c>
      <c r="G29" s="256">
        <f>_xlfn.XLOOKUP($D29,[1]Сводный!$E:$E,[1]Сводный!BT:BT,0)</f>
        <v>0</v>
      </c>
      <c r="H29" s="256">
        <f>_xlfn.XLOOKUP($D29,[1]Сводный!$E:$E,[1]Сводный!BU:BU,0)</f>
        <v>0</v>
      </c>
      <c r="I29" s="256">
        <f>_xlfn.XLOOKUP($D29,[1]Сводный!$E:$E,[1]Сводный!BV:BV,0)</f>
        <v>0</v>
      </c>
      <c r="J29" s="256">
        <f>_xlfn.XLOOKUP($D29,[1]Сводный!$E:$E,[1]Сводный!BW:BW,0)</f>
        <v>0</v>
      </c>
      <c r="K29" s="256">
        <f>_xlfn.XLOOKUP($D29,[1]Сводный!$E:$E,[1]Сводный!BX:BX,0)</f>
        <v>0</v>
      </c>
      <c r="L29" s="256">
        <f>_xlfn.XLOOKUP($D29,[1]Сводный!$E:$E,[1]Сводный!BY:BY,0)</f>
        <v>0</v>
      </c>
      <c r="M29" s="256">
        <f>_xlfn.XLOOKUP($D29,[1]Сводный!$E:$E,[1]Сводный!BZ:BZ,0)</f>
        <v>0</v>
      </c>
      <c r="N29" s="256">
        <f>_xlfn.XLOOKUP($D29,[1]Сводный!$E:$E,[1]Сводный!CA:CA,0)</f>
        <v>0</v>
      </c>
      <c r="O29" s="256">
        <f>_xlfn.XLOOKUP($D29,[1]Сводный!$E:$E,[1]Сводный!CB:CB,0)</f>
        <v>0</v>
      </c>
      <c r="P29" s="203">
        <f>_xlfn.XLOOKUP($D29,[1]Сводный!$E:$E,[1]Сводный!CC:CC,0)</f>
        <v>0</v>
      </c>
      <c r="Q29" s="1">
        <f t="shared" si="2"/>
        <v>0</v>
      </c>
      <c r="R29" s="273" cm="1">
        <f t="array" aca="1" ref="R29" ca="1">_xlfn.XLOOKUP($D29,INDIRECT(R$2&amp;"!"&amp;"E:E"),INDIRECT(R$2&amp;"!"&amp;"C:C"),0)</f>
        <v>0</v>
      </c>
      <c r="S29" s="273" cm="1">
        <f t="array" aca="1" ref="S29" ca="1">_xlfn.XLOOKUP($D29,INDIRECT(S$2&amp;"!"&amp;"E:E"),INDIRECT(S$2&amp;"!"&amp;"C:C"),0)</f>
        <v>0</v>
      </c>
      <c r="T29" s="273" cm="1">
        <f t="array" aca="1" ref="T29" ca="1">_xlfn.XLOOKUP($D29,INDIRECT(T$2&amp;"!"&amp;"E:E"),INDIRECT(T$2&amp;"!"&amp;"C:C"),0)</f>
        <v>0</v>
      </c>
      <c r="U29" s="273" cm="1">
        <f t="array" aca="1" ref="U29" ca="1">_xlfn.XLOOKUP($D29,INDIRECT(U$2&amp;"!"&amp;"E:E"),INDIRECT(U$2&amp;"!"&amp;"C:C"),0)</f>
        <v>0</v>
      </c>
      <c r="V29" s="273" cm="1">
        <f t="array" aca="1" ref="V29" ca="1">_xlfn.XLOOKUP($D29,INDIRECT(V$2&amp;"!"&amp;"E:E"),INDIRECT(V$2&amp;"!"&amp;"C:C"),0)</f>
        <v>0</v>
      </c>
      <c r="W29" s="273" cm="1">
        <f t="array" aca="1" ref="W29" ca="1">_xlfn.XLOOKUP($D29,INDIRECT(W$2&amp;"!"&amp;"E:E"),INDIRECT(W$2&amp;"!"&amp;"C:C"),0)</f>
        <v>0</v>
      </c>
      <c r="X29" s="273" cm="1">
        <f t="array" aca="1" ref="X29" ca="1">_xlfn.XLOOKUP($D29,INDIRECT(X$2&amp;"!"&amp;"E:E"),INDIRECT(X$2&amp;"!"&amp;"C:C"),0)</f>
        <v>0</v>
      </c>
      <c r="Y29" s="273" cm="1">
        <f t="array" aca="1" ref="Y29" ca="1">_xlfn.XLOOKUP($D29,INDIRECT(Y$2&amp;"!"&amp;"E:E"),INDIRECT(Y$2&amp;"!"&amp;"C:C"),0)</f>
        <v>0</v>
      </c>
      <c r="Z29" s="273" cm="1">
        <f t="array" aca="1" ref="Z29" ca="1">_xlfn.XLOOKUP($D29,INDIRECT(Z$2&amp;"!"&amp;"E:E"),INDIRECT(Z$2&amp;"!"&amp;"C:C"),0)</f>
        <v>0</v>
      </c>
      <c r="AA29" s="273" cm="1">
        <f t="array" aca="1" ref="AA29" ca="1">_xlfn.XLOOKUP($D29,INDIRECT(AA$2&amp;"!"&amp;"E:E"),INDIRECT(AA$2&amp;"!"&amp;"C:C"),0)</f>
        <v>0</v>
      </c>
      <c r="AB29" s="273" cm="1">
        <f t="array" aca="1" ref="AB29" ca="1">_xlfn.XLOOKUP($D29,INDIRECT(AB$2&amp;"!"&amp;"E:E"),INDIRECT(AB$2&amp;"!"&amp;"C:C"),0)</f>
        <v>0</v>
      </c>
      <c r="AC29" s="273" cm="1">
        <f t="array" aca="1" ref="AC29" ca="1">_xlfn.XLOOKUP($D29,INDIRECT(AC$2&amp;"!"&amp;"E:E"),INDIRECT(AC$2&amp;"!"&amp;"C:C"),0)</f>
        <v>0</v>
      </c>
      <c r="AD29" s="273" cm="1">
        <f t="array" aca="1" ref="AD29" ca="1">_xlfn.XLOOKUP($D29,INDIRECT(AD$2&amp;"!"&amp;"E:E"),INDIRECT(AD$2&amp;"!"&amp;"C:C"),0)</f>
        <v>0</v>
      </c>
      <c r="AE29" s="273" cm="1">
        <f t="array" aca="1" ref="AE29" ca="1">_xlfn.XLOOKUP($D29,INDIRECT(AE$2&amp;"!"&amp;"E:E"),INDIRECT(AE$2&amp;"!"&amp;"C:C"),0)</f>
        <v>0</v>
      </c>
      <c r="AF29" s="273" cm="1">
        <f t="array" aca="1" ref="AF29" ca="1">_xlfn.XLOOKUP($D29,INDIRECT(AF$2&amp;"!"&amp;"E:E"),INDIRECT(AF$2&amp;"!"&amp;"C:C"),0)</f>
        <v>0</v>
      </c>
      <c r="AG29" s="273" cm="1">
        <f t="array" aca="1" ref="AG29" ca="1">_xlfn.XLOOKUP($D29,INDIRECT(AG$2&amp;"!"&amp;"E:E"),INDIRECT(AG$2&amp;"!"&amp;"C:C"),0)</f>
        <v>0</v>
      </c>
      <c r="AH29" s="273" cm="1">
        <f t="array" aca="1" ref="AH29" ca="1">_xlfn.XLOOKUP($D29,INDIRECT(AH$2&amp;"!"&amp;"E:E"),INDIRECT(AH$2&amp;"!"&amp;"C:C"),0)</f>
        <v>0</v>
      </c>
      <c r="AI29" s="273" cm="1">
        <f t="array" aca="1" ref="AI29" ca="1">_xlfn.XLOOKUP($D29,INDIRECT(AI$2&amp;"!"&amp;"E:E"),INDIRECT(AI$2&amp;"!"&amp;"C:C"),0)</f>
        <v>0</v>
      </c>
      <c r="AJ29" s="273" cm="1">
        <f t="array" aca="1" ref="AJ29" ca="1">_xlfn.XLOOKUP($D29,INDIRECT(AJ$2&amp;"!"&amp;"E:E"),INDIRECT(AJ$2&amp;"!"&amp;"C:C"),0)</f>
        <v>0</v>
      </c>
      <c r="AK29" s="273" cm="1">
        <f t="array" aca="1" ref="AK29" ca="1">_xlfn.XLOOKUP($D29,INDIRECT(AK$2&amp;"!"&amp;"E:E"),INDIRECT(AK$2&amp;"!"&amp;"C:C"),0)</f>
        <v>0</v>
      </c>
      <c r="AL29" s="273" cm="1">
        <f t="array" aca="1" ref="AL29" ca="1">_xlfn.XLOOKUP($D29,INDIRECT(AL$2&amp;"!"&amp;"E:E"),INDIRECT(AL$2&amp;"!"&amp;"C:C"),0)</f>
        <v>0</v>
      </c>
      <c r="AM29" s="273" cm="1">
        <f t="array" aca="1" ref="AM29" ca="1">_xlfn.XLOOKUP($D29,INDIRECT(AM$2&amp;"!"&amp;"E:E"),INDIRECT(AM$2&amp;"!"&amp;"C:C"),0)</f>
        <v>0</v>
      </c>
      <c r="AN29" s="273" cm="1">
        <f t="array" aca="1" ref="AN29" ca="1">_xlfn.XLOOKUP($D29,INDIRECT(AN$2&amp;"!"&amp;"E:E"),INDIRECT(AN$2&amp;"!"&amp;"C:C"),0)</f>
        <v>0</v>
      </c>
      <c r="AO29" s="273" cm="1">
        <f t="array" aca="1" ref="AO29" ca="1">_xlfn.XLOOKUP($D29,INDIRECT(AO$2&amp;"!"&amp;"E:E"),INDIRECT(AO$2&amp;"!"&amp;"C:C"),0)</f>
        <v>0</v>
      </c>
      <c r="AP29" s="273" cm="1">
        <f t="array" aca="1" ref="AP29" ca="1">_xlfn.XLOOKUP($D29,INDIRECT(AP$2&amp;"!"&amp;"E:E"),INDIRECT(AP$2&amp;"!"&amp;"C:C"),0)</f>
        <v>0</v>
      </c>
      <c r="AQ29" s="273" cm="1">
        <f t="array" aca="1" ref="AQ29" ca="1">_xlfn.XLOOKUP($D29,INDIRECT(AQ$2&amp;"!"&amp;"E:E"),INDIRECT(AQ$2&amp;"!"&amp;"C:C"),0)</f>
        <v>0</v>
      </c>
      <c r="AR29" s="273" cm="1">
        <f t="array" aca="1" ref="AR29" ca="1">_xlfn.XLOOKUP($D29,INDIRECT(AR$2&amp;"!"&amp;"E:E"),INDIRECT(AR$2&amp;"!"&amp;"C:C"),0)</f>
        <v>0</v>
      </c>
      <c r="AS29" s="274">
        <f t="shared" ca="1" si="3"/>
        <v>0</v>
      </c>
      <c r="AT29" s="280">
        <f t="shared" ca="1" si="0"/>
        <v>0</v>
      </c>
      <c r="AU29" s="206" t="s">
        <v>226</v>
      </c>
      <c r="AV29" s="207"/>
      <c r="AW29" s="208"/>
      <c r="AX29" s="209">
        <f t="shared" ca="1" si="4"/>
        <v>0</v>
      </c>
      <c r="AY29" s="210" t="s">
        <v>66</v>
      </c>
      <c r="AZ29" s="210"/>
      <c r="BA29" s="210"/>
      <c r="BB29" s="210"/>
      <c r="BC29" s="210"/>
      <c r="BD29" s="210"/>
      <c r="BE29" s="210"/>
      <c r="BF29" s="210" t="s">
        <v>66</v>
      </c>
      <c r="BG29" s="210">
        <f t="shared" si="5"/>
        <v>8</v>
      </c>
      <c r="BH29" s="210">
        <f t="shared" ca="1" si="6"/>
        <v>0</v>
      </c>
      <c r="BI29" s="210"/>
      <c r="BJ29" s="210">
        <f t="shared" ca="1" si="1"/>
        <v>0</v>
      </c>
    </row>
    <row r="30" spans="1:62" s="199" customFormat="1" ht="99.95" customHeight="1" thickBot="1" x14ac:dyDescent="0.3">
      <c r="A30" s="200"/>
      <c r="B30" s="201"/>
      <c r="C30" s="235" t="s">
        <v>225</v>
      </c>
      <c r="D30" s="236">
        <v>2042986377583</v>
      </c>
      <c r="E30" s="257">
        <f>_xlfn.XLOOKUP($D30,[1]Сводный!$E:$E,[1]Сводный!BR:BR,0)</f>
        <v>0</v>
      </c>
      <c r="F30" s="257">
        <f>_xlfn.XLOOKUP($D30,[1]Сводный!$E:$E,[1]Сводный!BS:BS,0)</f>
        <v>0</v>
      </c>
      <c r="G30" s="257">
        <f>_xlfn.XLOOKUP($D30,[1]Сводный!$E:$E,[1]Сводный!BT:BT,0)</f>
        <v>0</v>
      </c>
      <c r="H30" s="257">
        <f>_xlfn.XLOOKUP($D30,[1]Сводный!$E:$E,[1]Сводный!BU:BU,0)</f>
        <v>0</v>
      </c>
      <c r="I30" s="257">
        <f>_xlfn.XLOOKUP($D30,[1]Сводный!$E:$E,[1]Сводный!BV:BV,0)</f>
        <v>0</v>
      </c>
      <c r="J30" s="257">
        <f>_xlfn.XLOOKUP($D30,[1]Сводный!$E:$E,[1]Сводный!BW:BW,0)</f>
        <v>0</v>
      </c>
      <c r="K30" s="257">
        <f>_xlfn.XLOOKUP($D30,[1]Сводный!$E:$E,[1]Сводный!BX:BX,0)</f>
        <v>0</v>
      </c>
      <c r="L30" s="257">
        <f>_xlfn.XLOOKUP($D30,[1]Сводный!$E:$E,[1]Сводный!BY:BY,0)</f>
        <v>0</v>
      </c>
      <c r="M30" s="257">
        <f>_xlfn.XLOOKUP($D30,[1]Сводный!$E:$E,[1]Сводный!BZ:BZ,0)</f>
        <v>0</v>
      </c>
      <c r="N30" s="257">
        <f>_xlfn.XLOOKUP($D30,[1]Сводный!$E:$E,[1]Сводный!CA:CA,0)</f>
        <v>0</v>
      </c>
      <c r="O30" s="257">
        <f>_xlfn.XLOOKUP($D30,[1]Сводный!$E:$E,[1]Сводный!CB:CB,0)</f>
        <v>0</v>
      </c>
      <c r="P30" s="230">
        <f>_xlfn.XLOOKUP($D30,[1]Сводный!$E:$E,[1]Сводный!CC:CC,0)</f>
        <v>0</v>
      </c>
      <c r="Q30" s="232">
        <f t="shared" si="2"/>
        <v>0</v>
      </c>
      <c r="R30" s="275" cm="1">
        <f t="array" aca="1" ref="R30" ca="1">_xlfn.XLOOKUP($D30,INDIRECT(R$2&amp;"!"&amp;"E:E"),INDIRECT(R$2&amp;"!"&amp;"C:C"),0)</f>
        <v>0</v>
      </c>
      <c r="S30" s="275" cm="1">
        <f t="array" aca="1" ref="S30" ca="1">_xlfn.XLOOKUP($D30,INDIRECT(S$2&amp;"!"&amp;"E:E"),INDIRECT(S$2&amp;"!"&amp;"C:C"),0)</f>
        <v>0</v>
      </c>
      <c r="T30" s="275" cm="1">
        <f t="array" aca="1" ref="T30" ca="1">_xlfn.XLOOKUP($D30,INDIRECT(T$2&amp;"!"&amp;"E:E"),INDIRECT(T$2&amp;"!"&amp;"C:C"),0)</f>
        <v>0</v>
      </c>
      <c r="U30" s="275" cm="1">
        <f t="array" aca="1" ref="U30" ca="1">_xlfn.XLOOKUP($D30,INDIRECT(U$2&amp;"!"&amp;"E:E"),INDIRECT(U$2&amp;"!"&amp;"C:C"),0)</f>
        <v>0</v>
      </c>
      <c r="V30" s="275" cm="1">
        <f t="array" aca="1" ref="V30" ca="1">_xlfn.XLOOKUP($D30,INDIRECT(V$2&amp;"!"&amp;"E:E"),INDIRECT(V$2&amp;"!"&amp;"C:C"),0)</f>
        <v>0</v>
      </c>
      <c r="W30" s="275" cm="1">
        <f t="array" aca="1" ref="W30" ca="1">_xlfn.XLOOKUP($D30,INDIRECT(W$2&amp;"!"&amp;"E:E"),INDIRECT(W$2&amp;"!"&amp;"C:C"),0)</f>
        <v>0</v>
      </c>
      <c r="X30" s="275" cm="1">
        <f t="array" aca="1" ref="X30" ca="1">_xlfn.XLOOKUP($D30,INDIRECT(X$2&amp;"!"&amp;"E:E"),INDIRECT(X$2&amp;"!"&amp;"C:C"),0)</f>
        <v>0</v>
      </c>
      <c r="Y30" s="275" cm="1">
        <f t="array" aca="1" ref="Y30" ca="1">_xlfn.XLOOKUP($D30,INDIRECT(Y$2&amp;"!"&amp;"E:E"),INDIRECT(Y$2&amp;"!"&amp;"C:C"),0)</f>
        <v>0</v>
      </c>
      <c r="Z30" s="275" cm="1">
        <f t="array" aca="1" ref="Z30" ca="1">_xlfn.XLOOKUP($D30,INDIRECT(Z$2&amp;"!"&amp;"E:E"),INDIRECT(Z$2&amp;"!"&amp;"C:C"),0)</f>
        <v>0</v>
      </c>
      <c r="AA30" s="275" cm="1">
        <f t="array" aca="1" ref="AA30" ca="1">_xlfn.XLOOKUP($D30,INDIRECT(AA$2&amp;"!"&amp;"E:E"),INDIRECT(AA$2&amp;"!"&amp;"C:C"),0)</f>
        <v>0</v>
      </c>
      <c r="AB30" s="275" cm="1">
        <f t="array" aca="1" ref="AB30" ca="1">_xlfn.XLOOKUP($D30,INDIRECT(AB$2&amp;"!"&amp;"E:E"),INDIRECT(AB$2&amp;"!"&amp;"C:C"),0)</f>
        <v>0</v>
      </c>
      <c r="AC30" s="275" cm="1">
        <f t="array" aca="1" ref="AC30" ca="1">_xlfn.XLOOKUP($D30,INDIRECT(AC$2&amp;"!"&amp;"E:E"),INDIRECT(AC$2&amp;"!"&amp;"C:C"),0)</f>
        <v>0</v>
      </c>
      <c r="AD30" s="275" cm="1">
        <f t="array" aca="1" ref="AD30" ca="1">_xlfn.XLOOKUP($D30,INDIRECT(AD$2&amp;"!"&amp;"E:E"),INDIRECT(AD$2&amp;"!"&amp;"C:C"),0)</f>
        <v>0</v>
      </c>
      <c r="AE30" s="275" cm="1">
        <f t="array" aca="1" ref="AE30" ca="1">_xlfn.XLOOKUP($D30,INDIRECT(AE$2&amp;"!"&amp;"E:E"),INDIRECT(AE$2&amp;"!"&amp;"C:C"),0)</f>
        <v>0</v>
      </c>
      <c r="AF30" s="275" cm="1">
        <f t="array" aca="1" ref="AF30" ca="1">_xlfn.XLOOKUP($D30,INDIRECT(AF$2&amp;"!"&amp;"E:E"),INDIRECT(AF$2&amp;"!"&amp;"C:C"),0)</f>
        <v>0</v>
      </c>
      <c r="AG30" s="275" cm="1">
        <f t="array" aca="1" ref="AG30" ca="1">_xlfn.XLOOKUP($D30,INDIRECT(AG$2&amp;"!"&amp;"E:E"),INDIRECT(AG$2&amp;"!"&amp;"C:C"),0)</f>
        <v>0</v>
      </c>
      <c r="AH30" s="275" cm="1">
        <f t="array" aca="1" ref="AH30" ca="1">_xlfn.XLOOKUP($D30,INDIRECT(AH$2&amp;"!"&amp;"E:E"),INDIRECT(AH$2&amp;"!"&amp;"C:C"),0)</f>
        <v>0</v>
      </c>
      <c r="AI30" s="275" cm="1">
        <f t="array" aca="1" ref="AI30" ca="1">_xlfn.XLOOKUP($D30,INDIRECT(AI$2&amp;"!"&amp;"E:E"),INDIRECT(AI$2&amp;"!"&amp;"C:C"),0)</f>
        <v>0</v>
      </c>
      <c r="AJ30" s="275" cm="1">
        <f t="array" aca="1" ref="AJ30" ca="1">_xlfn.XLOOKUP($D30,INDIRECT(AJ$2&amp;"!"&amp;"E:E"),INDIRECT(AJ$2&amp;"!"&amp;"C:C"),0)</f>
        <v>0</v>
      </c>
      <c r="AK30" s="275" cm="1">
        <f t="array" aca="1" ref="AK30" ca="1">_xlfn.XLOOKUP($D30,INDIRECT(AK$2&amp;"!"&amp;"E:E"),INDIRECT(AK$2&amp;"!"&amp;"C:C"),0)</f>
        <v>0</v>
      </c>
      <c r="AL30" s="275" cm="1">
        <f t="array" aca="1" ref="AL30" ca="1">_xlfn.XLOOKUP($D30,INDIRECT(AL$2&amp;"!"&amp;"E:E"),INDIRECT(AL$2&amp;"!"&amp;"C:C"),0)</f>
        <v>0</v>
      </c>
      <c r="AM30" s="275" cm="1">
        <f t="array" aca="1" ref="AM30" ca="1">_xlfn.XLOOKUP($D30,INDIRECT(AM$2&amp;"!"&amp;"E:E"),INDIRECT(AM$2&amp;"!"&amp;"C:C"),0)</f>
        <v>0</v>
      </c>
      <c r="AN30" s="275" cm="1">
        <f t="array" aca="1" ref="AN30" ca="1">_xlfn.XLOOKUP($D30,INDIRECT(AN$2&amp;"!"&amp;"E:E"),INDIRECT(AN$2&amp;"!"&amp;"C:C"),0)</f>
        <v>0</v>
      </c>
      <c r="AO30" s="275" cm="1">
        <f t="array" aca="1" ref="AO30" ca="1">_xlfn.XLOOKUP($D30,INDIRECT(AO$2&amp;"!"&amp;"E:E"),INDIRECT(AO$2&amp;"!"&amp;"C:C"),0)</f>
        <v>0</v>
      </c>
      <c r="AP30" s="275" cm="1">
        <f t="array" aca="1" ref="AP30" ca="1">_xlfn.XLOOKUP($D30,INDIRECT(AP$2&amp;"!"&amp;"E:E"),INDIRECT(AP$2&amp;"!"&amp;"C:C"),0)</f>
        <v>0</v>
      </c>
      <c r="AQ30" s="275" cm="1">
        <f t="array" aca="1" ref="AQ30" ca="1">_xlfn.XLOOKUP($D30,INDIRECT(AQ$2&amp;"!"&amp;"E:E"),INDIRECT(AQ$2&amp;"!"&amp;"C:C"),0)</f>
        <v>0</v>
      </c>
      <c r="AR30" s="275" cm="1">
        <f t="array" aca="1" ref="AR30" ca="1">_xlfn.XLOOKUP($D30,INDIRECT(AR$2&amp;"!"&amp;"E:E"),INDIRECT(AR$2&amp;"!"&amp;"C:C"),0)</f>
        <v>0</v>
      </c>
      <c r="AS30" s="276">
        <f t="shared" ca="1" si="3"/>
        <v>0</v>
      </c>
      <c r="AT30" s="280">
        <f t="shared" ca="1" si="0"/>
        <v>0</v>
      </c>
      <c r="AU30" s="213" t="s">
        <v>226</v>
      </c>
      <c r="AV30" s="213"/>
      <c r="AW30" s="214"/>
      <c r="AX30" s="215">
        <f t="shared" ca="1" si="4"/>
        <v>0</v>
      </c>
      <c r="AY30" s="216" t="s">
        <v>66</v>
      </c>
      <c r="AZ30" s="216"/>
      <c r="BA30" s="216"/>
      <c r="BB30" s="216"/>
      <c r="BC30" s="216"/>
      <c r="BD30" s="216"/>
      <c r="BE30" s="216"/>
      <c r="BF30" s="216" t="s">
        <v>66</v>
      </c>
      <c r="BG30" s="216">
        <f t="shared" si="5"/>
        <v>8</v>
      </c>
      <c r="BH30" s="216">
        <f t="shared" ca="1" si="6"/>
        <v>0</v>
      </c>
      <c r="BI30" s="216"/>
      <c r="BJ30" s="216">
        <f t="shared" ca="1" si="1"/>
        <v>0</v>
      </c>
    </row>
    <row r="31" spans="1:62" ht="99.95" customHeight="1" thickBot="1" x14ac:dyDescent="0.3">
      <c r="A31" s="323" t="s">
        <v>243</v>
      </c>
      <c r="B31" s="174"/>
      <c r="C31" s="47" t="s">
        <v>240</v>
      </c>
      <c r="D31" s="48">
        <v>2048933027488</v>
      </c>
      <c r="E31" s="258">
        <f>_xlfn.XLOOKUP($D31,[1]Сводный!$E:$E,[1]Сводный!BR:BR,0)</f>
        <v>0</v>
      </c>
      <c r="F31" s="258">
        <f>_xlfn.XLOOKUP($D31,[1]Сводный!$E:$E,[1]Сводный!BS:BS,0)</f>
        <v>0</v>
      </c>
      <c r="G31" s="258">
        <f>_xlfn.XLOOKUP($D31,[1]Сводный!$E:$E,[1]Сводный!BT:BT,0)</f>
        <v>0</v>
      </c>
      <c r="H31" s="258">
        <f>_xlfn.XLOOKUP($D31,[1]Сводный!$E:$E,[1]Сводный!BU:BU,0)</f>
        <v>0</v>
      </c>
      <c r="I31" s="258">
        <f>_xlfn.XLOOKUP($D31,[1]Сводный!$E:$E,[1]Сводный!BV:BV,0)</f>
        <v>0</v>
      </c>
      <c r="J31" s="258">
        <f>_xlfn.XLOOKUP($D31,[1]Сводный!$E:$E,[1]Сводный!BW:BW,0)</f>
        <v>15</v>
      </c>
      <c r="K31" s="258">
        <f>_xlfn.XLOOKUP($D31,[1]Сводный!$E:$E,[1]Сводный!BX:BX,0)</f>
        <v>0</v>
      </c>
      <c r="L31" s="258">
        <f>_xlfn.XLOOKUP($D31,[1]Сводный!$E:$E,[1]Сводный!BY:BY,0)</f>
        <v>15</v>
      </c>
      <c r="M31" s="258">
        <f>_xlfn.XLOOKUP($D31,[1]Сводный!$E:$E,[1]Сводный!BZ:BZ,0)</f>
        <v>0</v>
      </c>
      <c r="N31" s="258">
        <f>_xlfn.XLOOKUP($D31,[1]Сводный!$E:$E,[1]Сводный!CA:CA,0)</f>
        <v>15</v>
      </c>
      <c r="O31" s="258">
        <f>_xlfn.XLOOKUP($D31,[1]Сводный!$E:$E,[1]Сводный!CB:CB,0)</f>
        <v>15</v>
      </c>
      <c r="P31" s="238">
        <f>_xlfn.XLOOKUP($D31,[1]Сводный!$E:$E,[1]Сводный!CC:CC,0)</f>
        <v>0</v>
      </c>
      <c r="Q31" s="277">
        <f t="shared" si="2"/>
        <v>60</v>
      </c>
      <c r="R31" s="262"/>
      <c r="S31" s="262"/>
      <c r="T31" s="262"/>
      <c r="U31" s="262"/>
      <c r="V31" s="262"/>
      <c r="W31" s="262"/>
      <c r="X31" s="262"/>
      <c r="Y31" s="262"/>
      <c r="Z31" s="262"/>
      <c r="AA31" s="262"/>
      <c r="AB31" s="262"/>
      <c r="AC31" s="262"/>
      <c r="AD31" s="262"/>
      <c r="AE31" s="262"/>
      <c r="AF31" s="262"/>
      <c r="AG31" s="262"/>
      <c r="AH31" s="262"/>
      <c r="AI31" s="262"/>
      <c r="AJ31" s="262"/>
      <c r="AK31" s="262"/>
      <c r="AL31" s="262"/>
      <c r="AM31" s="262"/>
      <c r="AN31" s="262"/>
      <c r="AO31" s="262"/>
      <c r="AP31" s="262"/>
      <c r="AQ31" s="262"/>
      <c r="AR31" s="262"/>
      <c r="AS31" s="263"/>
      <c r="AT31" s="280">
        <f t="shared" si="0"/>
        <v>60</v>
      </c>
      <c r="AU31" s="35" t="s">
        <v>7</v>
      </c>
      <c r="AV31" s="139" t="s">
        <v>246</v>
      </c>
      <c r="AX31" s="169">
        <f t="shared" si="4"/>
        <v>60</v>
      </c>
      <c r="AY31" s="224" t="s">
        <v>66</v>
      </c>
      <c r="AZ31" s="224"/>
      <c r="BA31" s="224"/>
      <c r="BB31" s="224" t="s">
        <v>66</v>
      </c>
      <c r="BC31" s="224"/>
      <c r="BD31" s="224"/>
      <c r="BE31" s="59" t="s">
        <v>66</v>
      </c>
      <c r="BF31" s="59" t="s">
        <v>66</v>
      </c>
      <c r="BG31" s="227">
        <f t="shared" si="5"/>
        <v>27</v>
      </c>
      <c r="BH31" s="227">
        <f t="shared" si="6"/>
        <v>1620</v>
      </c>
      <c r="BI31" s="224"/>
      <c r="BJ31" s="227">
        <f t="shared" si="1"/>
        <v>1620</v>
      </c>
    </row>
    <row r="32" spans="1:62" ht="99.95" customHeight="1" thickBot="1" x14ac:dyDescent="0.3">
      <c r="A32" s="324"/>
      <c r="B32" s="44"/>
      <c r="C32" s="30" t="s">
        <v>241</v>
      </c>
      <c r="D32" s="31">
        <v>2046392546618</v>
      </c>
      <c r="E32" s="259">
        <f>_xlfn.XLOOKUP($D32,[1]Сводный!$E:$E,[1]Сводный!BR:BR,0)</f>
        <v>0</v>
      </c>
      <c r="F32" s="259">
        <f>_xlfn.XLOOKUP($D32,[1]Сводный!$E:$E,[1]Сводный!BS:BS,0)</f>
        <v>0</v>
      </c>
      <c r="G32" s="259">
        <f>_xlfn.XLOOKUP($D32,[1]Сводный!$E:$E,[1]Сводный!BT:BT,0)</f>
        <v>0</v>
      </c>
      <c r="H32" s="259">
        <f>_xlfn.XLOOKUP($D32,[1]Сводный!$E:$E,[1]Сводный!BU:BU,0)</f>
        <v>0</v>
      </c>
      <c r="I32" s="259">
        <f>_xlfn.XLOOKUP($D32,[1]Сводный!$E:$E,[1]Сводный!BV:BV,0)</f>
        <v>0</v>
      </c>
      <c r="J32" s="259">
        <f>_xlfn.XLOOKUP($D32,[1]Сводный!$E:$E,[1]Сводный!BW:BW,0)</f>
        <v>0</v>
      </c>
      <c r="K32" s="259">
        <f>_xlfn.XLOOKUP($D32,[1]Сводный!$E:$E,[1]Сводный!BX:BX,0)</f>
        <v>0</v>
      </c>
      <c r="L32" s="259">
        <f>_xlfn.XLOOKUP($D32,[1]Сводный!$E:$E,[1]Сводный!BY:BY,0)</f>
        <v>10</v>
      </c>
      <c r="M32" s="259">
        <f>_xlfn.XLOOKUP($D32,[1]Сводный!$E:$E,[1]Сводный!BZ:BZ,0)</f>
        <v>0</v>
      </c>
      <c r="N32" s="259">
        <f>_xlfn.XLOOKUP($D32,[1]Сводный!$E:$E,[1]Сводный!CA:CA,0)</f>
        <v>10</v>
      </c>
      <c r="O32" s="259">
        <f>_xlfn.XLOOKUP($D32,[1]Сводный!$E:$E,[1]Сводный!CB:CB,0)</f>
        <v>10</v>
      </c>
      <c r="P32" s="239">
        <f>_xlfn.XLOOKUP($D32,[1]Сводный!$E:$E,[1]Сводный!CC:CC,0)</f>
        <v>0</v>
      </c>
      <c r="Q32" s="1">
        <f t="shared" si="2"/>
        <v>30</v>
      </c>
      <c r="R32" s="262"/>
      <c r="S32" s="262"/>
      <c r="T32" s="262"/>
      <c r="U32" s="262"/>
      <c r="V32" s="262"/>
      <c r="W32" s="262"/>
      <c r="X32" s="262"/>
      <c r="Y32" s="262"/>
      <c r="Z32" s="262"/>
      <c r="AA32" s="262"/>
      <c r="AB32" s="262"/>
      <c r="AC32" s="262"/>
      <c r="AD32" s="262"/>
      <c r="AE32" s="262"/>
      <c r="AF32" s="262"/>
      <c r="AG32" s="262"/>
      <c r="AH32" s="262"/>
      <c r="AI32" s="262"/>
      <c r="AJ32" s="262"/>
      <c r="AK32" s="262"/>
      <c r="AL32" s="262"/>
      <c r="AM32" s="262"/>
      <c r="AN32" s="262"/>
      <c r="AO32" s="262"/>
      <c r="AP32" s="262"/>
      <c r="AQ32" s="262"/>
      <c r="AR32" s="262"/>
      <c r="AS32" s="263"/>
      <c r="AT32" s="280">
        <f t="shared" si="0"/>
        <v>30</v>
      </c>
      <c r="AU32" s="35" t="s">
        <v>7</v>
      </c>
      <c r="AV32" s="139" t="s">
        <v>246</v>
      </c>
      <c r="AX32" s="169">
        <f t="shared" si="4"/>
        <v>30</v>
      </c>
      <c r="AY32" s="37" t="s">
        <v>66</v>
      </c>
      <c r="AZ32" s="37"/>
      <c r="BA32" s="37"/>
      <c r="BB32" s="37" t="s">
        <v>66</v>
      </c>
      <c r="BC32" s="37"/>
      <c r="BD32" s="37"/>
      <c r="BE32" s="37" t="s">
        <v>66</v>
      </c>
      <c r="BF32" s="37" t="s">
        <v>66</v>
      </c>
      <c r="BG32" s="228">
        <f t="shared" si="5"/>
        <v>27</v>
      </c>
      <c r="BH32" s="228">
        <f t="shared" si="6"/>
        <v>810</v>
      </c>
      <c r="BI32" s="37"/>
      <c r="BJ32" s="228">
        <f t="shared" si="1"/>
        <v>810</v>
      </c>
    </row>
    <row r="33" spans="1:62" ht="99.95" customHeight="1" thickBot="1" x14ac:dyDescent="0.3">
      <c r="A33" s="324"/>
      <c r="B33" s="44"/>
      <c r="C33" s="30" t="s">
        <v>242</v>
      </c>
      <c r="D33" s="31">
        <v>2046392546632</v>
      </c>
      <c r="E33" s="259">
        <f>_xlfn.XLOOKUP($D33,[1]Сводный!$E:$E,[1]Сводный!BR:BR,0)</f>
        <v>0</v>
      </c>
      <c r="F33" s="259">
        <f>_xlfn.XLOOKUP($D33,[1]Сводный!$E:$E,[1]Сводный!BS:BS,0)</f>
        <v>0</v>
      </c>
      <c r="G33" s="259">
        <f>_xlfn.XLOOKUP($D33,[1]Сводный!$E:$E,[1]Сводный!BT:BT,0)</f>
        <v>0</v>
      </c>
      <c r="H33" s="259">
        <f>_xlfn.XLOOKUP($D33,[1]Сводный!$E:$E,[1]Сводный!BU:BU,0)</f>
        <v>0</v>
      </c>
      <c r="I33" s="259">
        <f>_xlfn.XLOOKUP($D33,[1]Сводный!$E:$E,[1]Сводный!BV:BV,0)</f>
        <v>0</v>
      </c>
      <c r="J33" s="259">
        <f>_xlfn.XLOOKUP($D33,[1]Сводный!$E:$E,[1]Сводный!BW:BW,0)</f>
        <v>0</v>
      </c>
      <c r="K33" s="259">
        <f>_xlfn.XLOOKUP($D33,[1]Сводный!$E:$E,[1]Сводный!BX:BX,0)</f>
        <v>0</v>
      </c>
      <c r="L33" s="259">
        <f>_xlfn.XLOOKUP($D33,[1]Сводный!$E:$E,[1]Сводный!BY:BY,0)</f>
        <v>0</v>
      </c>
      <c r="M33" s="259">
        <f>_xlfn.XLOOKUP($D33,[1]Сводный!$E:$E,[1]Сводный!BZ:BZ,0)</f>
        <v>0</v>
      </c>
      <c r="N33" s="259">
        <f>_xlfn.XLOOKUP($D33,[1]Сводный!$E:$E,[1]Сводный!CA:CA,0)</f>
        <v>0</v>
      </c>
      <c r="O33" s="259">
        <f>_xlfn.XLOOKUP($D33,[1]Сводный!$E:$E,[1]Сводный!CB:CB,0)</f>
        <v>0</v>
      </c>
      <c r="P33" s="239">
        <f>_xlfn.XLOOKUP($D33,[1]Сводный!$E:$E,[1]Сводный!CC:CC,0)</f>
        <v>0</v>
      </c>
      <c r="Q33" s="1">
        <f t="shared" si="2"/>
        <v>0</v>
      </c>
      <c r="R33" s="262"/>
      <c r="S33" s="262"/>
      <c r="T33" s="262"/>
      <c r="U33" s="262"/>
      <c r="V33" s="262"/>
      <c r="W33" s="262"/>
      <c r="X33" s="262"/>
      <c r="Y33" s="262"/>
      <c r="Z33" s="262"/>
      <c r="AA33" s="262"/>
      <c r="AB33" s="262"/>
      <c r="AC33" s="262"/>
      <c r="AD33" s="262"/>
      <c r="AE33" s="262"/>
      <c r="AF33" s="262"/>
      <c r="AG33" s="262"/>
      <c r="AH33" s="262"/>
      <c r="AI33" s="262"/>
      <c r="AJ33" s="262"/>
      <c r="AK33" s="262"/>
      <c r="AL33" s="262"/>
      <c r="AM33" s="262"/>
      <c r="AN33" s="262"/>
      <c r="AO33" s="262"/>
      <c r="AP33" s="262"/>
      <c r="AQ33" s="262"/>
      <c r="AR33" s="262"/>
      <c r="AS33" s="263"/>
      <c r="AT33" s="280">
        <f t="shared" si="0"/>
        <v>0</v>
      </c>
      <c r="AU33" s="35" t="s">
        <v>247</v>
      </c>
      <c r="AV33" s="139" t="s">
        <v>249</v>
      </c>
      <c r="AX33" s="169">
        <f t="shared" si="4"/>
        <v>0</v>
      </c>
      <c r="AY33" s="37" t="s">
        <v>66</v>
      </c>
      <c r="AZ33" s="37" t="s">
        <v>66</v>
      </c>
      <c r="BA33" s="37" t="s">
        <v>66</v>
      </c>
      <c r="BB33" s="37" t="s">
        <v>66</v>
      </c>
      <c r="BC33" s="37">
        <v>9</v>
      </c>
      <c r="BD33" s="37"/>
      <c r="BE33" s="37" t="s">
        <v>66</v>
      </c>
      <c r="BF33" s="37" t="s">
        <v>66</v>
      </c>
      <c r="BG33" s="228">
        <f t="shared" si="5"/>
        <v>46</v>
      </c>
      <c r="BH33" s="228">
        <f t="shared" si="6"/>
        <v>0</v>
      </c>
      <c r="BI33" s="37"/>
      <c r="BJ33" s="228">
        <f t="shared" si="1"/>
        <v>0</v>
      </c>
    </row>
    <row r="34" spans="1:62" ht="99.95" customHeight="1" thickBot="1" x14ac:dyDescent="0.3">
      <c r="A34" s="325"/>
      <c r="B34" s="170"/>
      <c r="C34" s="149" t="s">
        <v>244</v>
      </c>
      <c r="D34" s="171">
        <v>2046392546656</v>
      </c>
      <c r="E34" s="260">
        <f>_xlfn.XLOOKUP($D34,[1]Сводный!$E:$E,[1]Сводный!BR:BR,0)</f>
        <v>0</v>
      </c>
      <c r="F34" s="260">
        <f>_xlfn.XLOOKUP($D34,[1]Сводный!$E:$E,[1]Сводный!BS:BS,0)</f>
        <v>0</v>
      </c>
      <c r="G34" s="260">
        <f>_xlfn.XLOOKUP($D34,[1]Сводный!$E:$E,[1]Сводный!BT:BT,0)</f>
        <v>0</v>
      </c>
      <c r="H34" s="260">
        <f>_xlfn.XLOOKUP($D34,[1]Сводный!$E:$E,[1]Сводный!BU:BU,0)</f>
        <v>0</v>
      </c>
      <c r="I34" s="260">
        <f>_xlfn.XLOOKUP($D34,[1]Сводный!$E:$E,[1]Сводный!BV:BV,0)</f>
        <v>0</v>
      </c>
      <c r="J34" s="260">
        <f>_xlfn.XLOOKUP($D34,[1]Сводный!$E:$E,[1]Сводный!BW:BW,0)</f>
        <v>0</v>
      </c>
      <c r="K34" s="260">
        <f>_xlfn.XLOOKUP($D34,[1]Сводный!$E:$E,[1]Сводный!BX:BX,0)</f>
        <v>0</v>
      </c>
      <c r="L34" s="260">
        <f>_xlfn.XLOOKUP($D34,[1]Сводный!$E:$E,[1]Сводный!BY:BY,0)</f>
        <v>0</v>
      </c>
      <c r="M34" s="260">
        <f>_xlfn.XLOOKUP($D34,[1]Сводный!$E:$E,[1]Сводный!BZ:BZ,0)</f>
        <v>0</v>
      </c>
      <c r="N34" s="260">
        <f>_xlfn.XLOOKUP($D34,[1]Сводный!$E:$E,[1]Сводный!CA:CA,0)</f>
        <v>0</v>
      </c>
      <c r="O34" s="260">
        <f>_xlfn.XLOOKUP($D34,[1]Сводный!$E:$E,[1]Сводный!CB:CB,0)</f>
        <v>0</v>
      </c>
      <c r="P34" s="241">
        <f>_xlfn.XLOOKUP($D34,[1]Сводный!$E:$E,[1]Сводный!CC:CC,0)</f>
        <v>0</v>
      </c>
      <c r="Q34" s="145">
        <f t="shared" si="2"/>
        <v>0</v>
      </c>
      <c r="R34" s="264"/>
      <c r="S34" s="264"/>
      <c r="T34" s="264"/>
      <c r="U34" s="264"/>
      <c r="V34" s="264"/>
      <c r="W34" s="264"/>
      <c r="X34" s="264"/>
      <c r="Y34" s="264"/>
      <c r="Z34" s="264"/>
      <c r="AA34" s="264"/>
      <c r="AB34" s="264"/>
      <c r="AC34" s="264"/>
      <c r="AD34" s="264"/>
      <c r="AE34" s="264"/>
      <c r="AF34" s="264"/>
      <c r="AG34" s="264"/>
      <c r="AH34" s="264"/>
      <c r="AI34" s="264"/>
      <c r="AJ34" s="264"/>
      <c r="AK34" s="264"/>
      <c r="AL34" s="264"/>
      <c r="AM34" s="264"/>
      <c r="AN34" s="264"/>
      <c r="AO34" s="264"/>
      <c r="AP34" s="264"/>
      <c r="AQ34" s="264"/>
      <c r="AR34" s="264"/>
      <c r="AS34" s="265"/>
      <c r="AT34" s="280">
        <f t="shared" si="0"/>
        <v>0</v>
      </c>
      <c r="AU34" s="140" t="s">
        <v>245</v>
      </c>
      <c r="AV34" s="139" t="s">
        <v>248</v>
      </c>
      <c r="AW34" s="148"/>
      <c r="AX34" s="169">
        <f t="shared" si="4"/>
        <v>0</v>
      </c>
      <c r="AY34" s="130" t="s">
        <v>66</v>
      </c>
      <c r="AZ34" s="130" t="s">
        <v>66</v>
      </c>
      <c r="BA34" s="130" t="s">
        <v>66</v>
      </c>
      <c r="BB34" s="130" t="s">
        <v>66</v>
      </c>
      <c r="BC34" s="225"/>
      <c r="BD34" s="225"/>
      <c r="BE34" s="130" t="s">
        <v>66</v>
      </c>
      <c r="BF34" s="130" t="s">
        <v>66</v>
      </c>
      <c r="BG34" s="229">
        <f t="shared" si="5"/>
        <v>37</v>
      </c>
      <c r="BH34" s="229">
        <f t="shared" si="6"/>
        <v>0</v>
      </c>
      <c r="BI34" s="225"/>
      <c r="BJ34" s="229">
        <f t="shared" si="1"/>
        <v>0</v>
      </c>
    </row>
    <row r="35" spans="1:62" ht="99.95" customHeight="1" x14ac:dyDescent="0.25">
      <c r="A35" s="314" t="s">
        <v>25</v>
      </c>
      <c r="B35" s="29"/>
      <c r="C35" s="30" t="s">
        <v>23</v>
      </c>
      <c r="D35" s="31">
        <v>2046391283330</v>
      </c>
      <c r="E35" s="251">
        <f>_xlfn.XLOOKUP($D35,[1]Сводный!$E:$E,[1]Сводный!BR:BR,0)</f>
        <v>0</v>
      </c>
      <c r="F35" s="251">
        <f>_xlfn.XLOOKUP($D35,[1]Сводный!$E:$E,[1]Сводный!BS:BS,0)</f>
        <v>0</v>
      </c>
      <c r="G35" s="251">
        <f>_xlfn.XLOOKUP($D35,[1]Сводный!$E:$E,[1]Сводный!BT:BT,0)</f>
        <v>0</v>
      </c>
      <c r="H35" s="251">
        <f>_xlfn.XLOOKUP($D35,[1]Сводный!$E:$E,[1]Сводный!BU:BU,0)</f>
        <v>0</v>
      </c>
      <c r="I35" s="251">
        <f>_xlfn.XLOOKUP($D35,[1]Сводный!$E:$E,[1]Сводный!BV:BV,0)</f>
        <v>0</v>
      </c>
      <c r="J35" s="251">
        <f>_xlfn.XLOOKUP($D35,[1]Сводный!$E:$E,[1]Сводный!BW:BW,0)</f>
        <v>0</v>
      </c>
      <c r="K35" s="251">
        <f>_xlfn.XLOOKUP($D35,[1]Сводный!$E:$E,[1]Сводный!BX:BX,0)</f>
        <v>0</v>
      </c>
      <c r="L35" s="251">
        <f>_xlfn.XLOOKUP($D35,[1]Сводный!$E:$E,[1]Сводный!BY:BY,0)</f>
        <v>0</v>
      </c>
      <c r="M35" s="251">
        <f>_xlfn.XLOOKUP($D35,[1]Сводный!$E:$E,[1]Сводный!BZ:BZ,0)</f>
        <v>0</v>
      </c>
      <c r="N35" s="251">
        <f>_xlfn.XLOOKUP($D35,[1]Сводный!$E:$E,[1]Сводный!CA:CA,0)</f>
        <v>0</v>
      </c>
      <c r="O35" s="251">
        <f>_xlfn.XLOOKUP($D35,[1]Сводный!$E:$E,[1]Сводный!CB:CB,0)</f>
        <v>0</v>
      </c>
      <c r="P35" s="32">
        <f>_xlfn.XLOOKUP($D35,[1]Сводный!$E:$E,[1]Сводный!CC:CC,0)</f>
        <v>0</v>
      </c>
      <c r="Q35" s="1">
        <f t="shared" si="2"/>
        <v>0</v>
      </c>
      <c r="R35" s="269" cm="1">
        <f t="array" aca="1" ref="R35" ca="1">_xlfn.XLOOKUP($D35,INDIRECT(R$2&amp;"!"&amp;"E:E"),INDIRECT(R$2&amp;"!"&amp;"C:C"),0)</f>
        <v>0</v>
      </c>
      <c r="S35" s="269" cm="1">
        <f t="array" aca="1" ref="S35" ca="1">_xlfn.XLOOKUP($D35,INDIRECT(S$2&amp;"!"&amp;"E:E"),INDIRECT(S$2&amp;"!"&amp;"C:C"),0)</f>
        <v>0</v>
      </c>
      <c r="T35" s="269" cm="1">
        <f t="array" aca="1" ref="T35" ca="1">_xlfn.XLOOKUP($D35,INDIRECT(T$2&amp;"!"&amp;"E:E"),INDIRECT(T$2&amp;"!"&amp;"C:C"),0)</f>
        <v>0</v>
      </c>
      <c r="U35" s="269" cm="1">
        <f t="array" aca="1" ref="U35" ca="1">_xlfn.XLOOKUP($D35,INDIRECT(U$2&amp;"!"&amp;"E:E"),INDIRECT(U$2&amp;"!"&amp;"C:C"),0)</f>
        <v>0</v>
      </c>
      <c r="V35" s="269" cm="1">
        <f t="array" aca="1" ref="V35" ca="1">_xlfn.XLOOKUP($D35,INDIRECT(V$2&amp;"!"&amp;"E:E"),INDIRECT(V$2&amp;"!"&amp;"C:C"),0)</f>
        <v>0</v>
      </c>
      <c r="W35" s="269" cm="1">
        <f t="array" aca="1" ref="W35" ca="1">_xlfn.XLOOKUP($D35,INDIRECT(W$2&amp;"!"&amp;"E:E"),INDIRECT(W$2&amp;"!"&amp;"C:C"),0)</f>
        <v>0</v>
      </c>
      <c r="X35" s="269" cm="1">
        <f t="array" aca="1" ref="X35" ca="1">_xlfn.XLOOKUP($D35,INDIRECT(X$2&amp;"!"&amp;"E:E"),INDIRECT(X$2&amp;"!"&amp;"C:C"),0)</f>
        <v>0</v>
      </c>
      <c r="Y35" s="269" cm="1">
        <f t="array" aca="1" ref="Y35" ca="1">_xlfn.XLOOKUP($D35,INDIRECT(Y$2&amp;"!"&amp;"E:E"),INDIRECT(Y$2&amp;"!"&amp;"C:C"),0)</f>
        <v>0</v>
      </c>
      <c r="Z35" s="269" cm="1">
        <f t="array" aca="1" ref="Z35" ca="1">_xlfn.XLOOKUP($D35,INDIRECT(Z$2&amp;"!"&amp;"E:E"),INDIRECT(Z$2&amp;"!"&amp;"C:C"),0)</f>
        <v>0</v>
      </c>
      <c r="AA35" s="269" cm="1">
        <f t="array" aca="1" ref="AA35" ca="1">_xlfn.XLOOKUP($D35,INDIRECT(AA$2&amp;"!"&amp;"E:E"),INDIRECT(AA$2&amp;"!"&amp;"C:C"),0)</f>
        <v>0</v>
      </c>
      <c r="AB35" s="269" cm="1">
        <f t="array" aca="1" ref="AB35" ca="1">_xlfn.XLOOKUP($D35,INDIRECT(AB$2&amp;"!"&amp;"E:E"),INDIRECT(AB$2&amp;"!"&amp;"C:C"),0)</f>
        <v>0</v>
      </c>
      <c r="AC35" s="269" cm="1">
        <f t="array" aca="1" ref="AC35" ca="1">_xlfn.XLOOKUP($D35,INDIRECT(AC$2&amp;"!"&amp;"E:E"),INDIRECT(AC$2&amp;"!"&amp;"C:C"),0)</f>
        <v>0</v>
      </c>
      <c r="AD35" s="269" cm="1">
        <f t="array" aca="1" ref="AD35" ca="1">_xlfn.XLOOKUP($D35,INDIRECT(AD$2&amp;"!"&amp;"E:E"),INDIRECT(AD$2&amp;"!"&amp;"C:C"),0)</f>
        <v>0</v>
      </c>
      <c r="AE35" s="269" cm="1">
        <f t="array" aca="1" ref="AE35" ca="1">_xlfn.XLOOKUP($D35,INDIRECT(AE$2&amp;"!"&amp;"E:E"),INDIRECT(AE$2&amp;"!"&amp;"C:C"),0)</f>
        <v>0</v>
      </c>
      <c r="AF35" s="269" cm="1">
        <f t="array" aca="1" ref="AF35" ca="1">_xlfn.XLOOKUP($D35,INDIRECT(AF$2&amp;"!"&amp;"E:E"),INDIRECT(AF$2&amp;"!"&amp;"C:C"),0)</f>
        <v>0</v>
      </c>
      <c r="AG35" s="269" cm="1">
        <f t="array" aca="1" ref="AG35" ca="1">_xlfn.XLOOKUP($D35,INDIRECT(AG$2&amp;"!"&amp;"E:E"),INDIRECT(AG$2&amp;"!"&amp;"C:C"),0)</f>
        <v>0</v>
      </c>
      <c r="AH35" s="269" cm="1">
        <f t="array" aca="1" ref="AH35" ca="1">_xlfn.XLOOKUP($D35,INDIRECT(AH$2&amp;"!"&amp;"E:E"),INDIRECT(AH$2&amp;"!"&amp;"C:C"),0)</f>
        <v>0</v>
      </c>
      <c r="AI35" s="269" cm="1">
        <f t="array" aca="1" ref="AI35" ca="1">_xlfn.XLOOKUP($D35,INDIRECT(AI$2&amp;"!"&amp;"E:E"),INDIRECT(AI$2&amp;"!"&amp;"C:C"),0)</f>
        <v>0</v>
      </c>
      <c r="AJ35" s="269" cm="1">
        <f t="array" aca="1" ref="AJ35" ca="1">_xlfn.XLOOKUP($D35,INDIRECT(AJ$2&amp;"!"&amp;"E:E"),INDIRECT(AJ$2&amp;"!"&amp;"C:C"),0)</f>
        <v>0</v>
      </c>
      <c r="AK35" s="269" cm="1">
        <f t="array" aca="1" ref="AK35" ca="1">_xlfn.XLOOKUP($D35,INDIRECT(AK$2&amp;"!"&amp;"E:E"),INDIRECT(AK$2&amp;"!"&amp;"C:C"),0)</f>
        <v>0</v>
      </c>
      <c r="AL35" s="269" cm="1">
        <f t="array" aca="1" ref="AL35" ca="1">_xlfn.XLOOKUP($D35,INDIRECT(AL$2&amp;"!"&amp;"E:E"),INDIRECT(AL$2&amp;"!"&amp;"C:C"),0)</f>
        <v>0</v>
      </c>
      <c r="AM35" s="269" cm="1">
        <f t="array" aca="1" ref="AM35" ca="1">_xlfn.XLOOKUP($D35,INDIRECT(AM$2&amp;"!"&amp;"E:E"),INDIRECT(AM$2&amp;"!"&amp;"C:C"),0)</f>
        <v>0</v>
      </c>
      <c r="AN35" s="269" cm="1">
        <f t="array" aca="1" ref="AN35" ca="1">_xlfn.XLOOKUP($D35,INDIRECT(AN$2&amp;"!"&amp;"E:E"),INDIRECT(AN$2&amp;"!"&amp;"C:C"),0)</f>
        <v>0</v>
      </c>
      <c r="AO35" s="269" cm="1">
        <f t="array" aca="1" ref="AO35" ca="1">_xlfn.XLOOKUP($D35,INDIRECT(AO$2&amp;"!"&amp;"E:E"),INDIRECT(AO$2&amp;"!"&amp;"C:C"),0)</f>
        <v>0</v>
      </c>
      <c r="AP35" s="269" cm="1">
        <f t="array" aca="1" ref="AP35" ca="1">_xlfn.XLOOKUP($D35,INDIRECT(AP$2&amp;"!"&amp;"E:E"),INDIRECT(AP$2&amp;"!"&amp;"C:C"),0)</f>
        <v>0</v>
      </c>
      <c r="AQ35" s="269" cm="1">
        <f t="array" aca="1" ref="AQ35" ca="1">_xlfn.XLOOKUP($D35,INDIRECT(AQ$2&amp;"!"&amp;"E:E"),INDIRECT(AQ$2&amp;"!"&amp;"C:C"),0)</f>
        <v>0</v>
      </c>
      <c r="AR35" s="269" cm="1">
        <f t="array" aca="1" ref="AR35" ca="1">_xlfn.XLOOKUP($D35,INDIRECT(AR$2&amp;"!"&amp;"E:E"),INDIRECT(AR$2&amp;"!"&amp;"C:C"),0)</f>
        <v>0</v>
      </c>
      <c r="AS35" s="270">
        <f t="shared" ca="1" si="3"/>
        <v>0</v>
      </c>
      <c r="AT35" s="280">
        <f t="shared" ca="1" si="0"/>
        <v>0</v>
      </c>
      <c r="AU35" s="52" t="s">
        <v>7</v>
      </c>
      <c r="AV35" s="301" t="s">
        <v>68</v>
      </c>
      <c r="AW35" s="166"/>
      <c r="AX35" s="47">
        <f t="shared" ca="1" si="4"/>
        <v>0</v>
      </c>
      <c r="AY35" s="167" t="s">
        <v>66</v>
      </c>
      <c r="AZ35" s="167"/>
      <c r="BA35" s="167"/>
      <c r="BB35" s="167"/>
      <c r="BC35" s="167"/>
      <c r="BD35" s="167"/>
      <c r="BE35" s="167" t="s">
        <v>66</v>
      </c>
      <c r="BF35" s="167" t="s">
        <v>66</v>
      </c>
      <c r="BG35" s="168">
        <f t="shared" si="5"/>
        <v>14</v>
      </c>
      <c r="BH35" s="167">
        <f t="shared" ca="1" si="6"/>
        <v>0</v>
      </c>
      <c r="BI35" s="167"/>
      <c r="BJ35" s="167">
        <f t="shared" ca="1" si="1"/>
        <v>0</v>
      </c>
    </row>
    <row r="36" spans="1:62" ht="99.95" customHeight="1" x14ac:dyDescent="0.25">
      <c r="A36" s="314"/>
      <c r="B36" s="49"/>
      <c r="C36" s="50" t="s">
        <v>24</v>
      </c>
      <c r="D36" s="51">
        <v>2046391283385</v>
      </c>
      <c r="E36" s="251">
        <f>_xlfn.XLOOKUP($D36,[1]Сводный!$E:$E,[1]Сводный!BR:BR,0)</f>
        <v>0</v>
      </c>
      <c r="F36" s="251">
        <f>_xlfn.XLOOKUP($D36,[1]Сводный!$E:$E,[1]Сводный!BS:BS,0)</f>
        <v>0</v>
      </c>
      <c r="G36" s="251">
        <f>_xlfn.XLOOKUP($D36,[1]Сводный!$E:$E,[1]Сводный!BT:BT,0)</f>
        <v>0</v>
      </c>
      <c r="H36" s="251">
        <f>_xlfn.XLOOKUP($D36,[1]Сводный!$E:$E,[1]Сводный!BU:BU,0)</f>
        <v>0</v>
      </c>
      <c r="I36" s="251">
        <f>_xlfn.XLOOKUP($D36,[1]Сводный!$E:$E,[1]Сводный!BV:BV,0)</f>
        <v>0</v>
      </c>
      <c r="J36" s="251">
        <f>_xlfn.XLOOKUP($D36,[1]Сводный!$E:$E,[1]Сводный!BW:BW,0)</f>
        <v>0</v>
      </c>
      <c r="K36" s="251">
        <f>_xlfn.XLOOKUP($D36,[1]Сводный!$E:$E,[1]Сводный!BX:BX,0)</f>
        <v>0</v>
      </c>
      <c r="L36" s="251">
        <f>_xlfn.XLOOKUP($D36,[1]Сводный!$E:$E,[1]Сводный!BY:BY,0)</f>
        <v>0</v>
      </c>
      <c r="M36" s="251">
        <f>_xlfn.XLOOKUP($D36,[1]Сводный!$E:$E,[1]Сводный!BZ:BZ,0)</f>
        <v>0</v>
      </c>
      <c r="N36" s="251">
        <f>_xlfn.XLOOKUP($D36,[1]Сводный!$E:$E,[1]Сводный!CA:CA,0)</f>
        <v>0</v>
      </c>
      <c r="O36" s="251">
        <f>_xlfn.XLOOKUP($D36,[1]Сводный!$E:$E,[1]Сводный!CB:CB,0)</f>
        <v>0</v>
      </c>
      <c r="P36" s="32">
        <f>_xlfn.XLOOKUP($D36,[1]Сводный!$E:$E,[1]Сводный!CC:CC,0)</f>
        <v>0</v>
      </c>
      <c r="Q36" s="1">
        <f t="shared" si="2"/>
        <v>0</v>
      </c>
      <c r="R36" s="262" cm="1">
        <f t="array" aca="1" ref="R36" ca="1">_xlfn.XLOOKUP($D36,INDIRECT(R$2&amp;"!"&amp;"E:E"),INDIRECT(R$2&amp;"!"&amp;"C:C"),0)</f>
        <v>0</v>
      </c>
      <c r="S36" s="262" cm="1">
        <f t="array" aca="1" ref="S36" ca="1">_xlfn.XLOOKUP($D36,INDIRECT(S$2&amp;"!"&amp;"E:E"),INDIRECT(S$2&amp;"!"&amp;"C:C"),0)</f>
        <v>0</v>
      </c>
      <c r="T36" s="262" cm="1">
        <f t="array" aca="1" ref="T36" ca="1">_xlfn.XLOOKUP($D36,INDIRECT(T$2&amp;"!"&amp;"E:E"),INDIRECT(T$2&amp;"!"&amp;"C:C"),0)</f>
        <v>0</v>
      </c>
      <c r="U36" s="262" cm="1">
        <f t="array" aca="1" ref="U36" ca="1">_xlfn.XLOOKUP($D36,INDIRECT(U$2&amp;"!"&amp;"E:E"),INDIRECT(U$2&amp;"!"&amp;"C:C"),0)</f>
        <v>0</v>
      </c>
      <c r="V36" s="262" cm="1">
        <f t="array" aca="1" ref="V36" ca="1">_xlfn.XLOOKUP($D36,INDIRECT(V$2&amp;"!"&amp;"E:E"),INDIRECT(V$2&amp;"!"&amp;"C:C"),0)</f>
        <v>0</v>
      </c>
      <c r="W36" s="262" cm="1">
        <f t="array" aca="1" ref="W36" ca="1">_xlfn.XLOOKUP($D36,INDIRECT(W$2&amp;"!"&amp;"E:E"),INDIRECT(W$2&amp;"!"&amp;"C:C"),0)</f>
        <v>0</v>
      </c>
      <c r="X36" s="262" cm="1">
        <f t="array" aca="1" ref="X36" ca="1">_xlfn.XLOOKUP($D36,INDIRECT(X$2&amp;"!"&amp;"E:E"),INDIRECT(X$2&amp;"!"&amp;"C:C"),0)</f>
        <v>0</v>
      </c>
      <c r="Y36" s="262" cm="1">
        <f t="array" aca="1" ref="Y36" ca="1">_xlfn.XLOOKUP($D36,INDIRECT(Y$2&amp;"!"&amp;"E:E"),INDIRECT(Y$2&amp;"!"&amp;"C:C"),0)</f>
        <v>0</v>
      </c>
      <c r="Z36" s="262" cm="1">
        <f t="array" aca="1" ref="Z36" ca="1">_xlfn.XLOOKUP($D36,INDIRECT(Z$2&amp;"!"&amp;"E:E"),INDIRECT(Z$2&amp;"!"&amp;"C:C"),0)</f>
        <v>0</v>
      </c>
      <c r="AA36" s="262" cm="1">
        <f t="array" aca="1" ref="AA36" ca="1">_xlfn.XLOOKUP($D36,INDIRECT(AA$2&amp;"!"&amp;"E:E"),INDIRECT(AA$2&amp;"!"&amp;"C:C"),0)</f>
        <v>0</v>
      </c>
      <c r="AB36" s="262" cm="1">
        <f t="array" aca="1" ref="AB36" ca="1">_xlfn.XLOOKUP($D36,INDIRECT(AB$2&amp;"!"&amp;"E:E"),INDIRECT(AB$2&amp;"!"&amp;"C:C"),0)</f>
        <v>0</v>
      </c>
      <c r="AC36" s="262" cm="1">
        <f t="array" aca="1" ref="AC36" ca="1">_xlfn.XLOOKUP($D36,INDIRECT(AC$2&amp;"!"&amp;"E:E"),INDIRECT(AC$2&amp;"!"&amp;"C:C"),0)</f>
        <v>0</v>
      </c>
      <c r="AD36" s="262" cm="1">
        <f t="array" aca="1" ref="AD36" ca="1">_xlfn.XLOOKUP($D36,INDIRECT(AD$2&amp;"!"&amp;"E:E"),INDIRECT(AD$2&amp;"!"&amp;"C:C"),0)</f>
        <v>0</v>
      </c>
      <c r="AE36" s="262" cm="1">
        <f t="array" aca="1" ref="AE36" ca="1">_xlfn.XLOOKUP($D36,INDIRECT(AE$2&amp;"!"&amp;"E:E"),INDIRECT(AE$2&amp;"!"&amp;"C:C"),0)</f>
        <v>0</v>
      </c>
      <c r="AF36" s="262" cm="1">
        <f t="array" aca="1" ref="AF36" ca="1">_xlfn.XLOOKUP($D36,INDIRECT(AF$2&amp;"!"&amp;"E:E"),INDIRECT(AF$2&amp;"!"&amp;"C:C"),0)</f>
        <v>0</v>
      </c>
      <c r="AG36" s="262" cm="1">
        <f t="array" aca="1" ref="AG36" ca="1">_xlfn.XLOOKUP($D36,INDIRECT(AG$2&amp;"!"&amp;"E:E"),INDIRECT(AG$2&amp;"!"&amp;"C:C"),0)</f>
        <v>0</v>
      </c>
      <c r="AH36" s="262" cm="1">
        <f t="array" aca="1" ref="AH36" ca="1">_xlfn.XLOOKUP($D36,INDIRECT(AH$2&amp;"!"&amp;"E:E"),INDIRECT(AH$2&amp;"!"&amp;"C:C"),0)</f>
        <v>0</v>
      </c>
      <c r="AI36" s="262" cm="1">
        <f t="array" aca="1" ref="AI36" ca="1">_xlfn.XLOOKUP($D36,INDIRECT(AI$2&amp;"!"&amp;"E:E"),INDIRECT(AI$2&amp;"!"&amp;"C:C"),0)</f>
        <v>0</v>
      </c>
      <c r="AJ36" s="262" cm="1">
        <f t="array" aca="1" ref="AJ36" ca="1">_xlfn.XLOOKUP($D36,INDIRECT(AJ$2&amp;"!"&amp;"E:E"),INDIRECT(AJ$2&amp;"!"&amp;"C:C"),0)</f>
        <v>0</v>
      </c>
      <c r="AK36" s="262" cm="1">
        <f t="array" aca="1" ref="AK36" ca="1">_xlfn.XLOOKUP($D36,INDIRECT(AK$2&amp;"!"&amp;"E:E"),INDIRECT(AK$2&amp;"!"&amp;"C:C"),0)</f>
        <v>0</v>
      </c>
      <c r="AL36" s="262" cm="1">
        <f t="array" aca="1" ref="AL36" ca="1">_xlfn.XLOOKUP($D36,INDIRECT(AL$2&amp;"!"&amp;"E:E"),INDIRECT(AL$2&amp;"!"&amp;"C:C"),0)</f>
        <v>0</v>
      </c>
      <c r="AM36" s="262" cm="1">
        <f t="array" aca="1" ref="AM36" ca="1">_xlfn.XLOOKUP($D36,INDIRECT(AM$2&amp;"!"&amp;"E:E"),INDIRECT(AM$2&amp;"!"&amp;"C:C"),0)</f>
        <v>0</v>
      </c>
      <c r="AN36" s="262" cm="1">
        <f t="array" aca="1" ref="AN36" ca="1">_xlfn.XLOOKUP($D36,INDIRECT(AN$2&amp;"!"&amp;"E:E"),INDIRECT(AN$2&amp;"!"&amp;"C:C"),0)</f>
        <v>0</v>
      </c>
      <c r="AO36" s="262" cm="1">
        <f t="array" aca="1" ref="AO36" ca="1">_xlfn.XLOOKUP($D36,INDIRECT(AO$2&amp;"!"&amp;"E:E"),INDIRECT(AO$2&amp;"!"&amp;"C:C"),0)</f>
        <v>0</v>
      </c>
      <c r="AP36" s="262" cm="1">
        <f t="array" aca="1" ref="AP36" ca="1">_xlfn.XLOOKUP($D36,INDIRECT(AP$2&amp;"!"&amp;"E:E"),INDIRECT(AP$2&amp;"!"&amp;"C:C"),0)</f>
        <v>0</v>
      </c>
      <c r="AQ36" s="262" cm="1">
        <f t="array" aca="1" ref="AQ36" ca="1">_xlfn.XLOOKUP($D36,INDIRECT(AQ$2&amp;"!"&amp;"E:E"),INDIRECT(AQ$2&amp;"!"&amp;"C:C"),0)</f>
        <v>0</v>
      </c>
      <c r="AR36" s="262" cm="1">
        <f t="array" aca="1" ref="AR36" ca="1">_xlfn.XLOOKUP($D36,INDIRECT(AR$2&amp;"!"&amp;"E:E"),INDIRECT(AR$2&amp;"!"&amp;"C:C"),0)</f>
        <v>0</v>
      </c>
      <c r="AS36" s="263">
        <f t="shared" ca="1" si="3"/>
        <v>0</v>
      </c>
      <c r="AT36" s="280">
        <f t="shared" ca="1" si="0"/>
        <v>0</v>
      </c>
      <c r="AU36" s="35" t="s">
        <v>7</v>
      </c>
      <c r="AV36" s="302"/>
      <c r="AX36" s="30">
        <f t="shared" ca="1" si="4"/>
        <v>0</v>
      </c>
      <c r="AY36" s="37" t="s">
        <v>66</v>
      </c>
      <c r="AZ36" s="37"/>
      <c r="BA36" s="37"/>
      <c r="BB36" s="37"/>
      <c r="BC36" s="37"/>
      <c r="BD36" s="37"/>
      <c r="BE36" s="37" t="s">
        <v>66</v>
      </c>
      <c r="BF36" s="37" t="s">
        <v>66</v>
      </c>
      <c r="BG36" s="38">
        <f t="shared" si="5"/>
        <v>14</v>
      </c>
      <c r="BH36" s="37">
        <f t="shared" ca="1" si="6"/>
        <v>0</v>
      </c>
      <c r="BI36" s="37"/>
      <c r="BJ36" s="37">
        <f t="shared" ca="1" si="1"/>
        <v>0</v>
      </c>
    </row>
    <row r="37" spans="1:62" ht="99.95" customHeight="1" x14ac:dyDescent="0.25">
      <c r="A37" s="314"/>
      <c r="B37" s="49"/>
      <c r="C37" s="50" t="s">
        <v>26</v>
      </c>
      <c r="D37" s="51">
        <v>2046391283415</v>
      </c>
      <c r="E37" s="251">
        <f>_xlfn.XLOOKUP($D37,[1]Сводный!$E:$E,[1]Сводный!BR:BR,0)</f>
        <v>0</v>
      </c>
      <c r="F37" s="251">
        <f>_xlfn.XLOOKUP($D37,[1]Сводный!$E:$E,[1]Сводный!BS:BS,0)</f>
        <v>0</v>
      </c>
      <c r="G37" s="251">
        <f>_xlfn.XLOOKUP($D37,[1]Сводный!$E:$E,[1]Сводный!BT:BT,0)</f>
        <v>0</v>
      </c>
      <c r="H37" s="251">
        <f>_xlfn.XLOOKUP($D37,[1]Сводный!$E:$E,[1]Сводный!BU:BU,0)</f>
        <v>0</v>
      </c>
      <c r="I37" s="251">
        <f>_xlfn.XLOOKUP($D37,[1]Сводный!$E:$E,[1]Сводный!BV:BV,0)</f>
        <v>0</v>
      </c>
      <c r="J37" s="251">
        <f>_xlfn.XLOOKUP($D37,[1]Сводный!$E:$E,[1]Сводный!BW:BW,0)</f>
        <v>0</v>
      </c>
      <c r="K37" s="251">
        <f>_xlfn.XLOOKUP($D37,[1]Сводный!$E:$E,[1]Сводный!BX:BX,0)</f>
        <v>0</v>
      </c>
      <c r="L37" s="251">
        <f>_xlfn.XLOOKUP($D37,[1]Сводный!$E:$E,[1]Сводный!BY:BY,0)</f>
        <v>0</v>
      </c>
      <c r="M37" s="251">
        <f>_xlfn.XLOOKUP($D37,[1]Сводный!$E:$E,[1]Сводный!BZ:BZ,0)</f>
        <v>0</v>
      </c>
      <c r="N37" s="251">
        <f>_xlfn.XLOOKUP($D37,[1]Сводный!$E:$E,[1]Сводный!CA:CA,0)</f>
        <v>0</v>
      </c>
      <c r="O37" s="251">
        <f>_xlfn.XLOOKUP($D37,[1]Сводный!$E:$E,[1]Сводный!CB:CB,0)</f>
        <v>0</v>
      </c>
      <c r="P37" s="32">
        <f>_xlfn.XLOOKUP($D37,[1]Сводный!$E:$E,[1]Сводный!CC:CC,0)</f>
        <v>0</v>
      </c>
      <c r="Q37" s="1">
        <f t="shared" si="2"/>
        <v>0</v>
      </c>
      <c r="R37" s="262" cm="1">
        <f t="array" aca="1" ref="R37" ca="1">_xlfn.XLOOKUP($D37,INDIRECT(R$2&amp;"!"&amp;"E:E"),INDIRECT(R$2&amp;"!"&amp;"C:C"),0)</f>
        <v>0</v>
      </c>
      <c r="S37" s="262" cm="1">
        <f t="array" aca="1" ref="S37" ca="1">_xlfn.XLOOKUP($D37,INDIRECT(S$2&amp;"!"&amp;"E:E"),INDIRECT(S$2&amp;"!"&amp;"C:C"),0)</f>
        <v>0</v>
      </c>
      <c r="T37" s="262" cm="1">
        <f t="array" aca="1" ref="T37" ca="1">_xlfn.XLOOKUP($D37,INDIRECT(T$2&amp;"!"&amp;"E:E"),INDIRECT(T$2&amp;"!"&amp;"C:C"),0)</f>
        <v>0</v>
      </c>
      <c r="U37" s="262" cm="1">
        <f t="array" aca="1" ref="U37" ca="1">_xlfn.XLOOKUP($D37,INDIRECT(U$2&amp;"!"&amp;"E:E"),INDIRECT(U$2&amp;"!"&amp;"C:C"),0)</f>
        <v>0</v>
      </c>
      <c r="V37" s="262" cm="1">
        <f t="array" aca="1" ref="V37" ca="1">_xlfn.XLOOKUP($D37,INDIRECT(V$2&amp;"!"&amp;"E:E"),INDIRECT(V$2&amp;"!"&amp;"C:C"),0)</f>
        <v>0</v>
      </c>
      <c r="W37" s="262" cm="1">
        <f t="array" aca="1" ref="W37" ca="1">_xlfn.XLOOKUP($D37,INDIRECT(W$2&amp;"!"&amp;"E:E"),INDIRECT(W$2&amp;"!"&amp;"C:C"),0)</f>
        <v>0</v>
      </c>
      <c r="X37" s="262" cm="1">
        <f t="array" aca="1" ref="X37" ca="1">_xlfn.XLOOKUP($D37,INDIRECT(X$2&amp;"!"&amp;"E:E"),INDIRECT(X$2&amp;"!"&amp;"C:C"),0)</f>
        <v>0</v>
      </c>
      <c r="Y37" s="262" cm="1">
        <f t="array" aca="1" ref="Y37" ca="1">_xlfn.XLOOKUP($D37,INDIRECT(Y$2&amp;"!"&amp;"E:E"),INDIRECT(Y$2&amp;"!"&amp;"C:C"),0)</f>
        <v>0</v>
      </c>
      <c r="Z37" s="262" cm="1">
        <f t="array" aca="1" ref="Z37" ca="1">_xlfn.XLOOKUP($D37,INDIRECT(Z$2&amp;"!"&amp;"E:E"),INDIRECT(Z$2&amp;"!"&amp;"C:C"),0)</f>
        <v>0</v>
      </c>
      <c r="AA37" s="262" cm="1">
        <f t="array" aca="1" ref="AA37" ca="1">_xlfn.XLOOKUP($D37,INDIRECT(AA$2&amp;"!"&amp;"E:E"),INDIRECT(AA$2&amp;"!"&amp;"C:C"),0)</f>
        <v>0</v>
      </c>
      <c r="AB37" s="262" cm="1">
        <f t="array" aca="1" ref="AB37" ca="1">_xlfn.XLOOKUP($D37,INDIRECT(AB$2&amp;"!"&amp;"E:E"),INDIRECT(AB$2&amp;"!"&amp;"C:C"),0)</f>
        <v>0</v>
      </c>
      <c r="AC37" s="262" cm="1">
        <f t="array" aca="1" ref="AC37" ca="1">_xlfn.XLOOKUP($D37,INDIRECT(AC$2&amp;"!"&amp;"E:E"),INDIRECT(AC$2&amp;"!"&amp;"C:C"),0)</f>
        <v>0</v>
      </c>
      <c r="AD37" s="262" cm="1">
        <f t="array" aca="1" ref="AD37" ca="1">_xlfn.XLOOKUP($D37,INDIRECT(AD$2&amp;"!"&amp;"E:E"),INDIRECT(AD$2&amp;"!"&amp;"C:C"),0)</f>
        <v>0</v>
      </c>
      <c r="AE37" s="262" cm="1">
        <f t="array" aca="1" ref="AE37" ca="1">_xlfn.XLOOKUP($D37,INDIRECT(AE$2&amp;"!"&amp;"E:E"),INDIRECT(AE$2&amp;"!"&amp;"C:C"),0)</f>
        <v>0</v>
      </c>
      <c r="AF37" s="262" cm="1">
        <f t="array" aca="1" ref="AF37" ca="1">_xlfn.XLOOKUP($D37,INDIRECT(AF$2&amp;"!"&amp;"E:E"),INDIRECT(AF$2&amp;"!"&amp;"C:C"),0)</f>
        <v>0</v>
      </c>
      <c r="AG37" s="262" cm="1">
        <f t="array" aca="1" ref="AG37" ca="1">_xlfn.XLOOKUP($D37,INDIRECT(AG$2&amp;"!"&amp;"E:E"),INDIRECT(AG$2&amp;"!"&amp;"C:C"),0)</f>
        <v>0</v>
      </c>
      <c r="AH37" s="262" cm="1">
        <f t="array" aca="1" ref="AH37" ca="1">_xlfn.XLOOKUP($D37,INDIRECT(AH$2&amp;"!"&amp;"E:E"),INDIRECT(AH$2&amp;"!"&amp;"C:C"),0)</f>
        <v>0</v>
      </c>
      <c r="AI37" s="262" cm="1">
        <f t="array" aca="1" ref="AI37" ca="1">_xlfn.XLOOKUP($D37,INDIRECT(AI$2&amp;"!"&amp;"E:E"),INDIRECT(AI$2&amp;"!"&amp;"C:C"),0)</f>
        <v>0</v>
      </c>
      <c r="AJ37" s="262" cm="1">
        <f t="array" aca="1" ref="AJ37" ca="1">_xlfn.XLOOKUP($D37,INDIRECT(AJ$2&amp;"!"&amp;"E:E"),INDIRECT(AJ$2&amp;"!"&amp;"C:C"),0)</f>
        <v>0</v>
      </c>
      <c r="AK37" s="262" cm="1">
        <f t="array" aca="1" ref="AK37" ca="1">_xlfn.XLOOKUP($D37,INDIRECT(AK$2&amp;"!"&amp;"E:E"),INDIRECT(AK$2&amp;"!"&amp;"C:C"),0)</f>
        <v>0</v>
      </c>
      <c r="AL37" s="262" cm="1">
        <f t="array" aca="1" ref="AL37" ca="1">_xlfn.XLOOKUP($D37,INDIRECT(AL$2&amp;"!"&amp;"E:E"),INDIRECT(AL$2&amp;"!"&amp;"C:C"),0)</f>
        <v>0</v>
      </c>
      <c r="AM37" s="262" cm="1">
        <f t="array" aca="1" ref="AM37" ca="1">_xlfn.XLOOKUP($D37,INDIRECT(AM$2&amp;"!"&amp;"E:E"),INDIRECT(AM$2&amp;"!"&amp;"C:C"),0)</f>
        <v>0</v>
      </c>
      <c r="AN37" s="262" cm="1">
        <f t="array" aca="1" ref="AN37" ca="1">_xlfn.XLOOKUP($D37,INDIRECT(AN$2&amp;"!"&amp;"E:E"),INDIRECT(AN$2&amp;"!"&amp;"C:C"),0)</f>
        <v>0</v>
      </c>
      <c r="AO37" s="262" cm="1">
        <f t="array" aca="1" ref="AO37" ca="1">_xlfn.XLOOKUP($D37,INDIRECT(AO$2&amp;"!"&amp;"E:E"),INDIRECT(AO$2&amp;"!"&amp;"C:C"),0)</f>
        <v>0</v>
      </c>
      <c r="AP37" s="262" cm="1">
        <f t="array" aca="1" ref="AP37" ca="1">_xlfn.XLOOKUP($D37,INDIRECT(AP$2&amp;"!"&amp;"E:E"),INDIRECT(AP$2&amp;"!"&amp;"C:C"),0)</f>
        <v>0</v>
      </c>
      <c r="AQ37" s="262" cm="1">
        <f t="array" aca="1" ref="AQ37" ca="1">_xlfn.XLOOKUP($D37,INDIRECT(AQ$2&amp;"!"&amp;"E:E"),INDIRECT(AQ$2&amp;"!"&amp;"C:C"),0)</f>
        <v>0</v>
      </c>
      <c r="AR37" s="262" cm="1">
        <f t="array" aca="1" ref="AR37" ca="1">_xlfn.XLOOKUP($D37,INDIRECT(AR$2&amp;"!"&amp;"E:E"),INDIRECT(AR$2&amp;"!"&amp;"C:C"),0)</f>
        <v>0</v>
      </c>
      <c r="AS37" s="263">
        <f t="shared" ca="1" si="3"/>
        <v>0</v>
      </c>
      <c r="AT37" s="280">
        <f t="shared" ca="1" si="0"/>
        <v>0</v>
      </c>
      <c r="AU37" s="35" t="s">
        <v>7</v>
      </c>
      <c r="AV37" s="302"/>
      <c r="AX37" s="30">
        <f t="shared" ca="1" si="4"/>
        <v>0</v>
      </c>
      <c r="AY37" s="37" t="s">
        <v>66</v>
      </c>
      <c r="AZ37" s="37"/>
      <c r="BA37" s="37"/>
      <c r="BB37" s="37"/>
      <c r="BC37" s="37"/>
      <c r="BD37" s="37"/>
      <c r="BE37" s="37" t="s">
        <v>66</v>
      </c>
      <c r="BF37" s="37" t="s">
        <v>66</v>
      </c>
      <c r="BG37" s="38">
        <f t="shared" si="5"/>
        <v>14</v>
      </c>
      <c r="BH37" s="37">
        <f t="shared" ca="1" si="6"/>
        <v>0</v>
      </c>
      <c r="BI37" s="37"/>
      <c r="BJ37" s="37">
        <f t="shared" ca="1" si="1"/>
        <v>0</v>
      </c>
    </row>
    <row r="38" spans="1:62" ht="99.95" customHeight="1" x14ac:dyDescent="0.25">
      <c r="A38" s="314"/>
      <c r="B38" s="49"/>
      <c r="C38" s="50" t="s">
        <v>27</v>
      </c>
      <c r="D38" s="51">
        <v>2046391283446</v>
      </c>
      <c r="E38" s="251">
        <f>_xlfn.XLOOKUP($D38,[1]Сводный!$E:$E,[1]Сводный!BR:BR,0)</f>
        <v>0</v>
      </c>
      <c r="F38" s="251">
        <f>_xlfn.XLOOKUP($D38,[1]Сводный!$E:$E,[1]Сводный!BS:BS,0)</f>
        <v>0</v>
      </c>
      <c r="G38" s="251">
        <f>_xlfn.XLOOKUP($D38,[1]Сводный!$E:$E,[1]Сводный!BT:BT,0)</f>
        <v>0</v>
      </c>
      <c r="H38" s="251">
        <f>_xlfn.XLOOKUP($D38,[1]Сводный!$E:$E,[1]Сводный!BU:BU,0)</f>
        <v>0</v>
      </c>
      <c r="I38" s="251">
        <f>_xlfn.XLOOKUP($D38,[1]Сводный!$E:$E,[1]Сводный!BV:BV,0)</f>
        <v>0</v>
      </c>
      <c r="J38" s="251">
        <f>_xlfn.XLOOKUP($D38,[1]Сводный!$E:$E,[1]Сводный!BW:BW,0)</f>
        <v>0</v>
      </c>
      <c r="K38" s="251">
        <f>_xlfn.XLOOKUP($D38,[1]Сводный!$E:$E,[1]Сводный!BX:BX,0)</f>
        <v>0</v>
      </c>
      <c r="L38" s="251">
        <f>_xlfn.XLOOKUP($D38,[1]Сводный!$E:$E,[1]Сводный!BY:BY,0)</f>
        <v>0</v>
      </c>
      <c r="M38" s="251">
        <f>_xlfn.XLOOKUP($D38,[1]Сводный!$E:$E,[1]Сводный!BZ:BZ,0)</f>
        <v>0</v>
      </c>
      <c r="N38" s="251">
        <f>_xlfn.XLOOKUP($D38,[1]Сводный!$E:$E,[1]Сводный!CA:CA,0)</f>
        <v>0</v>
      </c>
      <c r="O38" s="251">
        <f>_xlfn.XLOOKUP($D38,[1]Сводный!$E:$E,[1]Сводный!CB:CB,0)</f>
        <v>0</v>
      </c>
      <c r="P38" s="32">
        <f>_xlfn.XLOOKUP($D38,[1]Сводный!$E:$E,[1]Сводный!CC:CC,0)</f>
        <v>0</v>
      </c>
      <c r="Q38" s="1">
        <f t="shared" si="2"/>
        <v>0</v>
      </c>
      <c r="R38" s="262" cm="1">
        <f t="array" aca="1" ref="R38" ca="1">_xlfn.XLOOKUP($D38,INDIRECT(R$2&amp;"!"&amp;"E:E"),INDIRECT(R$2&amp;"!"&amp;"C:C"),0)</f>
        <v>0</v>
      </c>
      <c r="S38" s="262" cm="1">
        <f t="array" aca="1" ref="S38" ca="1">_xlfn.XLOOKUP($D38,INDIRECT(S$2&amp;"!"&amp;"E:E"),INDIRECT(S$2&amp;"!"&amp;"C:C"),0)</f>
        <v>0</v>
      </c>
      <c r="T38" s="262" cm="1">
        <f t="array" aca="1" ref="T38" ca="1">_xlfn.XLOOKUP($D38,INDIRECT(T$2&amp;"!"&amp;"E:E"),INDIRECT(T$2&amp;"!"&amp;"C:C"),0)</f>
        <v>0</v>
      </c>
      <c r="U38" s="262" cm="1">
        <f t="array" aca="1" ref="U38" ca="1">_xlfn.XLOOKUP($D38,INDIRECT(U$2&amp;"!"&amp;"E:E"),INDIRECT(U$2&amp;"!"&amp;"C:C"),0)</f>
        <v>0</v>
      </c>
      <c r="V38" s="262" cm="1">
        <f t="array" aca="1" ref="V38" ca="1">_xlfn.XLOOKUP($D38,INDIRECT(V$2&amp;"!"&amp;"E:E"),INDIRECT(V$2&amp;"!"&amp;"C:C"),0)</f>
        <v>0</v>
      </c>
      <c r="W38" s="262" cm="1">
        <f t="array" aca="1" ref="W38" ca="1">_xlfn.XLOOKUP($D38,INDIRECT(W$2&amp;"!"&amp;"E:E"),INDIRECT(W$2&amp;"!"&amp;"C:C"),0)</f>
        <v>0</v>
      </c>
      <c r="X38" s="262" cm="1">
        <f t="array" aca="1" ref="X38" ca="1">_xlfn.XLOOKUP($D38,INDIRECT(X$2&amp;"!"&amp;"E:E"),INDIRECT(X$2&amp;"!"&amp;"C:C"),0)</f>
        <v>0</v>
      </c>
      <c r="Y38" s="262" cm="1">
        <f t="array" aca="1" ref="Y38" ca="1">_xlfn.XLOOKUP($D38,INDIRECT(Y$2&amp;"!"&amp;"E:E"),INDIRECT(Y$2&amp;"!"&amp;"C:C"),0)</f>
        <v>0</v>
      </c>
      <c r="Z38" s="262" cm="1">
        <f t="array" aca="1" ref="Z38" ca="1">_xlfn.XLOOKUP($D38,INDIRECT(Z$2&amp;"!"&amp;"E:E"),INDIRECT(Z$2&amp;"!"&amp;"C:C"),0)</f>
        <v>0</v>
      </c>
      <c r="AA38" s="262" cm="1">
        <f t="array" aca="1" ref="AA38" ca="1">_xlfn.XLOOKUP($D38,INDIRECT(AA$2&amp;"!"&amp;"E:E"),INDIRECT(AA$2&amp;"!"&amp;"C:C"),0)</f>
        <v>0</v>
      </c>
      <c r="AB38" s="262" cm="1">
        <f t="array" aca="1" ref="AB38" ca="1">_xlfn.XLOOKUP($D38,INDIRECT(AB$2&amp;"!"&amp;"E:E"),INDIRECT(AB$2&amp;"!"&amp;"C:C"),0)</f>
        <v>0</v>
      </c>
      <c r="AC38" s="262" cm="1">
        <f t="array" aca="1" ref="AC38" ca="1">_xlfn.XLOOKUP($D38,INDIRECT(AC$2&amp;"!"&amp;"E:E"),INDIRECT(AC$2&amp;"!"&amp;"C:C"),0)</f>
        <v>0</v>
      </c>
      <c r="AD38" s="262" cm="1">
        <f t="array" aca="1" ref="AD38" ca="1">_xlfn.XLOOKUP($D38,INDIRECT(AD$2&amp;"!"&amp;"E:E"),INDIRECT(AD$2&amp;"!"&amp;"C:C"),0)</f>
        <v>0</v>
      </c>
      <c r="AE38" s="262" cm="1">
        <f t="array" aca="1" ref="AE38" ca="1">_xlfn.XLOOKUP($D38,INDIRECT(AE$2&amp;"!"&amp;"E:E"),INDIRECT(AE$2&amp;"!"&amp;"C:C"),0)</f>
        <v>0</v>
      </c>
      <c r="AF38" s="262" cm="1">
        <f t="array" aca="1" ref="AF38" ca="1">_xlfn.XLOOKUP($D38,INDIRECT(AF$2&amp;"!"&amp;"E:E"),INDIRECT(AF$2&amp;"!"&amp;"C:C"),0)</f>
        <v>0</v>
      </c>
      <c r="AG38" s="262" cm="1">
        <f t="array" aca="1" ref="AG38" ca="1">_xlfn.XLOOKUP($D38,INDIRECT(AG$2&amp;"!"&amp;"E:E"),INDIRECT(AG$2&amp;"!"&amp;"C:C"),0)</f>
        <v>0</v>
      </c>
      <c r="AH38" s="262" cm="1">
        <f t="array" aca="1" ref="AH38" ca="1">_xlfn.XLOOKUP($D38,INDIRECT(AH$2&amp;"!"&amp;"E:E"),INDIRECT(AH$2&amp;"!"&amp;"C:C"),0)</f>
        <v>0</v>
      </c>
      <c r="AI38" s="262" cm="1">
        <f t="array" aca="1" ref="AI38" ca="1">_xlfn.XLOOKUP($D38,INDIRECT(AI$2&amp;"!"&amp;"E:E"),INDIRECT(AI$2&amp;"!"&amp;"C:C"),0)</f>
        <v>0</v>
      </c>
      <c r="AJ38" s="262" cm="1">
        <f t="array" aca="1" ref="AJ38" ca="1">_xlfn.XLOOKUP($D38,INDIRECT(AJ$2&amp;"!"&amp;"E:E"),INDIRECT(AJ$2&amp;"!"&amp;"C:C"),0)</f>
        <v>0</v>
      </c>
      <c r="AK38" s="262" cm="1">
        <f t="array" aca="1" ref="AK38" ca="1">_xlfn.XLOOKUP($D38,INDIRECT(AK$2&amp;"!"&amp;"E:E"),INDIRECT(AK$2&amp;"!"&amp;"C:C"),0)</f>
        <v>0</v>
      </c>
      <c r="AL38" s="262" cm="1">
        <f t="array" aca="1" ref="AL38" ca="1">_xlfn.XLOOKUP($D38,INDIRECT(AL$2&amp;"!"&amp;"E:E"),INDIRECT(AL$2&amp;"!"&amp;"C:C"),0)</f>
        <v>0</v>
      </c>
      <c r="AM38" s="262" cm="1">
        <f t="array" aca="1" ref="AM38" ca="1">_xlfn.XLOOKUP($D38,INDIRECT(AM$2&amp;"!"&amp;"E:E"),INDIRECT(AM$2&amp;"!"&amp;"C:C"),0)</f>
        <v>0</v>
      </c>
      <c r="AN38" s="262" cm="1">
        <f t="array" aca="1" ref="AN38" ca="1">_xlfn.XLOOKUP($D38,INDIRECT(AN$2&amp;"!"&amp;"E:E"),INDIRECT(AN$2&amp;"!"&amp;"C:C"),0)</f>
        <v>0</v>
      </c>
      <c r="AO38" s="262" cm="1">
        <f t="array" aca="1" ref="AO38" ca="1">_xlfn.XLOOKUP($D38,INDIRECT(AO$2&amp;"!"&amp;"E:E"),INDIRECT(AO$2&amp;"!"&amp;"C:C"),0)</f>
        <v>0</v>
      </c>
      <c r="AP38" s="262" cm="1">
        <f t="array" aca="1" ref="AP38" ca="1">_xlfn.XLOOKUP($D38,INDIRECT(AP$2&amp;"!"&amp;"E:E"),INDIRECT(AP$2&amp;"!"&amp;"C:C"),0)</f>
        <v>0</v>
      </c>
      <c r="AQ38" s="262" cm="1">
        <f t="array" aca="1" ref="AQ38" ca="1">_xlfn.XLOOKUP($D38,INDIRECT(AQ$2&amp;"!"&amp;"E:E"),INDIRECT(AQ$2&amp;"!"&amp;"C:C"),0)</f>
        <v>0</v>
      </c>
      <c r="AR38" s="262" cm="1">
        <f t="array" aca="1" ref="AR38" ca="1">_xlfn.XLOOKUP($D38,INDIRECT(AR$2&amp;"!"&amp;"E:E"),INDIRECT(AR$2&amp;"!"&amp;"C:C"),0)</f>
        <v>0</v>
      </c>
      <c r="AS38" s="263">
        <f t="shared" ca="1" si="3"/>
        <v>0</v>
      </c>
      <c r="AT38" s="280">
        <f t="shared" ca="1" si="0"/>
        <v>0</v>
      </c>
      <c r="AU38" s="35" t="s">
        <v>7</v>
      </c>
      <c r="AV38" s="302"/>
      <c r="AX38" s="30">
        <f t="shared" ca="1" si="4"/>
        <v>0</v>
      </c>
      <c r="AY38" s="37" t="s">
        <v>66</v>
      </c>
      <c r="AZ38" s="37"/>
      <c r="BA38" s="37"/>
      <c r="BB38" s="37"/>
      <c r="BC38" s="37"/>
      <c r="BD38" s="37"/>
      <c r="BE38" s="37" t="s">
        <v>66</v>
      </c>
      <c r="BF38" s="37" t="s">
        <v>66</v>
      </c>
      <c r="BG38" s="38">
        <f t="shared" si="5"/>
        <v>14</v>
      </c>
      <c r="BH38" s="37">
        <f t="shared" ca="1" si="6"/>
        <v>0</v>
      </c>
      <c r="BI38" s="37"/>
      <c r="BJ38" s="37">
        <f t="shared" ca="1" si="1"/>
        <v>0</v>
      </c>
    </row>
    <row r="39" spans="1:62" ht="99.95" customHeight="1" x14ac:dyDescent="0.25">
      <c r="A39" s="314"/>
      <c r="B39" s="49"/>
      <c r="C39" s="50" t="s">
        <v>28</v>
      </c>
      <c r="D39" s="51">
        <v>2046391283507</v>
      </c>
      <c r="E39" s="251">
        <f>_xlfn.XLOOKUP($D39,[1]Сводный!$E:$E,[1]Сводный!BR:BR,0)</f>
        <v>0</v>
      </c>
      <c r="F39" s="251">
        <f>_xlfn.XLOOKUP($D39,[1]Сводный!$E:$E,[1]Сводный!BS:BS,0)</f>
        <v>0</v>
      </c>
      <c r="G39" s="251">
        <f>_xlfn.XLOOKUP($D39,[1]Сводный!$E:$E,[1]Сводный!BT:BT,0)</f>
        <v>0</v>
      </c>
      <c r="H39" s="251">
        <f>_xlfn.XLOOKUP($D39,[1]Сводный!$E:$E,[1]Сводный!BU:BU,0)</f>
        <v>0</v>
      </c>
      <c r="I39" s="251">
        <f>_xlfn.XLOOKUP($D39,[1]Сводный!$E:$E,[1]Сводный!BV:BV,0)</f>
        <v>0</v>
      </c>
      <c r="J39" s="251">
        <f>_xlfn.XLOOKUP($D39,[1]Сводный!$E:$E,[1]Сводный!BW:BW,0)</f>
        <v>0</v>
      </c>
      <c r="K39" s="251">
        <f>_xlfn.XLOOKUP($D39,[1]Сводный!$E:$E,[1]Сводный!BX:BX,0)</f>
        <v>0</v>
      </c>
      <c r="L39" s="251">
        <f>_xlfn.XLOOKUP($D39,[1]Сводный!$E:$E,[1]Сводный!BY:BY,0)</f>
        <v>0</v>
      </c>
      <c r="M39" s="251">
        <f>_xlfn.XLOOKUP($D39,[1]Сводный!$E:$E,[1]Сводный!BZ:BZ,0)</f>
        <v>0</v>
      </c>
      <c r="N39" s="251">
        <f>_xlfn.XLOOKUP($D39,[1]Сводный!$E:$E,[1]Сводный!CA:CA,0)</f>
        <v>0</v>
      </c>
      <c r="O39" s="251">
        <f>_xlfn.XLOOKUP($D39,[1]Сводный!$E:$E,[1]Сводный!CB:CB,0)</f>
        <v>0</v>
      </c>
      <c r="P39" s="32">
        <f>_xlfn.XLOOKUP($D39,[1]Сводный!$E:$E,[1]Сводный!CC:CC,0)</f>
        <v>0</v>
      </c>
      <c r="Q39" s="1">
        <f t="shared" si="2"/>
        <v>0</v>
      </c>
      <c r="R39" s="262" cm="1">
        <f t="array" aca="1" ref="R39" ca="1">_xlfn.XLOOKUP($D39,INDIRECT(R$2&amp;"!"&amp;"E:E"),INDIRECT(R$2&amp;"!"&amp;"C:C"),0)</f>
        <v>0</v>
      </c>
      <c r="S39" s="262" cm="1">
        <f t="array" aca="1" ref="S39" ca="1">_xlfn.XLOOKUP($D39,INDIRECT(S$2&amp;"!"&amp;"E:E"),INDIRECT(S$2&amp;"!"&amp;"C:C"),0)</f>
        <v>0</v>
      </c>
      <c r="T39" s="262" cm="1">
        <f t="array" aca="1" ref="T39" ca="1">_xlfn.XLOOKUP($D39,INDIRECT(T$2&amp;"!"&amp;"E:E"),INDIRECT(T$2&amp;"!"&amp;"C:C"),0)</f>
        <v>0</v>
      </c>
      <c r="U39" s="262" cm="1">
        <f t="array" aca="1" ref="U39" ca="1">_xlfn.XLOOKUP($D39,INDIRECT(U$2&amp;"!"&amp;"E:E"),INDIRECT(U$2&amp;"!"&amp;"C:C"),0)</f>
        <v>0</v>
      </c>
      <c r="V39" s="262" cm="1">
        <f t="array" aca="1" ref="V39" ca="1">_xlfn.XLOOKUP($D39,INDIRECT(V$2&amp;"!"&amp;"E:E"),INDIRECT(V$2&amp;"!"&amp;"C:C"),0)</f>
        <v>0</v>
      </c>
      <c r="W39" s="262" cm="1">
        <f t="array" aca="1" ref="W39" ca="1">_xlfn.XLOOKUP($D39,INDIRECT(W$2&amp;"!"&amp;"E:E"),INDIRECT(W$2&amp;"!"&amp;"C:C"),0)</f>
        <v>0</v>
      </c>
      <c r="X39" s="262" cm="1">
        <f t="array" aca="1" ref="X39" ca="1">_xlfn.XLOOKUP($D39,INDIRECT(X$2&amp;"!"&amp;"E:E"),INDIRECT(X$2&amp;"!"&amp;"C:C"),0)</f>
        <v>0</v>
      </c>
      <c r="Y39" s="262" cm="1">
        <f t="array" aca="1" ref="Y39" ca="1">_xlfn.XLOOKUP($D39,INDIRECT(Y$2&amp;"!"&amp;"E:E"),INDIRECT(Y$2&amp;"!"&amp;"C:C"),0)</f>
        <v>0</v>
      </c>
      <c r="Z39" s="262" cm="1">
        <f t="array" aca="1" ref="Z39" ca="1">_xlfn.XLOOKUP($D39,INDIRECT(Z$2&amp;"!"&amp;"E:E"),INDIRECT(Z$2&amp;"!"&amp;"C:C"),0)</f>
        <v>0</v>
      </c>
      <c r="AA39" s="262" cm="1">
        <f t="array" aca="1" ref="AA39" ca="1">_xlfn.XLOOKUP($D39,INDIRECT(AA$2&amp;"!"&amp;"E:E"),INDIRECT(AA$2&amp;"!"&amp;"C:C"),0)</f>
        <v>0</v>
      </c>
      <c r="AB39" s="262" cm="1">
        <f t="array" aca="1" ref="AB39" ca="1">_xlfn.XLOOKUP($D39,INDIRECT(AB$2&amp;"!"&amp;"E:E"),INDIRECT(AB$2&amp;"!"&amp;"C:C"),0)</f>
        <v>0</v>
      </c>
      <c r="AC39" s="262" cm="1">
        <f t="array" aca="1" ref="AC39" ca="1">_xlfn.XLOOKUP($D39,INDIRECT(AC$2&amp;"!"&amp;"E:E"),INDIRECT(AC$2&amp;"!"&amp;"C:C"),0)</f>
        <v>0</v>
      </c>
      <c r="AD39" s="262" cm="1">
        <f t="array" aca="1" ref="AD39" ca="1">_xlfn.XLOOKUP($D39,INDIRECT(AD$2&amp;"!"&amp;"E:E"),INDIRECT(AD$2&amp;"!"&amp;"C:C"),0)</f>
        <v>0</v>
      </c>
      <c r="AE39" s="262" cm="1">
        <f t="array" aca="1" ref="AE39" ca="1">_xlfn.XLOOKUP($D39,INDIRECT(AE$2&amp;"!"&amp;"E:E"),INDIRECT(AE$2&amp;"!"&amp;"C:C"),0)</f>
        <v>0</v>
      </c>
      <c r="AF39" s="262" cm="1">
        <f t="array" aca="1" ref="AF39" ca="1">_xlfn.XLOOKUP($D39,INDIRECT(AF$2&amp;"!"&amp;"E:E"),INDIRECT(AF$2&amp;"!"&amp;"C:C"),0)</f>
        <v>0</v>
      </c>
      <c r="AG39" s="262" cm="1">
        <f t="array" aca="1" ref="AG39" ca="1">_xlfn.XLOOKUP($D39,INDIRECT(AG$2&amp;"!"&amp;"E:E"),INDIRECT(AG$2&amp;"!"&amp;"C:C"),0)</f>
        <v>0</v>
      </c>
      <c r="AH39" s="262" cm="1">
        <f t="array" aca="1" ref="AH39" ca="1">_xlfn.XLOOKUP($D39,INDIRECT(AH$2&amp;"!"&amp;"E:E"),INDIRECT(AH$2&amp;"!"&amp;"C:C"),0)</f>
        <v>0</v>
      </c>
      <c r="AI39" s="262" cm="1">
        <f t="array" aca="1" ref="AI39" ca="1">_xlfn.XLOOKUP($D39,INDIRECT(AI$2&amp;"!"&amp;"E:E"),INDIRECT(AI$2&amp;"!"&amp;"C:C"),0)</f>
        <v>0</v>
      </c>
      <c r="AJ39" s="262" cm="1">
        <f t="array" aca="1" ref="AJ39" ca="1">_xlfn.XLOOKUP($D39,INDIRECT(AJ$2&amp;"!"&amp;"E:E"),INDIRECT(AJ$2&amp;"!"&amp;"C:C"),0)</f>
        <v>0</v>
      </c>
      <c r="AK39" s="262" cm="1">
        <f t="array" aca="1" ref="AK39" ca="1">_xlfn.XLOOKUP($D39,INDIRECT(AK$2&amp;"!"&amp;"E:E"),INDIRECT(AK$2&amp;"!"&amp;"C:C"),0)</f>
        <v>0</v>
      </c>
      <c r="AL39" s="262" cm="1">
        <f t="array" aca="1" ref="AL39" ca="1">_xlfn.XLOOKUP($D39,INDIRECT(AL$2&amp;"!"&amp;"E:E"),INDIRECT(AL$2&amp;"!"&amp;"C:C"),0)</f>
        <v>0</v>
      </c>
      <c r="AM39" s="262" cm="1">
        <f t="array" aca="1" ref="AM39" ca="1">_xlfn.XLOOKUP($D39,INDIRECT(AM$2&amp;"!"&amp;"E:E"),INDIRECT(AM$2&amp;"!"&amp;"C:C"),0)</f>
        <v>0</v>
      </c>
      <c r="AN39" s="262" cm="1">
        <f t="array" aca="1" ref="AN39" ca="1">_xlfn.XLOOKUP($D39,INDIRECT(AN$2&amp;"!"&amp;"E:E"),INDIRECT(AN$2&amp;"!"&amp;"C:C"),0)</f>
        <v>0</v>
      </c>
      <c r="AO39" s="262" cm="1">
        <f t="array" aca="1" ref="AO39" ca="1">_xlfn.XLOOKUP($D39,INDIRECT(AO$2&amp;"!"&amp;"E:E"),INDIRECT(AO$2&amp;"!"&amp;"C:C"),0)</f>
        <v>0</v>
      </c>
      <c r="AP39" s="262" cm="1">
        <f t="array" aca="1" ref="AP39" ca="1">_xlfn.XLOOKUP($D39,INDIRECT(AP$2&amp;"!"&amp;"E:E"),INDIRECT(AP$2&amp;"!"&amp;"C:C"),0)</f>
        <v>0</v>
      </c>
      <c r="AQ39" s="262" cm="1">
        <f t="array" aca="1" ref="AQ39" ca="1">_xlfn.XLOOKUP($D39,INDIRECT(AQ$2&amp;"!"&amp;"E:E"),INDIRECT(AQ$2&amp;"!"&amp;"C:C"),0)</f>
        <v>0</v>
      </c>
      <c r="AR39" s="262" cm="1">
        <f t="array" aca="1" ref="AR39" ca="1">_xlfn.XLOOKUP($D39,INDIRECT(AR$2&amp;"!"&amp;"E:E"),INDIRECT(AR$2&amp;"!"&amp;"C:C"),0)</f>
        <v>0</v>
      </c>
      <c r="AS39" s="263">
        <f t="shared" ca="1" si="3"/>
        <v>0</v>
      </c>
      <c r="AT39" s="280">
        <f t="shared" ca="1" si="0"/>
        <v>0</v>
      </c>
      <c r="AU39" s="35" t="s">
        <v>7</v>
      </c>
      <c r="AV39" s="302"/>
      <c r="AX39" s="30">
        <f t="shared" ca="1" si="4"/>
        <v>0</v>
      </c>
      <c r="AY39" s="37" t="s">
        <v>66</v>
      </c>
      <c r="AZ39" s="37"/>
      <c r="BA39" s="37"/>
      <c r="BB39" s="37"/>
      <c r="BC39" s="37"/>
      <c r="BD39" s="37"/>
      <c r="BE39" s="37" t="s">
        <v>66</v>
      </c>
      <c r="BF39" s="37" t="s">
        <v>66</v>
      </c>
      <c r="BG39" s="38">
        <f t="shared" si="5"/>
        <v>14</v>
      </c>
      <c r="BH39" s="37">
        <f t="shared" ca="1" si="6"/>
        <v>0</v>
      </c>
      <c r="BI39" s="37"/>
      <c r="BJ39" s="37">
        <f t="shared" ca="1" si="1"/>
        <v>0</v>
      </c>
    </row>
    <row r="40" spans="1:62" ht="99.95" customHeight="1" x14ac:dyDescent="0.25">
      <c r="A40" s="314"/>
      <c r="B40" s="49"/>
      <c r="C40" s="50" t="s">
        <v>29</v>
      </c>
      <c r="D40" s="51">
        <v>2046391283545</v>
      </c>
      <c r="E40" s="251">
        <f>_xlfn.XLOOKUP($D40,[1]Сводный!$E:$E,[1]Сводный!BR:BR,0)</f>
        <v>0</v>
      </c>
      <c r="F40" s="251">
        <f>_xlfn.XLOOKUP($D40,[1]Сводный!$E:$E,[1]Сводный!BS:BS,0)</f>
        <v>0</v>
      </c>
      <c r="G40" s="251">
        <f>_xlfn.XLOOKUP($D40,[1]Сводный!$E:$E,[1]Сводный!BT:BT,0)</f>
        <v>0</v>
      </c>
      <c r="H40" s="251">
        <f>_xlfn.XLOOKUP($D40,[1]Сводный!$E:$E,[1]Сводный!BU:BU,0)</f>
        <v>0</v>
      </c>
      <c r="I40" s="251">
        <f>_xlfn.XLOOKUP($D40,[1]Сводный!$E:$E,[1]Сводный!BV:BV,0)</f>
        <v>0</v>
      </c>
      <c r="J40" s="251">
        <f>_xlfn.XLOOKUP($D40,[1]Сводный!$E:$E,[1]Сводный!BW:BW,0)</f>
        <v>0</v>
      </c>
      <c r="K40" s="251">
        <f>_xlfn.XLOOKUP($D40,[1]Сводный!$E:$E,[1]Сводный!BX:BX,0)</f>
        <v>0</v>
      </c>
      <c r="L40" s="251">
        <f>_xlfn.XLOOKUP($D40,[1]Сводный!$E:$E,[1]Сводный!BY:BY,0)</f>
        <v>0</v>
      </c>
      <c r="M40" s="251">
        <f>_xlfn.XLOOKUP($D40,[1]Сводный!$E:$E,[1]Сводный!BZ:BZ,0)</f>
        <v>0</v>
      </c>
      <c r="N40" s="251">
        <f>_xlfn.XLOOKUP($D40,[1]Сводный!$E:$E,[1]Сводный!CA:CA,0)</f>
        <v>0</v>
      </c>
      <c r="O40" s="251">
        <f>_xlfn.XLOOKUP($D40,[1]Сводный!$E:$E,[1]Сводный!CB:CB,0)</f>
        <v>0</v>
      </c>
      <c r="P40" s="32">
        <f>_xlfn.XLOOKUP($D40,[1]Сводный!$E:$E,[1]Сводный!CC:CC,0)</f>
        <v>0</v>
      </c>
      <c r="Q40" s="1">
        <f t="shared" si="2"/>
        <v>0</v>
      </c>
      <c r="R40" s="262" cm="1">
        <f t="array" aca="1" ref="R40" ca="1">_xlfn.XLOOKUP($D40,INDIRECT(R$2&amp;"!"&amp;"E:E"),INDIRECT(R$2&amp;"!"&amp;"C:C"),0)</f>
        <v>0</v>
      </c>
      <c r="S40" s="262" cm="1">
        <f t="array" aca="1" ref="S40" ca="1">_xlfn.XLOOKUP($D40,INDIRECT(S$2&amp;"!"&amp;"E:E"),INDIRECT(S$2&amp;"!"&amp;"C:C"),0)</f>
        <v>0</v>
      </c>
      <c r="T40" s="262" cm="1">
        <f t="array" aca="1" ref="T40" ca="1">_xlfn.XLOOKUP($D40,INDIRECT(T$2&amp;"!"&amp;"E:E"),INDIRECT(T$2&amp;"!"&amp;"C:C"),0)</f>
        <v>0</v>
      </c>
      <c r="U40" s="262" cm="1">
        <f t="array" aca="1" ref="U40" ca="1">_xlfn.XLOOKUP($D40,INDIRECT(U$2&amp;"!"&amp;"E:E"),INDIRECT(U$2&amp;"!"&amp;"C:C"),0)</f>
        <v>0</v>
      </c>
      <c r="V40" s="262" cm="1">
        <f t="array" aca="1" ref="V40" ca="1">_xlfn.XLOOKUP($D40,INDIRECT(V$2&amp;"!"&amp;"E:E"),INDIRECT(V$2&amp;"!"&amp;"C:C"),0)</f>
        <v>0</v>
      </c>
      <c r="W40" s="262" cm="1">
        <f t="array" aca="1" ref="W40" ca="1">_xlfn.XLOOKUP($D40,INDIRECT(W$2&amp;"!"&amp;"E:E"),INDIRECT(W$2&amp;"!"&amp;"C:C"),0)</f>
        <v>0</v>
      </c>
      <c r="X40" s="262" cm="1">
        <f t="array" aca="1" ref="X40" ca="1">_xlfn.XLOOKUP($D40,INDIRECT(X$2&amp;"!"&amp;"E:E"),INDIRECT(X$2&amp;"!"&amp;"C:C"),0)</f>
        <v>0</v>
      </c>
      <c r="Y40" s="262" cm="1">
        <f t="array" aca="1" ref="Y40" ca="1">_xlfn.XLOOKUP($D40,INDIRECT(Y$2&amp;"!"&amp;"E:E"),INDIRECT(Y$2&amp;"!"&amp;"C:C"),0)</f>
        <v>0</v>
      </c>
      <c r="Z40" s="262" cm="1">
        <f t="array" aca="1" ref="Z40" ca="1">_xlfn.XLOOKUP($D40,INDIRECT(Z$2&amp;"!"&amp;"E:E"),INDIRECT(Z$2&amp;"!"&amp;"C:C"),0)</f>
        <v>0</v>
      </c>
      <c r="AA40" s="262" cm="1">
        <f t="array" aca="1" ref="AA40" ca="1">_xlfn.XLOOKUP($D40,INDIRECT(AA$2&amp;"!"&amp;"E:E"),INDIRECT(AA$2&amp;"!"&amp;"C:C"),0)</f>
        <v>0</v>
      </c>
      <c r="AB40" s="262" cm="1">
        <f t="array" aca="1" ref="AB40" ca="1">_xlfn.XLOOKUP($D40,INDIRECT(AB$2&amp;"!"&amp;"E:E"),INDIRECT(AB$2&amp;"!"&amp;"C:C"),0)</f>
        <v>0</v>
      </c>
      <c r="AC40" s="262" cm="1">
        <f t="array" aca="1" ref="AC40" ca="1">_xlfn.XLOOKUP($D40,INDIRECT(AC$2&amp;"!"&amp;"E:E"),INDIRECT(AC$2&amp;"!"&amp;"C:C"),0)</f>
        <v>0</v>
      </c>
      <c r="AD40" s="262" cm="1">
        <f t="array" aca="1" ref="AD40" ca="1">_xlfn.XLOOKUP($D40,INDIRECT(AD$2&amp;"!"&amp;"E:E"),INDIRECT(AD$2&amp;"!"&amp;"C:C"),0)</f>
        <v>0</v>
      </c>
      <c r="AE40" s="262" cm="1">
        <f t="array" aca="1" ref="AE40" ca="1">_xlfn.XLOOKUP($D40,INDIRECT(AE$2&amp;"!"&amp;"E:E"),INDIRECT(AE$2&amp;"!"&amp;"C:C"),0)</f>
        <v>0</v>
      </c>
      <c r="AF40" s="262" cm="1">
        <f t="array" aca="1" ref="AF40" ca="1">_xlfn.XLOOKUP($D40,INDIRECT(AF$2&amp;"!"&amp;"E:E"),INDIRECT(AF$2&amp;"!"&amp;"C:C"),0)</f>
        <v>0</v>
      </c>
      <c r="AG40" s="262" cm="1">
        <f t="array" aca="1" ref="AG40" ca="1">_xlfn.XLOOKUP($D40,INDIRECT(AG$2&amp;"!"&amp;"E:E"),INDIRECT(AG$2&amp;"!"&amp;"C:C"),0)</f>
        <v>0</v>
      </c>
      <c r="AH40" s="262" cm="1">
        <f t="array" aca="1" ref="AH40" ca="1">_xlfn.XLOOKUP($D40,INDIRECT(AH$2&amp;"!"&amp;"E:E"),INDIRECT(AH$2&amp;"!"&amp;"C:C"),0)</f>
        <v>0</v>
      </c>
      <c r="AI40" s="262" cm="1">
        <f t="array" aca="1" ref="AI40" ca="1">_xlfn.XLOOKUP($D40,INDIRECT(AI$2&amp;"!"&amp;"E:E"),INDIRECT(AI$2&amp;"!"&amp;"C:C"),0)</f>
        <v>0</v>
      </c>
      <c r="AJ40" s="262" cm="1">
        <f t="array" aca="1" ref="AJ40" ca="1">_xlfn.XLOOKUP($D40,INDIRECT(AJ$2&amp;"!"&amp;"E:E"),INDIRECT(AJ$2&amp;"!"&amp;"C:C"),0)</f>
        <v>0</v>
      </c>
      <c r="AK40" s="262" cm="1">
        <f t="array" aca="1" ref="AK40" ca="1">_xlfn.XLOOKUP($D40,INDIRECT(AK$2&amp;"!"&amp;"E:E"),INDIRECT(AK$2&amp;"!"&amp;"C:C"),0)</f>
        <v>0</v>
      </c>
      <c r="AL40" s="262" cm="1">
        <f t="array" aca="1" ref="AL40" ca="1">_xlfn.XLOOKUP($D40,INDIRECT(AL$2&amp;"!"&amp;"E:E"),INDIRECT(AL$2&amp;"!"&amp;"C:C"),0)</f>
        <v>0</v>
      </c>
      <c r="AM40" s="262" cm="1">
        <f t="array" aca="1" ref="AM40" ca="1">_xlfn.XLOOKUP($D40,INDIRECT(AM$2&amp;"!"&amp;"E:E"),INDIRECT(AM$2&amp;"!"&amp;"C:C"),0)</f>
        <v>0</v>
      </c>
      <c r="AN40" s="262" cm="1">
        <f t="array" aca="1" ref="AN40" ca="1">_xlfn.XLOOKUP($D40,INDIRECT(AN$2&amp;"!"&amp;"E:E"),INDIRECT(AN$2&amp;"!"&amp;"C:C"),0)</f>
        <v>0</v>
      </c>
      <c r="AO40" s="262" cm="1">
        <f t="array" aca="1" ref="AO40" ca="1">_xlfn.XLOOKUP($D40,INDIRECT(AO$2&amp;"!"&amp;"E:E"),INDIRECT(AO$2&amp;"!"&amp;"C:C"),0)</f>
        <v>0</v>
      </c>
      <c r="AP40" s="262" cm="1">
        <f t="array" aca="1" ref="AP40" ca="1">_xlfn.XLOOKUP($D40,INDIRECT(AP$2&amp;"!"&amp;"E:E"),INDIRECT(AP$2&amp;"!"&amp;"C:C"),0)</f>
        <v>0</v>
      </c>
      <c r="AQ40" s="262" cm="1">
        <f t="array" aca="1" ref="AQ40" ca="1">_xlfn.XLOOKUP($D40,INDIRECT(AQ$2&amp;"!"&amp;"E:E"),INDIRECT(AQ$2&amp;"!"&amp;"C:C"),0)</f>
        <v>0</v>
      </c>
      <c r="AR40" s="262" cm="1">
        <f t="array" aca="1" ref="AR40" ca="1">_xlfn.XLOOKUP($D40,INDIRECT(AR$2&amp;"!"&amp;"E:E"),INDIRECT(AR$2&amp;"!"&amp;"C:C"),0)</f>
        <v>0</v>
      </c>
      <c r="AS40" s="263">
        <f t="shared" ca="1" si="3"/>
        <v>0</v>
      </c>
      <c r="AT40" s="280">
        <f t="shared" ca="1" si="0"/>
        <v>0</v>
      </c>
      <c r="AU40" s="35" t="s">
        <v>7</v>
      </c>
      <c r="AV40" s="302"/>
      <c r="AX40" s="30">
        <f t="shared" ca="1" si="4"/>
        <v>0</v>
      </c>
      <c r="AY40" s="37" t="s">
        <v>66</v>
      </c>
      <c r="AZ40" s="37"/>
      <c r="BA40" s="37"/>
      <c r="BB40" s="37"/>
      <c r="BC40" s="37"/>
      <c r="BD40" s="37"/>
      <c r="BE40" s="37" t="s">
        <v>66</v>
      </c>
      <c r="BF40" s="37" t="s">
        <v>66</v>
      </c>
      <c r="BG40" s="38">
        <f t="shared" si="5"/>
        <v>14</v>
      </c>
      <c r="BH40" s="37">
        <f t="shared" ca="1" si="6"/>
        <v>0</v>
      </c>
      <c r="BI40" s="37"/>
      <c r="BJ40" s="37">
        <f t="shared" ca="1" si="1"/>
        <v>0</v>
      </c>
    </row>
    <row r="41" spans="1:62" ht="99.95" customHeight="1" x14ac:dyDescent="0.25">
      <c r="A41" s="314"/>
      <c r="B41" s="49"/>
      <c r="C41" s="50" t="s">
        <v>30</v>
      </c>
      <c r="D41" s="51">
        <v>2046391283569</v>
      </c>
      <c r="E41" s="251">
        <f>_xlfn.XLOOKUP($D41,[1]Сводный!$E:$E,[1]Сводный!BR:BR,0)</f>
        <v>0</v>
      </c>
      <c r="F41" s="251">
        <f>_xlfn.XLOOKUP($D41,[1]Сводный!$E:$E,[1]Сводный!BS:BS,0)</f>
        <v>0</v>
      </c>
      <c r="G41" s="251">
        <f>_xlfn.XLOOKUP($D41,[1]Сводный!$E:$E,[1]Сводный!BT:BT,0)</f>
        <v>0</v>
      </c>
      <c r="H41" s="251">
        <f>_xlfn.XLOOKUP($D41,[1]Сводный!$E:$E,[1]Сводный!BU:BU,0)</f>
        <v>0</v>
      </c>
      <c r="I41" s="251">
        <f>_xlfn.XLOOKUP($D41,[1]Сводный!$E:$E,[1]Сводный!BV:BV,0)</f>
        <v>0</v>
      </c>
      <c r="J41" s="251">
        <f>_xlfn.XLOOKUP($D41,[1]Сводный!$E:$E,[1]Сводный!BW:BW,0)</f>
        <v>0</v>
      </c>
      <c r="K41" s="251">
        <f>_xlfn.XLOOKUP($D41,[1]Сводный!$E:$E,[1]Сводный!BX:BX,0)</f>
        <v>0</v>
      </c>
      <c r="L41" s="251">
        <f>_xlfn.XLOOKUP($D41,[1]Сводный!$E:$E,[1]Сводный!BY:BY,0)</f>
        <v>0</v>
      </c>
      <c r="M41" s="251">
        <f>_xlfn.XLOOKUP($D41,[1]Сводный!$E:$E,[1]Сводный!BZ:BZ,0)</f>
        <v>0</v>
      </c>
      <c r="N41" s="251">
        <f>_xlfn.XLOOKUP($D41,[1]Сводный!$E:$E,[1]Сводный!CA:CA,0)</f>
        <v>0</v>
      </c>
      <c r="O41" s="251">
        <f>_xlfn.XLOOKUP($D41,[1]Сводный!$E:$E,[1]Сводный!CB:CB,0)</f>
        <v>0</v>
      </c>
      <c r="P41" s="32">
        <f>_xlfn.XLOOKUP($D41,[1]Сводный!$E:$E,[1]Сводный!CC:CC,0)</f>
        <v>0</v>
      </c>
      <c r="Q41" s="1">
        <f t="shared" si="2"/>
        <v>0</v>
      </c>
      <c r="R41" s="262" cm="1">
        <f t="array" aca="1" ref="R41" ca="1">_xlfn.XLOOKUP($D41,INDIRECT(R$2&amp;"!"&amp;"E:E"),INDIRECT(R$2&amp;"!"&amp;"C:C"),0)</f>
        <v>0</v>
      </c>
      <c r="S41" s="262" cm="1">
        <f t="array" aca="1" ref="S41" ca="1">_xlfn.XLOOKUP($D41,INDIRECT(S$2&amp;"!"&amp;"E:E"),INDIRECT(S$2&amp;"!"&amp;"C:C"),0)</f>
        <v>0</v>
      </c>
      <c r="T41" s="262" cm="1">
        <f t="array" aca="1" ref="T41" ca="1">_xlfn.XLOOKUP($D41,INDIRECT(T$2&amp;"!"&amp;"E:E"),INDIRECT(T$2&amp;"!"&amp;"C:C"),0)</f>
        <v>0</v>
      </c>
      <c r="U41" s="262" cm="1">
        <f t="array" aca="1" ref="U41" ca="1">_xlfn.XLOOKUP($D41,INDIRECT(U$2&amp;"!"&amp;"E:E"),INDIRECT(U$2&amp;"!"&amp;"C:C"),0)</f>
        <v>0</v>
      </c>
      <c r="V41" s="262" cm="1">
        <f t="array" aca="1" ref="V41" ca="1">_xlfn.XLOOKUP($D41,INDIRECT(V$2&amp;"!"&amp;"E:E"),INDIRECT(V$2&amp;"!"&amp;"C:C"),0)</f>
        <v>0</v>
      </c>
      <c r="W41" s="262" cm="1">
        <f t="array" aca="1" ref="W41" ca="1">_xlfn.XLOOKUP($D41,INDIRECT(W$2&amp;"!"&amp;"E:E"),INDIRECT(W$2&amp;"!"&amp;"C:C"),0)</f>
        <v>0</v>
      </c>
      <c r="X41" s="262" cm="1">
        <f t="array" aca="1" ref="X41" ca="1">_xlfn.XLOOKUP($D41,INDIRECT(X$2&amp;"!"&amp;"E:E"),INDIRECT(X$2&amp;"!"&amp;"C:C"),0)</f>
        <v>0</v>
      </c>
      <c r="Y41" s="262" cm="1">
        <f t="array" aca="1" ref="Y41" ca="1">_xlfn.XLOOKUP($D41,INDIRECT(Y$2&amp;"!"&amp;"E:E"),INDIRECT(Y$2&amp;"!"&amp;"C:C"),0)</f>
        <v>0</v>
      </c>
      <c r="Z41" s="262" cm="1">
        <f t="array" aca="1" ref="Z41" ca="1">_xlfn.XLOOKUP($D41,INDIRECT(Z$2&amp;"!"&amp;"E:E"),INDIRECT(Z$2&amp;"!"&amp;"C:C"),0)</f>
        <v>0</v>
      </c>
      <c r="AA41" s="262" cm="1">
        <f t="array" aca="1" ref="AA41" ca="1">_xlfn.XLOOKUP($D41,INDIRECT(AA$2&amp;"!"&amp;"E:E"),INDIRECT(AA$2&amp;"!"&amp;"C:C"),0)</f>
        <v>0</v>
      </c>
      <c r="AB41" s="262" cm="1">
        <f t="array" aca="1" ref="AB41" ca="1">_xlfn.XLOOKUP($D41,INDIRECT(AB$2&amp;"!"&amp;"E:E"),INDIRECT(AB$2&amp;"!"&amp;"C:C"),0)</f>
        <v>0</v>
      </c>
      <c r="AC41" s="262" cm="1">
        <f t="array" aca="1" ref="AC41" ca="1">_xlfn.XLOOKUP($D41,INDIRECT(AC$2&amp;"!"&amp;"E:E"),INDIRECT(AC$2&amp;"!"&amp;"C:C"),0)</f>
        <v>0</v>
      </c>
      <c r="AD41" s="262" cm="1">
        <f t="array" aca="1" ref="AD41" ca="1">_xlfn.XLOOKUP($D41,INDIRECT(AD$2&amp;"!"&amp;"E:E"),INDIRECT(AD$2&amp;"!"&amp;"C:C"),0)</f>
        <v>0</v>
      </c>
      <c r="AE41" s="262" cm="1">
        <f t="array" aca="1" ref="AE41" ca="1">_xlfn.XLOOKUP($D41,INDIRECT(AE$2&amp;"!"&amp;"E:E"),INDIRECT(AE$2&amp;"!"&amp;"C:C"),0)</f>
        <v>0</v>
      </c>
      <c r="AF41" s="262" cm="1">
        <f t="array" aca="1" ref="AF41" ca="1">_xlfn.XLOOKUP($D41,INDIRECT(AF$2&amp;"!"&amp;"E:E"),INDIRECT(AF$2&amp;"!"&amp;"C:C"),0)</f>
        <v>0</v>
      </c>
      <c r="AG41" s="262" cm="1">
        <f t="array" aca="1" ref="AG41" ca="1">_xlfn.XLOOKUP($D41,INDIRECT(AG$2&amp;"!"&amp;"E:E"),INDIRECT(AG$2&amp;"!"&amp;"C:C"),0)</f>
        <v>0</v>
      </c>
      <c r="AH41" s="262" cm="1">
        <f t="array" aca="1" ref="AH41" ca="1">_xlfn.XLOOKUP($D41,INDIRECT(AH$2&amp;"!"&amp;"E:E"),INDIRECT(AH$2&amp;"!"&amp;"C:C"),0)</f>
        <v>0</v>
      </c>
      <c r="AI41" s="262" cm="1">
        <f t="array" aca="1" ref="AI41" ca="1">_xlfn.XLOOKUP($D41,INDIRECT(AI$2&amp;"!"&amp;"E:E"),INDIRECT(AI$2&amp;"!"&amp;"C:C"),0)</f>
        <v>0</v>
      </c>
      <c r="AJ41" s="262" cm="1">
        <f t="array" aca="1" ref="AJ41" ca="1">_xlfn.XLOOKUP($D41,INDIRECT(AJ$2&amp;"!"&amp;"E:E"),INDIRECT(AJ$2&amp;"!"&amp;"C:C"),0)</f>
        <v>0</v>
      </c>
      <c r="AK41" s="262" cm="1">
        <f t="array" aca="1" ref="AK41" ca="1">_xlfn.XLOOKUP($D41,INDIRECT(AK$2&amp;"!"&amp;"E:E"),INDIRECT(AK$2&amp;"!"&amp;"C:C"),0)</f>
        <v>0</v>
      </c>
      <c r="AL41" s="262" cm="1">
        <f t="array" aca="1" ref="AL41" ca="1">_xlfn.XLOOKUP($D41,INDIRECT(AL$2&amp;"!"&amp;"E:E"),INDIRECT(AL$2&amp;"!"&amp;"C:C"),0)</f>
        <v>0</v>
      </c>
      <c r="AM41" s="262" cm="1">
        <f t="array" aca="1" ref="AM41" ca="1">_xlfn.XLOOKUP($D41,INDIRECT(AM$2&amp;"!"&amp;"E:E"),INDIRECT(AM$2&amp;"!"&amp;"C:C"),0)</f>
        <v>0</v>
      </c>
      <c r="AN41" s="262" cm="1">
        <f t="array" aca="1" ref="AN41" ca="1">_xlfn.XLOOKUP($D41,INDIRECT(AN$2&amp;"!"&amp;"E:E"),INDIRECT(AN$2&amp;"!"&amp;"C:C"),0)</f>
        <v>0</v>
      </c>
      <c r="AO41" s="262" cm="1">
        <f t="array" aca="1" ref="AO41" ca="1">_xlfn.XLOOKUP($D41,INDIRECT(AO$2&amp;"!"&amp;"E:E"),INDIRECT(AO$2&amp;"!"&amp;"C:C"),0)</f>
        <v>0</v>
      </c>
      <c r="AP41" s="262" cm="1">
        <f t="array" aca="1" ref="AP41" ca="1">_xlfn.XLOOKUP($D41,INDIRECT(AP$2&amp;"!"&amp;"E:E"),INDIRECT(AP$2&amp;"!"&amp;"C:C"),0)</f>
        <v>0</v>
      </c>
      <c r="AQ41" s="262" cm="1">
        <f t="array" aca="1" ref="AQ41" ca="1">_xlfn.XLOOKUP($D41,INDIRECT(AQ$2&amp;"!"&amp;"E:E"),INDIRECT(AQ$2&amp;"!"&amp;"C:C"),0)</f>
        <v>0</v>
      </c>
      <c r="AR41" s="262" cm="1">
        <f t="array" aca="1" ref="AR41" ca="1">_xlfn.XLOOKUP($D41,INDIRECT(AR$2&amp;"!"&amp;"E:E"),INDIRECT(AR$2&amp;"!"&amp;"C:C"),0)</f>
        <v>0</v>
      </c>
      <c r="AS41" s="263">
        <f t="shared" ca="1" si="3"/>
        <v>0</v>
      </c>
      <c r="AT41" s="280">
        <f t="shared" ca="1" si="0"/>
        <v>0</v>
      </c>
      <c r="AU41" s="35" t="s">
        <v>7</v>
      </c>
      <c r="AV41" s="302"/>
      <c r="AX41" s="30">
        <f t="shared" ca="1" si="4"/>
        <v>0</v>
      </c>
      <c r="AY41" s="37" t="s">
        <v>66</v>
      </c>
      <c r="AZ41" s="37"/>
      <c r="BA41" s="37"/>
      <c r="BB41" s="37"/>
      <c r="BC41" s="37"/>
      <c r="BD41" s="37"/>
      <c r="BE41" s="37" t="s">
        <v>66</v>
      </c>
      <c r="BF41" s="37" t="s">
        <v>66</v>
      </c>
      <c r="BG41" s="38">
        <f t="shared" si="5"/>
        <v>14</v>
      </c>
      <c r="BH41" s="37">
        <f t="shared" ca="1" si="6"/>
        <v>0</v>
      </c>
      <c r="BI41" s="37"/>
      <c r="BJ41" s="37">
        <f t="shared" ca="1" si="1"/>
        <v>0</v>
      </c>
    </row>
    <row r="42" spans="1:62" ht="99.95" customHeight="1" thickBot="1" x14ac:dyDescent="0.3">
      <c r="A42" s="315"/>
      <c r="B42" s="41"/>
      <c r="C42" s="42" t="s">
        <v>31</v>
      </c>
      <c r="D42" s="43">
        <v>2046391283613</v>
      </c>
      <c r="E42" s="252">
        <f>_xlfn.XLOOKUP($D42,[1]Сводный!$E:$E,[1]Сводный!BR:BR,0)</f>
        <v>0</v>
      </c>
      <c r="F42" s="252">
        <f>_xlfn.XLOOKUP($D42,[1]Сводный!$E:$E,[1]Сводный!BS:BS,0)</f>
        <v>0</v>
      </c>
      <c r="G42" s="252">
        <f>_xlfn.XLOOKUP($D42,[1]Сводный!$E:$E,[1]Сводный!BT:BT,0)</f>
        <v>0</v>
      </c>
      <c r="H42" s="252">
        <f>_xlfn.XLOOKUP($D42,[1]Сводный!$E:$E,[1]Сводный!BU:BU,0)</f>
        <v>0</v>
      </c>
      <c r="I42" s="252">
        <f>_xlfn.XLOOKUP($D42,[1]Сводный!$E:$E,[1]Сводный!BV:BV,0)</f>
        <v>0</v>
      </c>
      <c r="J42" s="252">
        <f>_xlfn.XLOOKUP($D42,[1]Сводный!$E:$E,[1]Сводный!BW:BW,0)</f>
        <v>0</v>
      </c>
      <c r="K42" s="252">
        <f>_xlfn.XLOOKUP($D42,[1]Сводный!$E:$E,[1]Сводный!BX:BX,0)</f>
        <v>0</v>
      </c>
      <c r="L42" s="252">
        <f>_xlfn.XLOOKUP($D42,[1]Сводный!$E:$E,[1]Сводный!BY:BY,0)</f>
        <v>0</v>
      </c>
      <c r="M42" s="252">
        <f>_xlfn.XLOOKUP($D42,[1]Сводный!$E:$E,[1]Сводный!BZ:BZ,0)</f>
        <v>0</v>
      </c>
      <c r="N42" s="252">
        <f>_xlfn.XLOOKUP($D42,[1]Сводный!$E:$E,[1]Сводный!CA:CA,0)</f>
        <v>0</v>
      </c>
      <c r="O42" s="252">
        <f>_xlfn.XLOOKUP($D42,[1]Сводный!$E:$E,[1]Сводный!CB:CB,0)</f>
        <v>0</v>
      </c>
      <c r="P42" s="144">
        <f>_xlfn.XLOOKUP($D42,[1]Сводный!$E:$E,[1]Сводный!CC:CC,0)</f>
        <v>0</v>
      </c>
      <c r="Q42" s="1">
        <f t="shared" si="2"/>
        <v>0</v>
      </c>
      <c r="R42" s="264" cm="1">
        <f t="array" aca="1" ref="R42" ca="1">_xlfn.XLOOKUP($D42,INDIRECT(R$2&amp;"!"&amp;"E:E"),INDIRECT(R$2&amp;"!"&amp;"C:C"),0)</f>
        <v>0</v>
      </c>
      <c r="S42" s="264" cm="1">
        <f t="array" aca="1" ref="S42" ca="1">_xlfn.XLOOKUP($D42,INDIRECT(S$2&amp;"!"&amp;"E:E"),INDIRECT(S$2&amp;"!"&amp;"C:C"),0)</f>
        <v>0</v>
      </c>
      <c r="T42" s="264" cm="1">
        <f t="array" aca="1" ref="T42" ca="1">_xlfn.XLOOKUP($D42,INDIRECT(T$2&amp;"!"&amp;"E:E"),INDIRECT(T$2&amp;"!"&amp;"C:C"),0)</f>
        <v>0</v>
      </c>
      <c r="U42" s="264" cm="1">
        <f t="array" aca="1" ref="U42" ca="1">_xlfn.XLOOKUP($D42,INDIRECT(U$2&amp;"!"&amp;"E:E"),INDIRECT(U$2&amp;"!"&amp;"C:C"),0)</f>
        <v>0</v>
      </c>
      <c r="V42" s="264" cm="1">
        <f t="array" aca="1" ref="V42" ca="1">_xlfn.XLOOKUP($D42,INDIRECT(V$2&amp;"!"&amp;"E:E"),INDIRECT(V$2&amp;"!"&amp;"C:C"),0)</f>
        <v>0</v>
      </c>
      <c r="W42" s="264" cm="1">
        <f t="array" aca="1" ref="W42" ca="1">_xlfn.XLOOKUP($D42,INDIRECT(W$2&amp;"!"&amp;"E:E"),INDIRECT(W$2&amp;"!"&amp;"C:C"),0)</f>
        <v>0</v>
      </c>
      <c r="X42" s="264" cm="1">
        <f t="array" aca="1" ref="X42" ca="1">_xlfn.XLOOKUP($D42,INDIRECT(X$2&amp;"!"&amp;"E:E"),INDIRECT(X$2&amp;"!"&amp;"C:C"),0)</f>
        <v>0</v>
      </c>
      <c r="Y42" s="264" cm="1">
        <f t="array" aca="1" ref="Y42" ca="1">_xlfn.XLOOKUP($D42,INDIRECT(Y$2&amp;"!"&amp;"E:E"),INDIRECT(Y$2&amp;"!"&amp;"C:C"),0)</f>
        <v>0</v>
      </c>
      <c r="Z42" s="264" cm="1">
        <f t="array" aca="1" ref="Z42" ca="1">_xlfn.XLOOKUP($D42,INDIRECT(Z$2&amp;"!"&amp;"E:E"),INDIRECT(Z$2&amp;"!"&amp;"C:C"),0)</f>
        <v>0</v>
      </c>
      <c r="AA42" s="264" cm="1">
        <f t="array" aca="1" ref="AA42" ca="1">_xlfn.XLOOKUP($D42,INDIRECT(AA$2&amp;"!"&amp;"E:E"),INDIRECT(AA$2&amp;"!"&amp;"C:C"),0)</f>
        <v>0</v>
      </c>
      <c r="AB42" s="264" cm="1">
        <f t="array" aca="1" ref="AB42" ca="1">_xlfn.XLOOKUP($D42,INDIRECT(AB$2&amp;"!"&amp;"E:E"),INDIRECT(AB$2&amp;"!"&amp;"C:C"),0)</f>
        <v>0</v>
      </c>
      <c r="AC42" s="264" cm="1">
        <f t="array" aca="1" ref="AC42" ca="1">_xlfn.XLOOKUP($D42,INDIRECT(AC$2&amp;"!"&amp;"E:E"),INDIRECT(AC$2&amp;"!"&amp;"C:C"),0)</f>
        <v>0</v>
      </c>
      <c r="AD42" s="264" cm="1">
        <f t="array" aca="1" ref="AD42" ca="1">_xlfn.XLOOKUP($D42,INDIRECT(AD$2&amp;"!"&amp;"E:E"),INDIRECT(AD$2&amp;"!"&amp;"C:C"),0)</f>
        <v>0</v>
      </c>
      <c r="AE42" s="264" cm="1">
        <f t="array" aca="1" ref="AE42" ca="1">_xlfn.XLOOKUP($D42,INDIRECT(AE$2&amp;"!"&amp;"E:E"),INDIRECT(AE$2&amp;"!"&amp;"C:C"),0)</f>
        <v>0</v>
      </c>
      <c r="AF42" s="264" cm="1">
        <f t="array" aca="1" ref="AF42" ca="1">_xlfn.XLOOKUP($D42,INDIRECT(AF$2&amp;"!"&amp;"E:E"),INDIRECT(AF$2&amp;"!"&amp;"C:C"),0)</f>
        <v>0</v>
      </c>
      <c r="AG42" s="264" cm="1">
        <f t="array" aca="1" ref="AG42" ca="1">_xlfn.XLOOKUP($D42,INDIRECT(AG$2&amp;"!"&amp;"E:E"),INDIRECT(AG$2&amp;"!"&amp;"C:C"),0)</f>
        <v>0</v>
      </c>
      <c r="AH42" s="264" cm="1">
        <f t="array" aca="1" ref="AH42" ca="1">_xlfn.XLOOKUP($D42,INDIRECT(AH$2&amp;"!"&amp;"E:E"),INDIRECT(AH$2&amp;"!"&amp;"C:C"),0)</f>
        <v>0</v>
      </c>
      <c r="AI42" s="264" cm="1">
        <f t="array" aca="1" ref="AI42" ca="1">_xlfn.XLOOKUP($D42,INDIRECT(AI$2&amp;"!"&amp;"E:E"),INDIRECT(AI$2&amp;"!"&amp;"C:C"),0)</f>
        <v>0</v>
      </c>
      <c r="AJ42" s="264" cm="1">
        <f t="array" aca="1" ref="AJ42" ca="1">_xlfn.XLOOKUP($D42,INDIRECT(AJ$2&amp;"!"&amp;"E:E"),INDIRECT(AJ$2&amp;"!"&amp;"C:C"),0)</f>
        <v>0</v>
      </c>
      <c r="AK42" s="264" cm="1">
        <f t="array" aca="1" ref="AK42" ca="1">_xlfn.XLOOKUP($D42,INDIRECT(AK$2&amp;"!"&amp;"E:E"),INDIRECT(AK$2&amp;"!"&amp;"C:C"),0)</f>
        <v>0</v>
      </c>
      <c r="AL42" s="264" cm="1">
        <f t="array" aca="1" ref="AL42" ca="1">_xlfn.XLOOKUP($D42,INDIRECT(AL$2&amp;"!"&amp;"E:E"),INDIRECT(AL$2&amp;"!"&amp;"C:C"),0)</f>
        <v>0</v>
      </c>
      <c r="AM42" s="264" cm="1">
        <f t="array" aca="1" ref="AM42" ca="1">_xlfn.XLOOKUP($D42,INDIRECT(AM$2&amp;"!"&amp;"E:E"),INDIRECT(AM$2&amp;"!"&amp;"C:C"),0)</f>
        <v>0</v>
      </c>
      <c r="AN42" s="264" cm="1">
        <f t="array" aca="1" ref="AN42" ca="1">_xlfn.XLOOKUP($D42,INDIRECT(AN$2&amp;"!"&amp;"E:E"),INDIRECT(AN$2&amp;"!"&amp;"C:C"),0)</f>
        <v>0</v>
      </c>
      <c r="AO42" s="264" cm="1">
        <f t="array" aca="1" ref="AO42" ca="1">_xlfn.XLOOKUP($D42,INDIRECT(AO$2&amp;"!"&amp;"E:E"),INDIRECT(AO$2&amp;"!"&amp;"C:C"),0)</f>
        <v>0</v>
      </c>
      <c r="AP42" s="264" cm="1">
        <f t="array" aca="1" ref="AP42" ca="1">_xlfn.XLOOKUP($D42,INDIRECT(AP$2&amp;"!"&amp;"E:E"),INDIRECT(AP$2&amp;"!"&amp;"C:C"),0)</f>
        <v>0</v>
      </c>
      <c r="AQ42" s="264" cm="1">
        <f t="array" aca="1" ref="AQ42" ca="1">_xlfn.XLOOKUP($D42,INDIRECT(AQ$2&amp;"!"&amp;"E:E"),INDIRECT(AQ$2&amp;"!"&amp;"C:C"),0)</f>
        <v>0</v>
      </c>
      <c r="AR42" s="264" cm="1">
        <f t="array" aca="1" ref="AR42" ca="1">_xlfn.XLOOKUP($D42,INDIRECT(AR$2&amp;"!"&amp;"E:E"),INDIRECT(AR$2&amp;"!"&amp;"C:C"),0)</f>
        <v>0</v>
      </c>
      <c r="AS42" s="265">
        <f t="shared" ca="1" si="3"/>
        <v>0</v>
      </c>
      <c r="AT42" s="280">
        <f t="shared" ca="1" si="0"/>
        <v>0</v>
      </c>
      <c r="AU42" s="140" t="s">
        <v>7</v>
      </c>
      <c r="AV42" s="303"/>
      <c r="AW42" s="148"/>
      <c r="AX42" s="149">
        <f t="shared" ca="1" si="4"/>
        <v>0</v>
      </c>
      <c r="AY42" s="150" t="s">
        <v>66</v>
      </c>
      <c r="AZ42" s="150"/>
      <c r="BA42" s="150"/>
      <c r="BB42" s="150"/>
      <c r="BC42" s="150"/>
      <c r="BD42" s="150"/>
      <c r="BE42" s="150" t="s">
        <v>66</v>
      </c>
      <c r="BF42" s="150" t="s">
        <v>66</v>
      </c>
      <c r="BG42" s="151">
        <f t="shared" si="5"/>
        <v>14</v>
      </c>
      <c r="BH42" s="150">
        <f t="shared" ca="1" si="6"/>
        <v>0</v>
      </c>
      <c r="BI42" s="150"/>
      <c r="BJ42" s="150">
        <f t="shared" ca="1" si="1"/>
        <v>0</v>
      </c>
    </row>
    <row r="43" spans="1:62" ht="156" customHeight="1" thickBot="1" x14ac:dyDescent="0.3">
      <c r="A43" s="316" t="s">
        <v>51</v>
      </c>
      <c r="B43" s="46"/>
      <c r="C43" s="47" t="s">
        <v>131</v>
      </c>
      <c r="D43" s="48">
        <v>2038606201642</v>
      </c>
      <c r="E43" s="254">
        <f>_xlfn.XLOOKUP($D43,[1]Сводный!$E:$E,[1]Сводный!BR:BR,0)</f>
        <v>0</v>
      </c>
      <c r="F43" s="254">
        <f>_xlfn.XLOOKUP($D43,[1]Сводный!$E:$E,[1]Сводный!BS:BS,0)</f>
        <v>0</v>
      </c>
      <c r="G43" s="254">
        <f>_xlfn.XLOOKUP($D43,[1]Сводный!$E:$E,[1]Сводный!BT:BT,0)</f>
        <v>0</v>
      </c>
      <c r="H43" s="254">
        <f>_xlfn.XLOOKUP($D43,[1]Сводный!$E:$E,[1]Сводный!BU:BU,0)</f>
        <v>0</v>
      </c>
      <c r="I43" s="254">
        <f>_xlfn.XLOOKUP($D43,[1]Сводный!$E:$E,[1]Сводный!BV:BV,0)</f>
        <v>0</v>
      </c>
      <c r="J43" s="254">
        <f>_xlfn.XLOOKUP($D43,[1]Сводный!$E:$E,[1]Сводный!BW:BW,0)</f>
        <v>0</v>
      </c>
      <c r="K43" s="254">
        <f>_xlfn.XLOOKUP($D43,[1]Сводный!$E:$E,[1]Сводный!BX:BX,0)</f>
        <v>0</v>
      </c>
      <c r="L43" s="254">
        <f>_xlfn.XLOOKUP($D43,[1]Сводный!$E:$E,[1]Сводный!BY:BY,0)</f>
        <v>0</v>
      </c>
      <c r="M43" s="254">
        <f>_xlfn.XLOOKUP($D43,[1]Сводный!$E:$E,[1]Сводный!BZ:BZ,0)</f>
        <v>0</v>
      </c>
      <c r="N43" s="254">
        <f>_xlfn.XLOOKUP($D43,[1]Сводный!$E:$E,[1]Сводный!CA:CA,0)</f>
        <v>20</v>
      </c>
      <c r="O43" s="254">
        <f>_xlfn.XLOOKUP($D43,[1]Сводный!$E:$E,[1]Сводный!CB:CB,0)</f>
        <v>20</v>
      </c>
      <c r="P43" s="163">
        <f>_xlfn.XLOOKUP($D43,[1]Сводный!$E:$E,[1]Сводный!CC:CC,0)</f>
        <v>0</v>
      </c>
      <c r="Q43" s="1">
        <f t="shared" si="2"/>
        <v>40</v>
      </c>
      <c r="R43" s="269" cm="1">
        <f t="array" aca="1" ref="R43" ca="1">_xlfn.XLOOKUP($D43,INDIRECT(R$2&amp;"!"&amp;"E:E"),INDIRECT(R$2&amp;"!"&amp;"C:C"),0)</f>
        <v>0</v>
      </c>
      <c r="S43" s="269" cm="1">
        <f t="array" aca="1" ref="S43" ca="1">_xlfn.XLOOKUP($D43,INDIRECT(S$2&amp;"!"&amp;"E:E"),INDIRECT(S$2&amp;"!"&amp;"C:C"),0)</f>
        <v>0</v>
      </c>
      <c r="T43" s="269" cm="1">
        <f t="array" aca="1" ref="T43" ca="1">_xlfn.XLOOKUP($D43,INDIRECT(T$2&amp;"!"&amp;"E:E"),INDIRECT(T$2&amp;"!"&amp;"C:C"),0)</f>
        <v>0</v>
      </c>
      <c r="U43" s="269" cm="1">
        <f t="array" aca="1" ref="U43" ca="1">_xlfn.XLOOKUP($D43,INDIRECT(U$2&amp;"!"&amp;"E:E"),INDIRECT(U$2&amp;"!"&amp;"C:C"),0)</f>
        <v>0</v>
      </c>
      <c r="V43" s="269" cm="1">
        <f t="array" aca="1" ref="V43" ca="1">_xlfn.XLOOKUP($D43,INDIRECT(V$2&amp;"!"&amp;"E:E"),INDIRECT(V$2&amp;"!"&amp;"C:C"),0)</f>
        <v>0</v>
      </c>
      <c r="W43" s="269" cm="1">
        <f t="array" aca="1" ref="W43" ca="1">_xlfn.XLOOKUP($D43,INDIRECT(W$2&amp;"!"&amp;"E:E"),INDIRECT(W$2&amp;"!"&amp;"C:C"),0)</f>
        <v>0</v>
      </c>
      <c r="X43" s="269" cm="1">
        <f t="array" aca="1" ref="X43" ca="1">_xlfn.XLOOKUP($D43,INDIRECT(X$2&amp;"!"&amp;"E:E"),INDIRECT(X$2&amp;"!"&amp;"C:C"),0)</f>
        <v>0</v>
      </c>
      <c r="Y43" s="269" cm="1">
        <f t="array" aca="1" ref="Y43" ca="1">_xlfn.XLOOKUP($D43,INDIRECT(Y$2&amp;"!"&amp;"E:E"),INDIRECT(Y$2&amp;"!"&amp;"C:C"),0)</f>
        <v>0</v>
      </c>
      <c r="Z43" s="269" cm="1">
        <f t="array" aca="1" ref="Z43" ca="1">_xlfn.XLOOKUP($D43,INDIRECT(Z$2&amp;"!"&amp;"E:E"),INDIRECT(Z$2&amp;"!"&amp;"C:C"),0)</f>
        <v>0</v>
      </c>
      <c r="AA43" s="269" cm="1">
        <f t="array" aca="1" ref="AA43" ca="1">_xlfn.XLOOKUP($D43,INDIRECT(AA$2&amp;"!"&amp;"E:E"),INDIRECT(AA$2&amp;"!"&amp;"C:C"),0)</f>
        <v>0</v>
      </c>
      <c r="AB43" s="269" cm="1">
        <f t="array" aca="1" ref="AB43" ca="1">_xlfn.XLOOKUP($D43,INDIRECT(AB$2&amp;"!"&amp;"E:E"),INDIRECT(AB$2&amp;"!"&amp;"C:C"),0)</f>
        <v>0</v>
      </c>
      <c r="AC43" s="269" cm="1">
        <f t="array" aca="1" ref="AC43" ca="1">_xlfn.XLOOKUP($D43,INDIRECT(AC$2&amp;"!"&amp;"E:E"),INDIRECT(AC$2&amp;"!"&amp;"C:C"),0)</f>
        <v>0</v>
      </c>
      <c r="AD43" s="269" cm="1">
        <f t="array" aca="1" ref="AD43" ca="1">_xlfn.XLOOKUP($D43,INDIRECT(AD$2&amp;"!"&amp;"E:E"),INDIRECT(AD$2&amp;"!"&amp;"C:C"),0)</f>
        <v>0</v>
      </c>
      <c r="AE43" s="269" cm="1">
        <f t="array" aca="1" ref="AE43" ca="1">_xlfn.XLOOKUP($D43,INDIRECT(AE$2&amp;"!"&amp;"E:E"),INDIRECT(AE$2&amp;"!"&amp;"C:C"),0)</f>
        <v>0</v>
      </c>
      <c r="AF43" s="269" cm="1">
        <f t="array" aca="1" ref="AF43" ca="1">_xlfn.XLOOKUP($D43,INDIRECT(AF$2&amp;"!"&amp;"E:E"),INDIRECT(AF$2&amp;"!"&amp;"C:C"),0)</f>
        <v>0</v>
      </c>
      <c r="AG43" s="269" cm="1">
        <f t="array" aca="1" ref="AG43" ca="1">_xlfn.XLOOKUP($D43,INDIRECT(AG$2&amp;"!"&amp;"E:E"),INDIRECT(AG$2&amp;"!"&amp;"C:C"),0)</f>
        <v>0</v>
      </c>
      <c r="AH43" s="269" cm="1">
        <f t="array" aca="1" ref="AH43" ca="1">_xlfn.XLOOKUP($D43,INDIRECT(AH$2&amp;"!"&amp;"E:E"),INDIRECT(AH$2&amp;"!"&amp;"C:C"),0)</f>
        <v>0</v>
      </c>
      <c r="AI43" s="269" cm="1">
        <f t="array" aca="1" ref="AI43" ca="1">_xlfn.XLOOKUP($D43,INDIRECT(AI$2&amp;"!"&amp;"E:E"),INDIRECT(AI$2&amp;"!"&amp;"C:C"),0)</f>
        <v>0</v>
      </c>
      <c r="AJ43" s="269" cm="1">
        <f t="array" aca="1" ref="AJ43" ca="1">_xlfn.XLOOKUP($D43,INDIRECT(AJ$2&amp;"!"&amp;"E:E"),INDIRECT(AJ$2&amp;"!"&amp;"C:C"),0)</f>
        <v>0</v>
      </c>
      <c r="AK43" s="269" cm="1">
        <f t="array" aca="1" ref="AK43" ca="1">_xlfn.XLOOKUP($D43,INDIRECT(AK$2&amp;"!"&amp;"E:E"),INDIRECT(AK$2&amp;"!"&amp;"C:C"),0)</f>
        <v>0</v>
      </c>
      <c r="AL43" s="269" cm="1">
        <f t="array" aca="1" ref="AL43" ca="1">_xlfn.XLOOKUP($D43,INDIRECT(AL$2&amp;"!"&amp;"E:E"),INDIRECT(AL$2&amp;"!"&amp;"C:C"),0)</f>
        <v>0</v>
      </c>
      <c r="AM43" s="269" cm="1">
        <f t="array" aca="1" ref="AM43" ca="1">_xlfn.XLOOKUP($D43,INDIRECT(AM$2&amp;"!"&amp;"E:E"),INDIRECT(AM$2&amp;"!"&amp;"C:C"),0)</f>
        <v>0</v>
      </c>
      <c r="AN43" s="269" cm="1">
        <f t="array" aca="1" ref="AN43" ca="1">_xlfn.XLOOKUP($D43,INDIRECT(AN$2&amp;"!"&amp;"E:E"),INDIRECT(AN$2&amp;"!"&amp;"C:C"),0)</f>
        <v>0</v>
      </c>
      <c r="AO43" s="269" cm="1">
        <f t="array" aca="1" ref="AO43" ca="1">_xlfn.XLOOKUP($D43,INDIRECT(AO$2&amp;"!"&amp;"E:E"),INDIRECT(AO$2&amp;"!"&amp;"C:C"),0)</f>
        <v>0</v>
      </c>
      <c r="AP43" s="269" cm="1">
        <f t="array" aca="1" ref="AP43" ca="1">_xlfn.XLOOKUP($D43,INDIRECT(AP$2&amp;"!"&amp;"E:E"),INDIRECT(AP$2&amp;"!"&amp;"C:C"),0)</f>
        <v>0</v>
      </c>
      <c r="AQ43" s="269" cm="1">
        <f t="array" aca="1" ref="AQ43" ca="1">_xlfn.XLOOKUP($D43,INDIRECT(AQ$2&amp;"!"&amp;"E:E"),INDIRECT(AQ$2&amp;"!"&amp;"C:C"),0)</f>
        <v>0</v>
      </c>
      <c r="AR43" s="269" cm="1">
        <f t="array" aca="1" ref="AR43" ca="1">_xlfn.XLOOKUP($D43,INDIRECT(AR$2&amp;"!"&amp;"E:E"),INDIRECT(AR$2&amp;"!"&amp;"C:C"),0)</f>
        <v>0</v>
      </c>
      <c r="AS43" s="270">
        <f t="shared" ca="1" si="3"/>
        <v>0</v>
      </c>
      <c r="AT43" s="280">
        <f t="shared" ca="1" si="0"/>
        <v>40</v>
      </c>
      <c r="AU43" s="52" t="s">
        <v>76</v>
      </c>
      <c r="AV43" s="52" t="s">
        <v>75</v>
      </c>
      <c r="AW43" s="166"/>
      <c r="AX43" s="47">
        <f ca="1">AT43*3</f>
        <v>120</v>
      </c>
      <c r="AY43" s="167" t="s">
        <v>66</v>
      </c>
      <c r="AZ43" s="167"/>
      <c r="BA43" s="167" t="s">
        <v>66</v>
      </c>
      <c r="BB43" s="167" t="s">
        <v>66</v>
      </c>
      <c r="BC43" s="167">
        <v>6</v>
      </c>
      <c r="BD43" s="167"/>
      <c r="BE43" s="167" t="s">
        <v>66</v>
      </c>
      <c r="BF43" s="167" t="s">
        <v>66</v>
      </c>
      <c r="BG43" s="168">
        <f>SUMIF(AY43:BF43,"*",$AY$2:$BF$2)+BC43</f>
        <v>38</v>
      </c>
      <c r="BH43" s="167">
        <f t="shared" ca="1" si="6"/>
        <v>1520</v>
      </c>
      <c r="BI43" s="167"/>
      <c r="BJ43" s="167">
        <f t="shared" ca="1" si="1"/>
        <v>1520</v>
      </c>
    </row>
    <row r="44" spans="1:62" ht="153" customHeight="1" x14ac:dyDescent="0.25">
      <c r="A44" s="314"/>
      <c r="B44" s="49"/>
      <c r="C44" s="50" t="s">
        <v>132</v>
      </c>
      <c r="D44" s="51">
        <v>2038606256161</v>
      </c>
      <c r="E44" s="251">
        <f>_xlfn.XLOOKUP($D44,[1]Сводный!$E:$E,[1]Сводный!BR:BR,0)</f>
        <v>40</v>
      </c>
      <c r="F44" s="251">
        <f>_xlfn.XLOOKUP($D44,[1]Сводный!$E:$E,[1]Сводный!BS:BS,0)</f>
        <v>0</v>
      </c>
      <c r="G44" s="251">
        <f>_xlfn.XLOOKUP($D44,[1]Сводный!$E:$E,[1]Сводный!BT:BT,0)</f>
        <v>0</v>
      </c>
      <c r="H44" s="251">
        <f>_xlfn.XLOOKUP($D44,[1]Сводный!$E:$E,[1]Сводный!BU:BU,0)</f>
        <v>0</v>
      </c>
      <c r="I44" s="251">
        <f>_xlfn.XLOOKUP($D44,[1]Сводный!$E:$E,[1]Сводный!BV:BV,0)</f>
        <v>0</v>
      </c>
      <c r="J44" s="251">
        <f>_xlfn.XLOOKUP($D44,[1]Сводный!$E:$E,[1]Сводный!BW:BW,0)</f>
        <v>0</v>
      </c>
      <c r="K44" s="251">
        <f>_xlfn.XLOOKUP($D44,[1]Сводный!$E:$E,[1]Сводный!BX:BX,0)</f>
        <v>0</v>
      </c>
      <c r="L44" s="251">
        <f>_xlfn.XLOOKUP($D44,[1]Сводный!$E:$E,[1]Сводный!BY:BY,0)</f>
        <v>0</v>
      </c>
      <c r="M44" s="251">
        <f>_xlfn.XLOOKUP($D44,[1]Сводный!$E:$E,[1]Сводный!BZ:BZ,0)</f>
        <v>0</v>
      </c>
      <c r="N44" s="251">
        <f>_xlfn.XLOOKUP($D44,[1]Сводный!$E:$E,[1]Сводный!CA:CA,0)</f>
        <v>20</v>
      </c>
      <c r="O44" s="251">
        <f>_xlfn.XLOOKUP($D44,[1]Сводный!$E:$E,[1]Сводный!CB:CB,0)</f>
        <v>20</v>
      </c>
      <c r="P44" s="32">
        <f>_xlfn.XLOOKUP($D44,[1]Сводный!$E:$E,[1]Сводный!CC:CC,0)</f>
        <v>0</v>
      </c>
      <c r="Q44" s="1">
        <f t="shared" si="2"/>
        <v>80</v>
      </c>
      <c r="R44" s="262" cm="1">
        <f t="array" aca="1" ref="R44" ca="1">_xlfn.XLOOKUP($D44,INDIRECT(R$2&amp;"!"&amp;"E:E"),INDIRECT(R$2&amp;"!"&amp;"C:C"),0)</f>
        <v>0</v>
      </c>
      <c r="S44" s="262" cm="1">
        <f t="array" aca="1" ref="S44" ca="1">_xlfn.XLOOKUP($D44,INDIRECT(S$2&amp;"!"&amp;"E:E"),INDIRECT(S$2&amp;"!"&amp;"C:C"),0)</f>
        <v>0</v>
      </c>
      <c r="T44" s="262" cm="1">
        <f t="array" aca="1" ref="T44" ca="1">_xlfn.XLOOKUP($D44,INDIRECT(T$2&amp;"!"&amp;"E:E"),INDIRECT(T$2&amp;"!"&amp;"C:C"),0)</f>
        <v>0</v>
      </c>
      <c r="U44" s="262" cm="1">
        <f t="array" aca="1" ref="U44" ca="1">_xlfn.XLOOKUP($D44,INDIRECT(U$2&amp;"!"&amp;"E:E"),INDIRECT(U$2&amp;"!"&amp;"C:C"),0)</f>
        <v>0</v>
      </c>
      <c r="V44" s="262" cm="1">
        <f t="array" aca="1" ref="V44" ca="1">_xlfn.XLOOKUP($D44,INDIRECT(V$2&amp;"!"&amp;"E:E"),INDIRECT(V$2&amp;"!"&amp;"C:C"),0)</f>
        <v>0</v>
      </c>
      <c r="W44" s="262" cm="1">
        <f t="array" aca="1" ref="W44" ca="1">_xlfn.XLOOKUP($D44,INDIRECT(W$2&amp;"!"&amp;"E:E"),INDIRECT(W$2&amp;"!"&amp;"C:C"),0)</f>
        <v>0</v>
      </c>
      <c r="X44" s="262" cm="1">
        <f t="array" aca="1" ref="X44" ca="1">_xlfn.XLOOKUP($D44,INDIRECT(X$2&amp;"!"&amp;"E:E"),INDIRECT(X$2&amp;"!"&amp;"C:C"),0)</f>
        <v>0</v>
      </c>
      <c r="Y44" s="262" cm="1">
        <f t="array" aca="1" ref="Y44" ca="1">_xlfn.XLOOKUP($D44,INDIRECT(Y$2&amp;"!"&amp;"E:E"),INDIRECT(Y$2&amp;"!"&amp;"C:C"),0)</f>
        <v>0</v>
      </c>
      <c r="Z44" s="262" cm="1">
        <f t="array" aca="1" ref="Z44" ca="1">_xlfn.XLOOKUP($D44,INDIRECT(Z$2&amp;"!"&amp;"E:E"),INDIRECT(Z$2&amp;"!"&amp;"C:C"),0)</f>
        <v>0</v>
      </c>
      <c r="AA44" s="262" cm="1">
        <f t="array" aca="1" ref="AA44" ca="1">_xlfn.XLOOKUP($D44,INDIRECT(AA$2&amp;"!"&amp;"E:E"),INDIRECT(AA$2&amp;"!"&amp;"C:C"),0)</f>
        <v>0</v>
      </c>
      <c r="AB44" s="262" cm="1">
        <f t="array" aca="1" ref="AB44" ca="1">_xlfn.XLOOKUP($D44,INDIRECT(AB$2&amp;"!"&amp;"E:E"),INDIRECT(AB$2&amp;"!"&amp;"C:C"),0)</f>
        <v>0</v>
      </c>
      <c r="AC44" s="262" cm="1">
        <f t="array" aca="1" ref="AC44" ca="1">_xlfn.XLOOKUP($D44,INDIRECT(AC$2&amp;"!"&amp;"E:E"),INDIRECT(AC$2&amp;"!"&amp;"C:C"),0)</f>
        <v>0</v>
      </c>
      <c r="AD44" s="262" cm="1">
        <f t="array" aca="1" ref="AD44" ca="1">_xlfn.XLOOKUP($D44,INDIRECT(AD$2&amp;"!"&amp;"E:E"),INDIRECT(AD$2&amp;"!"&amp;"C:C"),0)</f>
        <v>0</v>
      </c>
      <c r="AE44" s="262" cm="1">
        <f t="array" aca="1" ref="AE44" ca="1">_xlfn.XLOOKUP($D44,INDIRECT(AE$2&amp;"!"&amp;"E:E"),INDIRECT(AE$2&amp;"!"&amp;"C:C"),0)</f>
        <v>0</v>
      </c>
      <c r="AF44" s="262" cm="1">
        <f t="array" aca="1" ref="AF44" ca="1">_xlfn.XLOOKUP($D44,INDIRECT(AF$2&amp;"!"&amp;"E:E"),INDIRECT(AF$2&amp;"!"&amp;"C:C"),0)</f>
        <v>0</v>
      </c>
      <c r="AG44" s="262" cm="1">
        <f t="array" aca="1" ref="AG44" ca="1">_xlfn.XLOOKUP($D44,INDIRECT(AG$2&amp;"!"&amp;"E:E"),INDIRECT(AG$2&amp;"!"&amp;"C:C"),0)</f>
        <v>0</v>
      </c>
      <c r="AH44" s="262" cm="1">
        <f t="array" aca="1" ref="AH44" ca="1">_xlfn.XLOOKUP($D44,INDIRECT(AH$2&amp;"!"&amp;"E:E"),INDIRECT(AH$2&amp;"!"&amp;"C:C"),0)</f>
        <v>0</v>
      </c>
      <c r="AI44" s="262" cm="1">
        <f t="array" aca="1" ref="AI44" ca="1">_xlfn.XLOOKUP($D44,INDIRECT(AI$2&amp;"!"&amp;"E:E"),INDIRECT(AI$2&amp;"!"&amp;"C:C"),0)</f>
        <v>0</v>
      </c>
      <c r="AJ44" s="262" cm="1">
        <f t="array" aca="1" ref="AJ44" ca="1">_xlfn.XLOOKUP($D44,INDIRECT(AJ$2&amp;"!"&amp;"E:E"),INDIRECT(AJ$2&amp;"!"&amp;"C:C"),0)</f>
        <v>0</v>
      </c>
      <c r="AK44" s="262" cm="1">
        <f t="array" aca="1" ref="AK44" ca="1">_xlfn.XLOOKUP($D44,INDIRECT(AK$2&amp;"!"&amp;"E:E"),INDIRECT(AK$2&amp;"!"&amp;"C:C"),0)</f>
        <v>0</v>
      </c>
      <c r="AL44" s="262" cm="1">
        <f t="array" aca="1" ref="AL44" ca="1">_xlfn.XLOOKUP($D44,INDIRECT(AL$2&amp;"!"&amp;"E:E"),INDIRECT(AL$2&amp;"!"&amp;"C:C"),0)</f>
        <v>0</v>
      </c>
      <c r="AM44" s="262" cm="1">
        <f t="array" aca="1" ref="AM44" ca="1">_xlfn.XLOOKUP($D44,INDIRECT(AM$2&amp;"!"&amp;"E:E"),INDIRECT(AM$2&amp;"!"&amp;"C:C"),0)</f>
        <v>0</v>
      </c>
      <c r="AN44" s="262" cm="1">
        <f t="array" aca="1" ref="AN44" ca="1">_xlfn.XLOOKUP($D44,INDIRECT(AN$2&amp;"!"&amp;"E:E"),INDIRECT(AN$2&amp;"!"&amp;"C:C"),0)</f>
        <v>0</v>
      </c>
      <c r="AO44" s="262" cm="1">
        <f t="array" aca="1" ref="AO44" ca="1">_xlfn.XLOOKUP($D44,INDIRECT(AO$2&amp;"!"&amp;"E:E"),INDIRECT(AO$2&amp;"!"&amp;"C:C"),0)</f>
        <v>0</v>
      </c>
      <c r="AP44" s="262" cm="1">
        <f t="array" aca="1" ref="AP44" ca="1">_xlfn.XLOOKUP($D44,INDIRECT(AP$2&amp;"!"&amp;"E:E"),INDIRECT(AP$2&amp;"!"&amp;"C:C"),0)</f>
        <v>0</v>
      </c>
      <c r="AQ44" s="262" cm="1">
        <f t="array" aca="1" ref="AQ44" ca="1">_xlfn.XLOOKUP($D44,INDIRECT(AQ$2&amp;"!"&amp;"E:E"),INDIRECT(AQ$2&amp;"!"&amp;"C:C"),0)</f>
        <v>0</v>
      </c>
      <c r="AR44" s="262" cm="1">
        <f t="array" aca="1" ref="AR44" ca="1">_xlfn.XLOOKUP($D44,INDIRECT(AR$2&amp;"!"&amp;"E:E"),INDIRECT(AR$2&amp;"!"&amp;"C:C"),0)</f>
        <v>0</v>
      </c>
      <c r="AS44" s="263">
        <f t="shared" ca="1" si="3"/>
        <v>0</v>
      </c>
      <c r="AT44" s="280">
        <f t="shared" ca="1" si="0"/>
        <v>80</v>
      </c>
      <c r="AU44" s="52" t="s">
        <v>76</v>
      </c>
      <c r="AV44" s="52" t="s">
        <v>75</v>
      </c>
      <c r="AX44" s="30">
        <f ca="1">AT44*3</f>
        <v>240</v>
      </c>
      <c r="AY44" s="37" t="s">
        <v>66</v>
      </c>
      <c r="AZ44" s="37"/>
      <c r="BA44" s="37" t="s">
        <v>66</v>
      </c>
      <c r="BB44" s="37" t="s">
        <v>66</v>
      </c>
      <c r="BC44" s="37">
        <v>6</v>
      </c>
      <c r="BD44" s="37"/>
      <c r="BE44" s="37" t="s">
        <v>66</v>
      </c>
      <c r="BF44" s="37" t="s">
        <v>66</v>
      </c>
      <c r="BG44" s="38">
        <f t="shared" si="5"/>
        <v>38</v>
      </c>
      <c r="BH44" s="37">
        <f t="shared" ca="1" si="6"/>
        <v>3040</v>
      </c>
      <c r="BI44" s="37"/>
      <c r="BJ44" s="37">
        <f t="shared" ca="1" si="1"/>
        <v>3040</v>
      </c>
    </row>
    <row r="45" spans="1:62" ht="99.95" customHeight="1" x14ac:dyDescent="0.25">
      <c r="A45" s="314"/>
      <c r="B45" s="49"/>
      <c r="C45" s="50" t="s">
        <v>133</v>
      </c>
      <c r="D45" s="51">
        <v>2040335648124</v>
      </c>
      <c r="E45" s="251">
        <f>_xlfn.XLOOKUP($D45,[1]Сводный!$E:$E,[1]Сводный!BR:BR,0)</f>
        <v>30</v>
      </c>
      <c r="F45" s="251">
        <f>_xlfn.XLOOKUP($D45,[1]Сводный!$E:$E,[1]Сводный!BS:BS,0)</f>
        <v>0</v>
      </c>
      <c r="G45" s="251">
        <f>_xlfn.XLOOKUP($D45,[1]Сводный!$E:$E,[1]Сводный!BT:BT,0)</f>
        <v>0</v>
      </c>
      <c r="H45" s="251">
        <f>_xlfn.XLOOKUP($D45,[1]Сводный!$E:$E,[1]Сводный!BU:BU,0)</f>
        <v>0</v>
      </c>
      <c r="I45" s="251">
        <f>_xlfn.XLOOKUP($D45,[1]Сводный!$E:$E,[1]Сводный!BV:BV,0)</f>
        <v>0</v>
      </c>
      <c r="J45" s="251">
        <f>_xlfn.XLOOKUP($D45,[1]Сводный!$E:$E,[1]Сводный!BW:BW,0)</f>
        <v>30</v>
      </c>
      <c r="K45" s="251">
        <f>_xlfn.XLOOKUP($D45,[1]Сводный!$E:$E,[1]Сводный!BX:BX,0)</f>
        <v>0</v>
      </c>
      <c r="L45" s="251">
        <f>_xlfn.XLOOKUP($D45,[1]Сводный!$E:$E,[1]Сводный!BY:BY,0)</f>
        <v>30</v>
      </c>
      <c r="M45" s="251">
        <f>_xlfn.XLOOKUP($D45,[1]Сводный!$E:$E,[1]Сводный!BZ:BZ,0)</f>
        <v>0</v>
      </c>
      <c r="N45" s="251">
        <f>_xlfn.XLOOKUP($D45,[1]Сводный!$E:$E,[1]Сводный!CA:CA,0)</f>
        <v>20</v>
      </c>
      <c r="O45" s="251">
        <f>_xlfn.XLOOKUP($D45,[1]Сводный!$E:$E,[1]Сводный!CB:CB,0)</f>
        <v>20</v>
      </c>
      <c r="P45" s="32">
        <f>_xlfn.XLOOKUP($D45,[1]Сводный!$E:$E,[1]Сводный!CC:CC,0)</f>
        <v>0</v>
      </c>
      <c r="Q45" s="1">
        <f t="shared" si="2"/>
        <v>130</v>
      </c>
      <c r="R45" s="262" cm="1">
        <f t="array" aca="1" ref="R45" ca="1">_xlfn.XLOOKUP($D45,INDIRECT(R$2&amp;"!"&amp;"E:E"),INDIRECT(R$2&amp;"!"&amp;"C:C"),0)</f>
        <v>0</v>
      </c>
      <c r="S45" s="262" cm="1">
        <f t="array" aca="1" ref="S45" ca="1">_xlfn.XLOOKUP($D45,INDIRECT(S$2&amp;"!"&amp;"E:E"),INDIRECT(S$2&amp;"!"&amp;"C:C"),0)</f>
        <v>0</v>
      </c>
      <c r="T45" s="262" cm="1">
        <f t="array" aca="1" ref="T45" ca="1">_xlfn.XLOOKUP($D45,INDIRECT(T$2&amp;"!"&amp;"E:E"),INDIRECT(T$2&amp;"!"&amp;"C:C"),0)</f>
        <v>0</v>
      </c>
      <c r="U45" s="262" cm="1">
        <f t="array" aca="1" ref="U45" ca="1">_xlfn.XLOOKUP($D45,INDIRECT(U$2&amp;"!"&amp;"E:E"),INDIRECT(U$2&amp;"!"&amp;"C:C"),0)</f>
        <v>0</v>
      </c>
      <c r="V45" s="262" cm="1">
        <f t="array" aca="1" ref="V45" ca="1">_xlfn.XLOOKUP($D45,INDIRECT(V$2&amp;"!"&amp;"E:E"),INDIRECT(V$2&amp;"!"&amp;"C:C"),0)</f>
        <v>0</v>
      </c>
      <c r="W45" s="262" cm="1">
        <f t="array" aca="1" ref="W45" ca="1">_xlfn.XLOOKUP($D45,INDIRECT(W$2&amp;"!"&amp;"E:E"),INDIRECT(W$2&amp;"!"&amp;"C:C"),0)</f>
        <v>0</v>
      </c>
      <c r="X45" s="262" cm="1">
        <f t="array" aca="1" ref="X45" ca="1">_xlfn.XLOOKUP($D45,INDIRECT(X$2&amp;"!"&amp;"E:E"),INDIRECT(X$2&amp;"!"&amp;"C:C"),0)</f>
        <v>0</v>
      </c>
      <c r="Y45" s="262" cm="1">
        <f t="array" aca="1" ref="Y45" ca="1">_xlfn.XLOOKUP($D45,INDIRECT(Y$2&amp;"!"&amp;"E:E"),INDIRECT(Y$2&amp;"!"&amp;"C:C"),0)</f>
        <v>0</v>
      </c>
      <c r="Z45" s="262" cm="1">
        <f t="array" aca="1" ref="Z45" ca="1">_xlfn.XLOOKUP($D45,INDIRECT(Z$2&amp;"!"&amp;"E:E"),INDIRECT(Z$2&amp;"!"&amp;"C:C"),0)</f>
        <v>0</v>
      </c>
      <c r="AA45" s="262" cm="1">
        <f t="array" aca="1" ref="AA45" ca="1">_xlfn.XLOOKUP($D45,INDIRECT(AA$2&amp;"!"&amp;"E:E"),INDIRECT(AA$2&amp;"!"&amp;"C:C"),0)</f>
        <v>0</v>
      </c>
      <c r="AB45" s="262" cm="1">
        <f t="array" aca="1" ref="AB45" ca="1">_xlfn.XLOOKUP($D45,INDIRECT(AB$2&amp;"!"&amp;"E:E"),INDIRECT(AB$2&amp;"!"&amp;"C:C"),0)</f>
        <v>0</v>
      </c>
      <c r="AC45" s="262" cm="1">
        <f t="array" aca="1" ref="AC45" ca="1">_xlfn.XLOOKUP($D45,INDIRECT(AC$2&amp;"!"&amp;"E:E"),INDIRECT(AC$2&amp;"!"&amp;"C:C"),0)</f>
        <v>0</v>
      </c>
      <c r="AD45" s="262" cm="1">
        <f t="array" aca="1" ref="AD45" ca="1">_xlfn.XLOOKUP($D45,INDIRECT(AD$2&amp;"!"&amp;"E:E"),INDIRECT(AD$2&amp;"!"&amp;"C:C"),0)</f>
        <v>0</v>
      </c>
      <c r="AE45" s="262" cm="1">
        <f t="array" aca="1" ref="AE45" ca="1">_xlfn.XLOOKUP($D45,INDIRECT(AE$2&amp;"!"&amp;"E:E"),INDIRECT(AE$2&amp;"!"&amp;"C:C"),0)</f>
        <v>0</v>
      </c>
      <c r="AF45" s="262" cm="1">
        <f t="array" aca="1" ref="AF45" ca="1">_xlfn.XLOOKUP($D45,INDIRECT(AF$2&amp;"!"&amp;"E:E"),INDIRECT(AF$2&amp;"!"&amp;"C:C"),0)</f>
        <v>0</v>
      </c>
      <c r="AG45" s="262" cm="1">
        <f t="array" aca="1" ref="AG45" ca="1">_xlfn.XLOOKUP($D45,INDIRECT(AG$2&amp;"!"&amp;"E:E"),INDIRECT(AG$2&amp;"!"&amp;"C:C"),0)</f>
        <v>0</v>
      </c>
      <c r="AH45" s="262" cm="1">
        <f t="array" aca="1" ref="AH45" ca="1">_xlfn.XLOOKUP($D45,INDIRECT(AH$2&amp;"!"&amp;"E:E"),INDIRECT(AH$2&amp;"!"&amp;"C:C"),0)</f>
        <v>0</v>
      </c>
      <c r="AI45" s="262" cm="1">
        <f t="array" aca="1" ref="AI45" ca="1">_xlfn.XLOOKUP($D45,INDIRECT(AI$2&amp;"!"&amp;"E:E"),INDIRECT(AI$2&amp;"!"&amp;"C:C"),0)</f>
        <v>0</v>
      </c>
      <c r="AJ45" s="262" cm="1">
        <f t="array" aca="1" ref="AJ45" ca="1">_xlfn.XLOOKUP($D45,INDIRECT(AJ$2&amp;"!"&amp;"E:E"),INDIRECT(AJ$2&amp;"!"&amp;"C:C"),0)</f>
        <v>0</v>
      </c>
      <c r="AK45" s="262" cm="1">
        <f t="array" aca="1" ref="AK45" ca="1">_xlfn.XLOOKUP($D45,INDIRECT(AK$2&amp;"!"&amp;"E:E"),INDIRECT(AK$2&amp;"!"&amp;"C:C"),0)</f>
        <v>0</v>
      </c>
      <c r="AL45" s="262" cm="1">
        <f t="array" aca="1" ref="AL45" ca="1">_xlfn.XLOOKUP($D45,INDIRECT(AL$2&amp;"!"&amp;"E:E"),INDIRECT(AL$2&amp;"!"&amp;"C:C"),0)</f>
        <v>0</v>
      </c>
      <c r="AM45" s="262" cm="1">
        <f t="array" aca="1" ref="AM45" ca="1">_xlfn.XLOOKUP($D45,INDIRECT(AM$2&amp;"!"&amp;"E:E"),INDIRECT(AM$2&amp;"!"&amp;"C:C"),0)</f>
        <v>0</v>
      </c>
      <c r="AN45" s="262" cm="1">
        <f t="array" aca="1" ref="AN45" ca="1">_xlfn.XLOOKUP($D45,INDIRECT(AN$2&amp;"!"&amp;"E:E"),INDIRECT(AN$2&amp;"!"&amp;"C:C"),0)</f>
        <v>0</v>
      </c>
      <c r="AO45" s="262" cm="1">
        <f t="array" aca="1" ref="AO45" ca="1">_xlfn.XLOOKUP($D45,INDIRECT(AO$2&amp;"!"&amp;"E:E"),INDIRECT(AO$2&amp;"!"&amp;"C:C"),0)</f>
        <v>0</v>
      </c>
      <c r="AP45" s="262" cm="1">
        <f t="array" aca="1" ref="AP45" ca="1">_xlfn.XLOOKUP($D45,INDIRECT(AP$2&amp;"!"&amp;"E:E"),INDIRECT(AP$2&amp;"!"&amp;"C:C"),0)</f>
        <v>0</v>
      </c>
      <c r="AQ45" s="262" cm="1">
        <f t="array" aca="1" ref="AQ45" ca="1">_xlfn.XLOOKUP($D45,INDIRECT(AQ$2&amp;"!"&amp;"E:E"),INDIRECT(AQ$2&amp;"!"&amp;"C:C"),0)</f>
        <v>0</v>
      </c>
      <c r="AR45" s="262" cm="1">
        <f t="array" aca="1" ref="AR45" ca="1">_xlfn.XLOOKUP($D45,INDIRECT(AR$2&amp;"!"&amp;"E:E"),INDIRECT(AR$2&amp;"!"&amp;"C:C"),0)</f>
        <v>0</v>
      </c>
      <c r="AS45" s="263">
        <f t="shared" ca="1" si="3"/>
        <v>0</v>
      </c>
      <c r="AT45" s="280">
        <f t="shared" ca="1" si="0"/>
        <v>130</v>
      </c>
      <c r="AU45" s="53" t="s">
        <v>7</v>
      </c>
      <c r="AV45" s="53" t="s">
        <v>74</v>
      </c>
      <c r="AX45" s="30">
        <f t="shared" ca="1" si="4"/>
        <v>130</v>
      </c>
      <c r="AY45" s="37" t="s">
        <v>66</v>
      </c>
      <c r="AZ45" s="37"/>
      <c r="BA45" s="37"/>
      <c r="BB45" s="37"/>
      <c r="BC45" s="37"/>
      <c r="BD45" s="37"/>
      <c r="BE45" s="37" t="s">
        <v>66</v>
      </c>
      <c r="BF45" s="37" t="s">
        <v>66</v>
      </c>
      <c r="BG45" s="38">
        <f t="shared" si="5"/>
        <v>14</v>
      </c>
      <c r="BH45" s="37">
        <f t="shared" ca="1" si="6"/>
        <v>1820</v>
      </c>
      <c r="BI45" s="37"/>
      <c r="BJ45" s="37">
        <f t="shared" ca="1" si="1"/>
        <v>1820</v>
      </c>
    </row>
    <row r="46" spans="1:62" ht="99.95" customHeight="1" thickBot="1" x14ac:dyDescent="0.3">
      <c r="A46" s="314"/>
      <c r="B46" s="49"/>
      <c r="C46" s="50" t="s">
        <v>134</v>
      </c>
      <c r="D46" s="51">
        <v>2040335626849</v>
      </c>
      <c r="E46" s="251">
        <f>_xlfn.XLOOKUP($D46,[1]Сводный!$E:$E,[1]Сводный!BR:BR,0)</f>
        <v>30</v>
      </c>
      <c r="F46" s="251">
        <f>_xlfn.XLOOKUP($D46,[1]Сводный!$E:$E,[1]Сводный!BS:BS,0)</f>
        <v>0</v>
      </c>
      <c r="G46" s="251">
        <f>_xlfn.XLOOKUP($D46,[1]Сводный!$E:$E,[1]Сводный!BT:BT,0)</f>
        <v>0</v>
      </c>
      <c r="H46" s="251">
        <f>_xlfn.XLOOKUP($D46,[1]Сводный!$E:$E,[1]Сводный!BU:BU,0)</f>
        <v>0</v>
      </c>
      <c r="I46" s="251">
        <f>_xlfn.XLOOKUP($D46,[1]Сводный!$E:$E,[1]Сводный!BV:BV,0)</f>
        <v>0</v>
      </c>
      <c r="J46" s="251">
        <f>_xlfn.XLOOKUP($D46,[1]Сводный!$E:$E,[1]Сводный!BW:BW,0)</f>
        <v>10</v>
      </c>
      <c r="K46" s="251">
        <f>_xlfn.XLOOKUP($D46,[1]Сводный!$E:$E,[1]Сводный!BX:BX,0)</f>
        <v>0</v>
      </c>
      <c r="L46" s="251">
        <f>_xlfn.XLOOKUP($D46,[1]Сводный!$E:$E,[1]Сводный!BY:BY,0)</f>
        <v>20</v>
      </c>
      <c r="M46" s="251">
        <f>_xlfn.XLOOKUP($D46,[1]Сводный!$E:$E,[1]Сводный!BZ:BZ,0)</f>
        <v>0</v>
      </c>
      <c r="N46" s="251">
        <f>_xlfn.XLOOKUP($D46,[1]Сводный!$E:$E,[1]Сводный!CA:CA,0)</f>
        <v>20</v>
      </c>
      <c r="O46" s="251">
        <f>_xlfn.XLOOKUP($D46,[1]Сводный!$E:$E,[1]Сводный!CB:CB,0)</f>
        <v>20</v>
      </c>
      <c r="P46" s="32">
        <f>_xlfn.XLOOKUP($D46,[1]Сводный!$E:$E,[1]Сводный!CC:CC,0)</f>
        <v>0</v>
      </c>
      <c r="Q46" s="1">
        <f t="shared" si="2"/>
        <v>100</v>
      </c>
      <c r="R46" s="262" cm="1">
        <f t="array" aca="1" ref="R46" ca="1">_xlfn.XLOOKUP($D46,INDIRECT(R$2&amp;"!"&amp;"E:E"),INDIRECT(R$2&amp;"!"&amp;"C:C"),0)</f>
        <v>0</v>
      </c>
      <c r="S46" s="262" cm="1">
        <f t="array" aca="1" ref="S46" ca="1">_xlfn.XLOOKUP($D46,INDIRECT(S$2&amp;"!"&amp;"E:E"),INDIRECT(S$2&amp;"!"&amp;"C:C"),0)</f>
        <v>0</v>
      </c>
      <c r="T46" s="262" cm="1">
        <f t="array" aca="1" ref="T46" ca="1">_xlfn.XLOOKUP($D46,INDIRECT(T$2&amp;"!"&amp;"E:E"),INDIRECT(T$2&amp;"!"&amp;"C:C"),0)</f>
        <v>0</v>
      </c>
      <c r="U46" s="262" cm="1">
        <f t="array" aca="1" ref="U46" ca="1">_xlfn.XLOOKUP($D46,INDIRECT(U$2&amp;"!"&amp;"E:E"),INDIRECT(U$2&amp;"!"&amp;"C:C"),0)</f>
        <v>0</v>
      </c>
      <c r="V46" s="262" cm="1">
        <f t="array" aca="1" ref="V46" ca="1">_xlfn.XLOOKUP($D46,INDIRECT(V$2&amp;"!"&amp;"E:E"),INDIRECT(V$2&amp;"!"&amp;"C:C"),0)</f>
        <v>0</v>
      </c>
      <c r="W46" s="262" cm="1">
        <f t="array" aca="1" ref="W46" ca="1">_xlfn.XLOOKUP($D46,INDIRECT(W$2&amp;"!"&amp;"E:E"),INDIRECT(W$2&amp;"!"&amp;"C:C"),0)</f>
        <v>0</v>
      </c>
      <c r="X46" s="262" cm="1">
        <f t="array" aca="1" ref="X46" ca="1">_xlfn.XLOOKUP($D46,INDIRECT(X$2&amp;"!"&amp;"E:E"),INDIRECT(X$2&amp;"!"&amp;"C:C"),0)</f>
        <v>0</v>
      </c>
      <c r="Y46" s="262" cm="1">
        <f t="array" aca="1" ref="Y46" ca="1">_xlfn.XLOOKUP($D46,INDIRECT(Y$2&amp;"!"&amp;"E:E"),INDIRECT(Y$2&amp;"!"&amp;"C:C"),0)</f>
        <v>0</v>
      </c>
      <c r="Z46" s="262" cm="1">
        <f t="array" aca="1" ref="Z46" ca="1">_xlfn.XLOOKUP($D46,INDIRECT(Z$2&amp;"!"&amp;"E:E"),INDIRECT(Z$2&amp;"!"&amp;"C:C"),0)</f>
        <v>0</v>
      </c>
      <c r="AA46" s="262" cm="1">
        <f t="array" aca="1" ref="AA46" ca="1">_xlfn.XLOOKUP($D46,INDIRECT(AA$2&amp;"!"&amp;"E:E"),INDIRECT(AA$2&amp;"!"&amp;"C:C"),0)</f>
        <v>0</v>
      </c>
      <c r="AB46" s="262" cm="1">
        <f t="array" aca="1" ref="AB46" ca="1">_xlfn.XLOOKUP($D46,INDIRECT(AB$2&amp;"!"&amp;"E:E"),INDIRECT(AB$2&amp;"!"&amp;"C:C"),0)</f>
        <v>0</v>
      </c>
      <c r="AC46" s="262" cm="1">
        <f t="array" aca="1" ref="AC46" ca="1">_xlfn.XLOOKUP($D46,INDIRECT(AC$2&amp;"!"&amp;"E:E"),INDIRECT(AC$2&amp;"!"&amp;"C:C"),0)</f>
        <v>0</v>
      </c>
      <c r="AD46" s="262" cm="1">
        <f t="array" aca="1" ref="AD46" ca="1">_xlfn.XLOOKUP($D46,INDIRECT(AD$2&amp;"!"&amp;"E:E"),INDIRECT(AD$2&amp;"!"&amp;"C:C"),0)</f>
        <v>0</v>
      </c>
      <c r="AE46" s="262" cm="1">
        <f t="array" aca="1" ref="AE46" ca="1">_xlfn.XLOOKUP($D46,INDIRECT(AE$2&amp;"!"&amp;"E:E"),INDIRECT(AE$2&amp;"!"&amp;"C:C"),0)</f>
        <v>0</v>
      </c>
      <c r="AF46" s="262" cm="1">
        <f t="array" aca="1" ref="AF46" ca="1">_xlfn.XLOOKUP($D46,INDIRECT(AF$2&amp;"!"&amp;"E:E"),INDIRECT(AF$2&amp;"!"&amp;"C:C"),0)</f>
        <v>0</v>
      </c>
      <c r="AG46" s="262" cm="1">
        <f t="array" aca="1" ref="AG46" ca="1">_xlfn.XLOOKUP($D46,INDIRECT(AG$2&amp;"!"&amp;"E:E"),INDIRECT(AG$2&amp;"!"&amp;"C:C"),0)</f>
        <v>0</v>
      </c>
      <c r="AH46" s="262" cm="1">
        <f t="array" aca="1" ref="AH46" ca="1">_xlfn.XLOOKUP($D46,INDIRECT(AH$2&amp;"!"&amp;"E:E"),INDIRECT(AH$2&amp;"!"&amp;"C:C"),0)</f>
        <v>0</v>
      </c>
      <c r="AI46" s="262" cm="1">
        <f t="array" aca="1" ref="AI46" ca="1">_xlfn.XLOOKUP($D46,INDIRECT(AI$2&amp;"!"&amp;"E:E"),INDIRECT(AI$2&amp;"!"&amp;"C:C"),0)</f>
        <v>0</v>
      </c>
      <c r="AJ46" s="262" cm="1">
        <f t="array" aca="1" ref="AJ46" ca="1">_xlfn.XLOOKUP($D46,INDIRECT(AJ$2&amp;"!"&amp;"E:E"),INDIRECT(AJ$2&amp;"!"&amp;"C:C"),0)</f>
        <v>0</v>
      </c>
      <c r="AK46" s="262" cm="1">
        <f t="array" aca="1" ref="AK46" ca="1">_xlfn.XLOOKUP($D46,INDIRECT(AK$2&amp;"!"&amp;"E:E"),INDIRECT(AK$2&amp;"!"&amp;"C:C"),0)</f>
        <v>0</v>
      </c>
      <c r="AL46" s="262" cm="1">
        <f t="array" aca="1" ref="AL46" ca="1">_xlfn.XLOOKUP($D46,INDIRECT(AL$2&amp;"!"&amp;"E:E"),INDIRECT(AL$2&amp;"!"&amp;"C:C"),0)</f>
        <v>0</v>
      </c>
      <c r="AM46" s="262" cm="1">
        <f t="array" aca="1" ref="AM46" ca="1">_xlfn.XLOOKUP($D46,INDIRECT(AM$2&amp;"!"&amp;"E:E"),INDIRECT(AM$2&amp;"!"&amp;"C:C"),0)</f>
        <v>0</v>
      </c>
      <c r="AN46" s="262" cm="1">
        <f t="array" aca="1" ref="AN46" ca="1">_xlfn.XLOOKUP($D46,INDIRECT(AN$2&amp;"!"&amp;"E:E"),INDIRECT(AN$2&amp;"!"&amp;"C:C"),0)</f>
        <v>0</v>
      </c>
      <c r="AO46" s="262" cm="1">
        <f t="array" aca="1" ref="AO46" ca="1">_xlfn.XLOOKUP($D46,INDIRECT(AO$2&amp;"!"&amp;"E:E"),INDIRECT(AO$2&amp;"!"&amp;"C:C"),0)</f>
        <v>0</v>
      </c>
      <c r="AP46" s="262" cm="1">
        <f t="array" aca="1" ref="AP46" ca="1">_xlfn.XLOOKUP($D46,INDIRECT(AP$2&amp;"!"&amp;"E:E"),INDIRECT(AP$2&amp;"!"&amp;"C:C"),0)</f>
        <v>0</v>
      </c>
      <c r="AQ46" s="262" cm="1">
        <f t="array" aca="1" ref="AQ46" ca="1">_xlfn.XLOOKUP($D46,INDIRECT(AQ$2&amp;"!"&amp;"E:E"),INDIRECT(AQ$2&amp;"!"&amp;"C:C"),0)</f>
        <v>0</v>
      </c>
      <c r="AR46" s="262" cm="1">
        <f t="array" aca="1" ref="AR46" ca="1">_xlfn.XLOOKUP($D46,INDIRECT(AR$2&amp;"!"&amp;"E:E"),INDIRECT(AR$2&amp;"!"&amp;"C:C"),0)</f>
        <v>0</v>
      </c>
      <c r="AS46" s="263">
        <f t="shared" ca="1" si="3"/>
        <v>0</v>
      </c>
      <c r="AT46" s="280">
        <f t="shared" ca="1" si="0"/>
        <v>100</v>
      </c>
      <c r="AU46" s="53" t="s">
        <v>7</v>
      </c>
      <c r="AV46" s="53" t="s">
        <v>74</v>
      </c>
      <c r="AX46" s="30">
        <f t="shared" ca="1" si="4"/>
        <v>100</v>
      </c>
      <c r="AY46" s="37" t="s">
        <v>66</v>
      </c>
      <c r="AZ46" s="37"/>
      <c r="BA46" s="37"/>
      <c r="BB46" s="37"/>
      <c r="BC46" s="37"/>
      <c r="BD46" s="37"/>
      <c r="BE46" s="37" t="s">
        <v>66</v>
      </c>
      <c r="BF46" s="37" t="s">
        <v>66</v>
      </c>
      <c r="BG46" s="38">
        <f t="shared" si="5"/>
        <v>14</v>
      </c>
      <c r="BH46" s="37">
        <f t="shared" ca="1" si="6"/>
        <v>1400</v>
      </c>
      <c r="BI46" s="37"/>
      <c r="BJ46" s="37">
        <f t="shared" ref="BJ46:BJ73" ca="1" si="7">BH46+AT46*BI46</f>
        <v>1400</v>
      </c>
    </row>
    <row r="47" spans="1:62" ht="105.75" thickBot="1" x14ac:dyDescent="0.3">
      <c r="A47" s="315"/>
      <c r="B47" s="41"/>
      <c r="C47" s="42" t="s">
        <v>34</v>
      </c>
      <c r="D47" s="43">
        <v>2039404446068</v>
      </c>
      <c r="E47" s="252">
        <f>_xlfn.XLOOKUP($D47,[1]Сводный!$E:$E,[1]Сводный!BR:BR,0)</f>
        <v>0</v>
      </c>
      <c r="F47" s="252">
        <f>_xlfn.XLOOKUP($D47,[1]Сводный!$E:$E,[1]Сводный!BS:BS,0)</f>
        <v>0</v>
      </c>
      <c r="G47" s="252">
        <f>_xlfn.XLOOKUP($D47,[1]Сводный!$E:$E,[1]Сводный!BT:BT,0)</f>
        <v>0</v>
      </c>
      <c r="H47" s="252">
        <f>_xlfn.XLOOKUP($D47,[1]Сводный!$E:$E,[1]Сводный!BU:BU,0)</f>
        <v>0</v>
      </c>
      <c r="I47" s="252">
        <f>_xlfn.XLOOKUP($D47,[1]Сводный!$E:$E,[1]Сводный!BV:BV,0)</f>
        <v>0</v>
      </c>
      <c r="J47" s="252">
        <f>_xlfn.XLOOKUP($D47,[1]Сводный!$E:$E,[1]Сводный!BW:BW,0)</f>
        <v>0</v>
      </c>
      <c r="K47" s="252">
        <f>_xlfn.XLOOKUP($D47,[1]Сводный!$E:$E,[1]Сводный!BX:BX,0)</f>
        <v>0</v>
      </c>
      <c r="L47" s="252">
        <f>_xlfn.XLOOKUP($D47,[1]Сводный!$E:$E,[1]Сводный!BY:BY,0)</f>
        <v>0</v>
      </c>
      <c r="M47" s="252">
        <f>_xlfn.XLOOKUP($D47,[1]Сводный!$E:$E,[1]Сводный!BZ:BZ,0)</f>
        <v>0</v>
      </c>
      <c r="N47" s="252">
        <f>_xlfn.XLOOKUP($D47,[1]Сводный!$E:$E,[1]Сводный!CA:CA,0)</f>
        <v>20</v>
      </c>
      <c r="O47" s="252">
        <f>_xlfn.XLOOKUP($D47,[1]Сводный!$E:$E,[1]Сводный!CB:CB,0)</f>
        <v>20</v>
      </c>
      <c r="P47" s="144">
        <f>_xlfn.XLOOKUP($D47,[1]Сводный!$E:$E,[1]Сводный!CC:CC,0)</f>
        <v>0</v>
      </c>
      <c r="Q47" s="1">
        <f t="shared" si="2"/>
        <v>40</v>
      </c>
      <c r="R47" s="264" cm="1">
        <f t="array" aca="1" ref="R47" ca="1">_xlfn.XLOOKUP($D47,INDIRECT(R$2&amp;"!"&amp;"E:E"),INDIRECT(R$2&amp;"!"&amp;"C:C"),0)</f>
        <v>0</v>
      </c>
      <c r="S47" s="264" cm="1">
        <f t="array" aca="1" ref="S47" ca="1">_xlfn.XLOOKUP($D47,INDIRECT(S$2&amp;"!"&amp;"E:E"),INDIRECT(S$2&amp;"!"&amp;"C:C"),0)</f>
        <v>0</v>
      </c>
      <c r="T47" s="264" cm="1">
        <f t="array" aca="1" ref="T47" ca="1">_xlfn.XLOOKUP($D47,INDIRECT(T$2&amp;"!"&amp;"E:E"),INDIRECT(T$2&amp;"!"&amp;"C:C"),0)</f>
        <v>0</v>
      </c>
      <c r="U47" s="264" cm="1">
        <f t="array" aca="1" ref="U47" ca="1">_xlfn.XLOOKUP($D47,INDIRECT(U$2&amp;"!"&amp;"E:E"),INDIRECT(U$2&amp;"!"&amp;"C:C"),0)</f>
        <v>0</v>
      </c>
      <c r="V47" s="264" cm="1">
        <f t="array" aca="1" ref="V47" ca="1">_xlfn.XLOOKUP($D47,INDIRECT(V$2&amp;"!"&amp;"E:E"),INDIRECT(V$2&amp;"!"&amp;"C:C"),0)</f>
        <v>0</v>
      </c>
      <c r="W47" s="264" cm="1">
        <f t="array" aca="1" ref="W47" ca="1">_xlfn.XLOOKUP($D47,INDIRECT(W$2&amp;"!"&amp;"E:E"),INDIRECT(W$2&amp;"!"&amp;"C:C"),0)</f>
        <v>0</v>
      </c>
      <c r="X47" s="264" cm="1">
        <f t="array" aca="1" ref="X47" ca="1">_xlfn.XLOOKUP($D47,INDIRECT(X$2&amp;"!"&amp;"E:E"),INDIRECT(X$2&amp;"!"&amp;"C:C"),0)</f>
        <v>0</v>
      </c>
      <c r="Y47" s="264" cm="1">
        <f t="array" aca="1" ref="Y47" ca="1">_xlfn.XLOOKUP($D47,INDIRECT(Y$2&amp;"!"&amp;"E:E"),INDIRECT(Y$2&amp;"!"&amp;"C:C"),0)</f>
        <v>0</v>
      </c>
      <c r="Z47" s="264" cm="1">
        <f t="array" aca="1" ref="Z47" ca="1">_xlfn.XLOOKUP($D47,INDIRECT(Z$2&amp;"!"&amp;"E:E"),INDIRECT(Z$2&amp;"!"&amp;"C:C"),0)</f>
        <v>0</v>
      </c>
      <c r="AA47" s="264" cm="1">
        <f t="array" aca="1" ref="AA47" ca="1">_xlfn.XLOOKUP($D47,INDIRECT(AA$2&amp;"!"&amp;"E:E"),INDIRECT(AA$2&amp;"!"&amp;"C:C"),0)</f>
        <v>0</v>
      </c>
      <c r="AB47" s="264" cm="1">
        <f t="array" aca="1" ref="AB47" ca="1">_xlfn.XLOOKUP($D47,INDIRECT(AB$2&amp;"!"&amp;"E:E"),INDIRECT(AB$2&amp;"!"&amp;"C:C"),0)</f>
        <v>0</v>
      </c>
      <c r="AC47" s="264" cm="1">
        <f t="array" aca="1" ref="AC47" ca="1">_xlfn.XLOOKUP($D47,INDIRECT(AC$2&amp;"!"&amp;"E:E"),INDIRECT(AC$2&amp;"!"&amp;"C:C"),0)</f>
        <v>0</v>
      </c>
      <c r="AD47" s="264" cm="1">
        <f t="array" aca="1" ref="AD47" ca="1">_xlfn.XLOOKUP($D47,INDIRECT(AD$2&amp;"!"&amp;"E:E"),INDIRECT(AD$2&amp;"!"&amp;"C:C"),0)</f>
        <v>0</v>
      </c>
      <c r="AE47" s="264" cm="1">
        <f t="array" aca="1" ref="AE47" ca="1">_xlfn.XLOOKUP($D47,INDIRECT(AE$2&amp;"!"&amp;"E:E"),INDIRECT(AE$2&amp;"!"&amp;"C:C"),0)</f>
        <v>0</v>
      </c>
      <c r="AF47" s="264" cm="1">
        <f t="array" aca="1" ref="AF47" ca="1">_xlfn.XLOOKUP($D47,INDIRECT(AF$2&amp;"!"&amp;"E:E"),INDIRECT(AF$2&amp;"!"&amp;"C:C"),0)</f>
        <v>0</v>
      </c>
      <c r="AG47" s="264" cm="1">
        <f t="array" aca="1" ref="AG47" ca="1">_xlfn.XLOOKUP($D47,INDIRECT(AG$2&amp;"!"&amp;"E:E"),INDIRECT(AG$2&amp;"!"&amp;"C:C"),0)</f>
        <v>0</v>
      </c>
      <c r="AH47" s="264" cm="1">
        <f t="array" aca="1" ref="AH47" ca="1">_xlfn.XLOOKUP($D47,INDIRECT(AH$2&amp;"!"&amp;"E:E"),INDIRECT(AH$2&amp;"!"&amp;"C:C"),0)</f>
        <v>0</v>
      </c>
      <c r="AI47" s="264" cm="1">
        <f t="array" aca="1" ref="AI47" ca="1">_xlfn.XLOOKUP($D47,INDIRECT(AI$2&amp;"!"&amp;"E:E"),INDIRECT(AI$2&amp;"!"&amp;"C:C"),0)</f>
        <v>0</v>
      </c>
      <c r="AJ47" s="264" cm="1">
        <f t="array" aca="1" ref="AJ47" ca="1">_xlfn.XLOOKUP($D47,INDIRECT(AJ$2&amp;"!"&amp;"E:E"),INDIRECT(AJ$2&amp;"!"&amp;"C:C"),0)</f>
        <v>0</v>
      </c>
      <c r="AK47" s="264" cm="1">
        <f t="array" aca="1" ref="AK47" ca="1">_xlfn.XLOOKUP($D47,INDIRECT(AK$2&amp;"!"&amp;"E:E"),INDIRECT(AK$2&amp;"!"&amp;"C:C"),0)</f>
        <v>0</v>
      </c>
      <c r="AL47" s="264" cm="1">
        <f t="array" aca="1" ref="AL47" ca="1">_xlfn.XLOOKUP($D47,INDIRECT(AL$2&amp;"!"&amp;"E:E"),INDIRECT(AL$2&amp;"!"&amp;"C:C"),0)</f>
        <v>0</v>
      </c>
      <c r="AM47" s="264" cm="1">
        <f t="array" aca="1" ref="AM47" ca="1">_xlfn.XLOOKUP($D47,INDIRECT(AM$2&amp;"!"&amp;"E:E"),INDIRECT(AM$2&amp;"!"&amp;"C:C"),0)</f>
        <v>0</v>
      </c>
      <c r="AN47" s="264" cm="1">
        <f t="array" aca="1" ref="AN47" ca="1">_xlfn.XLOOKUP($D47,INDIRECT(AN$2&amp;"!"&amp;"E:E"),INDIRECT(AN$2&amp;"!"&amp;"C:C"),0)</f>
        <v>0</v>
      </c>
      <c r="AO47" s="264" cm="1">
        <f t="array" aca="1" ref="AO47" ca="1">_xlfn.XLOOKUP($D47,INDIRECT(AO$2&amp;"!"&amp;"E:E"),INDIRECT(AO$2&amp;"!"&amp;"C:C"),0)</f>
        <v>0</v>
      </c>
      <c r="AP47" s="264" cm="1">
        <f t="array" aca="1" ref="AP47" ca="1">_xlfn.XLOOKUP($D47,INDIRECT(AP$2&amp;"!"&amp;"E:E"),INDIRECT(AP$2&amp;"!"&amp;"C:C"),0)</f>
        <v>0</v>
      </c>
      <c r="AQ47" s="264" cm="1">
        <f t="array" aca="1" ref="AQ47" ca="1">_xlfn.XLOOKUP($D47,INDIRECT(AQ$2&amp;"!"&amp;"E:E"),INDIRECT(AQ$2&amp;"!"&amp;"C:C"),0)</f>
        <v>0</v>
      </c>
      <c r="AR47" s="264" cm="1">
        <f t="array" aca="1" ref="AR47" ca="1">_xlfn.XLOOKUP($D47,INDIRECT(AR$2&amp;"!"&amp;"E:E"),INDIRECT(AR$2&amp;"!"&amp;"C:C"),0)</f>
        <v>0</v>
      </c>
      <c r="AS47" s="265">
        <f t="shared" ca="1" si="3"/>
        <v>0</v>
      </c>
      <c r="AT47" s="280">
        <f t="shared" ca="1" si="0"/>
        <v>40</v>
      </c>
      <c r="AU47" s="58" t="s">
        <v>77</v>
      </c>
      <c r="AV47" s="54" t="s">
        <v>80</v>
      </c>
      <c r="AW47" s="148"/>
      <c r="AX47" s="149">
        <f ca="1">AT47*2</f>
        <v>80</v>
      </c>
      <c r="AY47" s="150" t="s">
        <v>66</v>
      </c>
      <c r="AZ47" s="150"/>
      <c r="BA47" s="150" t="s">
        <v>66</v>
      </c>
      <c r="BB47" s="150" t="s">
        <v>66</v>
      </c>
      <c r="BC47" s="150">
        <v>3</v>
      </c>
      <c r="BD47" s="150"/>
      <c r="BE47" s="150" t="s">
        <v>66</v>
      </c>
      <c r="BF47" s="150" t="s">
        <v>66</v>
      </c>
      <c r="BG47" s="151">
        <f t="shared" si="5"/>
        <v>35</v>
      </c>
      <c r="BH47" s="150">
        <f t="shared" ca="1" si="6"/>
        <v>1400</v>
      </c>
      <c r="BI47" s="150"/>
      <c r="BJ47" s="150">
        <f t="shared" ca="1" si="7"/>
        <v>1400</v>
      </c>
    </row>
    <row r="48" spans="1:62" ht="99.95" customHeight="1" thickBot="1" x14ac:dyDescent="0.3">
      <c r="A48" s="316" t="s">
        <v>52</v>
      </c>
      <c r="B48" s="46"/>
      <c r="C48" s="47" t="s">
        <v>35</v>
      </c>
      <c r="D48" s="48">
        <v>2038597850744</v>
      </c>
      <c r="E48" s="254">
        <f>_xlfn.XLOOKUP($D48,[1]Сводный!$E:$E,[1]Сводный!BR:BR,0)</f>
        <v>0</v>
      </c>
      <c r="F48" s="254">
        <f>_xlfn.XLOOKUP($D48,[1]Сводный!$E:$E,[1]Сводный!BS:BS,0)</f>
        <v>0</v>
      </c>
      <c r="G48" s="254">
        <f>_xlfn.XLOOKUP($D48,[1]Сводный!$E:$E,[1]Сводный!BT:BT,0)</f>
        <v>0</v>
      </c>
      <c r="H48" s="254">
        <f>_xlfn.XLOOKUP($D48,[1]Сводный!$E:$E,[1]Сводный!BU:BU,0)</f>
        <v>0</v>
      </c>
      <c r="I48" s="254">
        <f>_xlfn.XLOOKUP($D48,[1]Сводный!$E:$E,[1]Сводный!BV:BV,0)</f>
        <v>0</v>
      </c>
      <c r="J48" s="254">
        <f>_xlfn.XLOOKUP($D48,[1]Сводный!$E:$E,[1]Сводный!BW:BW,0)</f>
        <v>0</v>
      </c>
      <c r="K48" s="254">
        <f>_xlfn.XLOOKUP($D48,[1]Сводный!$E:$E,[1]Сводный!BX:BX,0)</f>
        <v>0</v>
      </c>
      <c r="L48" s="254">
        <f>_xlfn.XLOOKUP($D48,[1]Сводный!$E:$E,[1]Сводный!BY:BY,0)</f>
        <v>0</v>
      </c>
      <c r="M48" s="254">
        <f>_xlfn.XLOOKUP($D48,[1]Сводный!$E:$E,[1]Сводный!BZ:BZ,0)</f>
        <v>0</v>
      </c>
      <c r="N48" s="254">
        <f>_xlfn.XLOOKUP($D48,[1]Сводный!$E:$E,[1]Сводный!CA:CA,0)</f>
        <v>0</v>
      </c>
      <c r="O48" s="254">
        <f>_xlfn.XLOOKUP($D48,[1]Сводный!$E:$E,[1]Сводный!CB:CB,0)</f>
        <v>20</v>
      </c>
      <c r="P48" s="163">
        <f>_xlfn.XLOOKUP($D48,[1]Сводный!$E:$E,[1]Сводный!CC:CC,0)</f>
        <v>0</v>
      </c>
      <c r="Q48" s="1">
        <f t="shared" si="2"/>
        <v>20</v>
      </c>
      <c r="R48" s="269" cm="1">
        <f t="array" aca="1" ref="R48" ca="1">_xlfn.XLOOKUP($D48,INDIRECT(R$2&amp;"!"&amp;"E:E"),INDIRECT(R$2&amp;"!"&amp;"C:C"),0)</f>
        <v>0</v>
      </c>
      <c r="S48" s="269" cm="1">
        <f t="array" aca="1" ref="S48" ca="1">_xlfn.XLOOKUP($D48,INDIRECT(S$2&amp;"!"&amp;"E:E"),INDIRECT(S$2&amp;"!"&amp;"C:C"),0)</f>
        <v>0</v>
      </c>
      <c r="T48" s="269" cm="1">
        <f t="array" aca="1" ref="T48" ca="1">_xlfn.XLOOKUP($D48,INDIRECT(T$2&amp;"!"&amp;"E:E"),INDIRECT(T$2&amp;"!"&amp;"C:C"),0)</f>
        <v>0</v>
      </c>
      <c r="U48" s="269" cm="1">
        <f t="array" aca="1" ref="U48" ca="1">_xlfn.XLOOKUP($D48,INDIRECT(U$2&amp;"!"&amp;"E:E"),INDIRECT(U$2&amp;"!"&amp;"C:C"),0)</f>
        <v>0</v>
      </c>
      <c r="V48" s="269" cm="1">
        <f t="array" aca="1" ref="V48" ca="1">_xlfn.XLOOKUP($D48,INDIRECT(V$2&amp;"!"&amp;"E:E"),INDIRECT(V$2&amp;"!"&amp;"C:C"),0)</f>
        <v>0</v>
      </c>
      <c r="W48" s="269" cm="1">
        <f t="array" aca="1" ref="W48" ca="1">_xlfn.XLOOKUP($D48,INDIRECT(W$2&amp;"!"&amp;"E:E"),INDIRECT(W$2&amp;"!"&amp;"C:C"),0)</f>
        <v>0</v>
      </c>
      <c r="X48" s="269" cm="1">
        <f t="array" aca="1" ref="X48" ca="1">_xlfn.XLOOKUP($D48,INDIRECT(X$2&amp;"!"&amp;"E:E"),INDIRECT(X$2&amp;"!"&amp;"C:C"),0)</f>
        <v>0</v>
      </c>
      <c r="Y48" s="269" cm="1">
        <f t="array" aca="1" ref="Y48" ca="1">_xlfn.XLOOKUP($D48,INDIRECT(Y$2&amp;"!"&amp;"E:E"),INDIRECT(Y$2&amp;"!"&amp;"C:C"),0)</f>
        <v>0</v>
      </c>
      <c r="Z48" s="269" cm="1">
        <f t="array" aca="1" ref="Z48" ca="1">_xlfn.XLOOKUP($D48,INDIRECT(Z$2&amp;"!"&amp;"E:E"),INDIRECT(Z$2&amp;"!"&amp;"C:C"),0)</f>
        <v>0</v>
      </c>
      <c r="AA48" s="269" cm="1">
        <f t="array" aca="1" ref="AA48" ca="1">_xlfn.XLOOKUP($D48,INDIRECT(AA$2&amp;"!"&amp;"E:E"),INDIRECT(AA$2&amp;"!"&amp;"C:C"),0)</f>
        <v>0</v>
      </c>
      <c r="AB48" s="269" cm="1">
        <f t="array" aca="1" ref="AB48" ca="1">_xlfn.XLOOKUP($D48,INDIRECT(AB$2&amp;"!"&amp;"E:E"),INDIRECT(AB$2&amp;"!"&amp;"C:C"),0)</f>
        <v>0</v>
      </c>
      <c r="AC48" s="269" cm="1">
        <f t="array" aca="1" ref="AC48" ca="1">_xlfn.XLOOKUP($D48,INDIRECT(AC$2&amp;"!"&amp;"E:E"),INDIRECT(AC$2&amp;"!"&amp;"C:C"),0)</f>
        <v>0</v>
      </c>
      <c r="AD48" s="269" cm="1">
        <f t="array" aca="1" ref="AD48" ca="1">_xlfn.XLOOKUP($D48,INDIRECT(AD$2&amp;"!"&amp;"E:E"),INDIRECT(AD$2&amp;"!"&amp;"C:C"),0)</f>
        <v>0</v>
      </c>
      <c r="AE48" s="269" cm="1">
        <f t="array" aca="1" ref="AE48" ca="1">_xlfn.XLOOKUP($D48,INDIRECT(AE$2&amp;"!"&amp;"E:E"),INDIRECT(AE$2&amp;"!"&amp;"C:C"),0)</f>
        <v>0</v>
      </c>
      <c r="AF48" s="269" cm="1">
        <f t="array" aca="1" ref="AF48" ca="1">_xlfn.XLOOKUP($D48,INDIRECT(AF$2&amp;"!"&amp;"E:E"),INDIRECT(AF$2&amp;"!"&amp;"C:C"),0)</f>
        <v>0</v>
      </c>
      <c r="AG48" s="269" cm="1">
        <f t="array" aca="1" ref="AG48" ca="1">_xlfn.XLOOKUP($D48,INDIRECT(AG$2&amp;"!"&amp;"E:E"),INDIRECT(AG$2&amp;"!"&amp;"C:C"),0)</f>
        <v>0</v>
      </c>
      <c r="AH48" s="269" cm="1">
        <f t="array" aca="1" ref="AH48" ca="1">_xlfn.XLOOKUP($D48,INDIRECT(AH$2&amp;"!"&amp;"E:E"),INDIRECT(AH$2&amp;"!"&amp;"C:C"),0)</f>
        <v>0</v>
      </c>
      <c r="AI48" s="269" cm="1">
        <f t="array" aca="1" ref="AI48" ca="1">_xlfn.XLOOKUP($D48,INDIRECT(AI$2&amp;"!"&amp;"E:E"),INDIRECT(AI$2&amp;"!"&amp;"C:C"),0)</f>
        <v>0</v>
      </c>
      <c r="AJ48" s="269" cm="1">
        <f t="array" aca="1" ref="AJ48" ca="1">_xlfn.XLOOKUP($D48,INDIRECT(AJ$2&amp;"!"&amp;"E:E"),INDIRECT(AJ$2&amp;"!"&amp;"C:C"),0)</f>
        <v>0</v>
      </c>
      <c r="AK48" s="269" cm="1">
        <f t="array" aca="1" ref="AK48" ca="1">_xlfn.XLOOKUP($D48,INDIRECT(AK$2&amp;"!"&amp;"E:E"),INDIRECT(AK$2&amp;"!"&amp;"C:C"),0)</f>
        <v>0</v>
      </c>
      <c r="AL48" s="269" cm="1">
        <f t="array" aca="1" ref="AL48" ca="1">_xlfn.XLOOKUP($D48,INDIRECT(AL$2&amp;"!"&amp;"E:E"),INDIRECT(AL$2&amp;"!"&amp;"C:C"),0)</f>
        <v>0</v>
      </c>
      <c r="AM48" s="269" cm="1">
        <f t="array" aca="1" ref="AM48" ca="1">_xlfn.XLOOKUP($D48,INDIRECT(AM$2&amp;"!"&amp;"E:E"),INDIRECT(AM$2&amp;"!"&amp;"C:C"),0)</f>
        <v>0</v>
      </c>
      <c r="AN48" s="269" cm="1">
        <f t="array" aca="1" ref="AN48" ca="1">_xlfn.XLOOKUP($D48,INDIRECT(AN$2&amp;"!"&amp;"E:E"),INDIRECT(AN$2&amp;"!"&amp;"C:C"),0)</f>
        <v>0</v>
      </c>
      <c r="AO48" s="269" cm="1">
        <f t="array" aca="1" ref="AO48" ca="1">_xlfn.XLOOKUP($D48,INDIRECT(AO$2&amp;"!"&amp;"E:E"),INDIRECT(AO$2&amp;"!"&amp;"C:C"),0)</f>
        <v>0</v>
      </c>
      <c r="AP48" s="269" cm="1">
        <f t="array" aca="1" ref="AP48" ca="1">_xlfn.XLOOKUP($D48,INDIRECT(AP$2&amp;"!"&amp;"E:E"),INDIRECT(AP$2&amp;"!"&amp;"C:C"),0)</f>
        <v>0</v>
      </c>
      <c r="AQ48" s="269" cm="1">
        <f t="array" aca="1" ref="AQ48" ca="1">_xlfn.XLOOKUP($D48,INDIRECT(AQ$2&amp;"!"&amp;"E:E"),INDIRECT(AQ$2&amp;"!"&amp;"C:C"),0)</f>
        <v>0</v>
      </c>
      <c r="AR48" s="269" cm="1">
        <f t="array" aca="1" ref="AR48" ca="1">_xlfn.XLOOKUP($D48,INDIRECT(AR$2&amp;"!"&amp;"E:E"),INDIRECT(AR$2&amp;"!"&amp;"C:C"),0)</f>
        <v>0</v>
      </c>
      <c r="AS48" s="270">
        <f t="shared" ca="1" si="3"/>
        <v>0</v>
      </c>
      <c r="AT48" s="280">
        <f t="shared" ca="1" si="0"/>
        <v>20</v>
      </c>
      <c r="AU48" s="52" t="s">
        <v>7</v>
      </c>
      <c r="AV48" s="52" t="s">
        <v>78</v>
      </c>
      <c r="AW48" s="166"/>
      <c r="AX48" s="47">
        <f t="shared" ca="1" si="4"/>
        <v>20</v>
      </c>
      <c r="AY48" s="167" t="s">
        <v>66</v>
      </c>
      <c r="AZ48" s="167"/>
      <c r="BA48" s="167"/>
      <c r="BB48" s="167"/>
      <c r="BC48" s="167"/>
      <c r="BD48" s="167"/>
      <c r="BE48" s="167" t="s">
        <v>66</v>
      </c>
      <c r="BF48" s="167" t="s">
        <v>66</v>
      </c>
      <c r="BG48" s="168">
        <f t="shared" si="5"/>
        <v>14</v>
      </c>
      <c r="BH48" s="167">
        <f t="shared" ca="1" si="6"/>
        <v>280</v>
      </c>
      <c r="BI48" s="167"/>
      <c r="BJ48" s="167">
        <f t="shared" ca="1" si="7"/>
        <v>280</v>
      </c>
    </row>
    <row r="49" spans="1:66" ht="156" customHeight="1" thickBot="1" x14ac:dyDescent="0.3">
      <c r="A49" s="314"/>
      <c r="B49" s="49"/>
      <c r="C49" s="50" t="s">
        <v>36</v>
      </c>
      <c r="D49" s="51">
        <v>2038627692689</v>
      </c>
      <c r="E49" s="251">
        <f>_xlfn.XLOOKUP($D49,[1]Сводный!$E:$E,[1]Сводный!BR:BR,0)</f>
        <v>0</v>
      </c>
      <c r="F49" s="251">
        <f>_xlfn.XLOOKUP($D49,[1]Сводный!$E:$E,[1]Сводный!BS:BS,0)</f>
        <v>0</v>
      </c>
      <c r="G49" s="251">
        <f>_xlfn.XLOOKUP($D49,[1]Сводный!$E:$E,[1]Сводный!BT:BT,0)</f>
        <v>0</v>
      </c>
      <c r="H49" s="251">
        <f>_xlfn.XLOOKUP($D49,[1]Сводный!$E:$E,[1]Сводный!BU:BU,0)</f>
        <v>0</v>
      </c>
      <c r="I49" s="251">
        <f>_xlfn.XLOOKUP($D49,[1]Сводный!$E:$E,[1]Сводный!BV:BV,0)</f>
        <v>0</v>
      </c>
      <c r="J49" s="251">
        <f>_xlfn.XLOOKUP($D49,[1]Сводный!$E:$E,[1]Сводный!BW:BW,0)</f>
        <v>0</v>
      </c>
      <c r="K49" s="251">
        <f>_xlfn.XLOOKUP($D49,[1]Сводный!$E:$E,[1]Сводный!BX:BX,0)</f>
        <v>0</v>
      </c>
      <c r="L49" s="251">
        <f>_xlfn.XLOOKUP($D49,[1]Сводный!$E:$E,[1]Сводный!BY:BY,0)</f>
        <v>0</v>
      </c>
      <c r="M49" s="251">
        <f>_xlfn.XLOOKUP($D49,[1]Сводный!$E:$E,[1]Сводный!BZ:BZ,0)</f>
        <v>0</v>
      </c>
      <c r="N49" s="251">
        <f>_xlfn.XLOOKUP($D49,[1]Сводный!$E:$E,[1]Сводный!CA:CA,0)</f>
        <v>0</v>
      </c>
      <c r="O49" s="251">
        <f>_xlfn.XLOOKUP($D49,[1]Сводный!$E:$E,[1]Сводный!CB:CB,0)</f>
        <v>0</v>
      </c>
      <c r="P49" s="32">
        <f>_xlfn.XLOOKUP($D49,[1]Сводный!$E:$E,[1]Сводный!CC:CC,0)</f>
        <v>0</v>
      </c>
      <c r="Q49" s="1">
        <f t="shared" si="2"/>
        <v>0</v>
      </c>
      <c r="R49" s="262" cm="1">
        <f t="array" aca="1" ref="R49" ca="1">_xlfn.XLOOKUP($D49,INDIRECT(R$2&amp;"!"&amp;"E:E"),INDIRECT(R$2&amp;"!"&amp;"C:C"),0)</f>
        <v>0</v>
      </c>
      <c r="S49" s="262" cm="1">
        <f t="array" aca="1" ref="S49" ca="1">_xlfn.XLOOKUP($D49,INDIRECT(S$2&amp;"!"&amp;"E:E"),INDIRECT(S$2&amp;"!"&amp;"C:C"),0)</f>
        <v>0</v>
      </c>
      <c r="T49" s="262" cm="1">
        <f t="array" aca="1" ref="T49" ca="1">_xlfn.XLOOKUP($D49,INDIRECT(T$2&amp;"!"&amp;"E:E"),INDIRECT(T$2&amp;"!"&amp;"C:C"),0)</f>
        <v>0</v>
      </c>
      <c r="U49" s="262" cm="1">
        <f t="array" aca="1" ref="U49" ca="1">_xlfn.XLOOKUP($D49,INDIRECT(U$2&amp;"!"&amp;"E:E"),INDIRECT(U$2&amp;"!"&amp;"C:C"),0)</f>
        <v>0</v>
      </c>
      <c r="V49" s="262" cm="1">
        <f t="array" aca="1" ref="V49" ca="1">_xlfn.XLOOKUP($D49,INDIRECT(V$2&amp;"!"&amp;"E:E"),INDIRECT(V$2&amp;"!"&amp;"C:C"),0)</f>
        <v>0</v>
      </c>
      <c r="W49" s="262" cm="1">
        <f t="array" aca="1" ref="W49" ca="1">_xlfn.XLOOKUP($D49,INDIRECT(W$2&amp;"!"&amp;"E:E"),INDIRECT(W$2&amp;"!"&amp;"C:C"),0)</f>
        <v>0</v>
      </c>
      <c r="X49" s="262" cm="1">
        <f t="array" aca="1" ref="X49" ca="1">_xlfn.XLOOKUP($D49,INDIRECT(X$2&amp;"!"&amp;"E:E"),INDIRECT(X$2&amp;"!"&amp;"C:C"),0)</f>
        <v>0</v>
      </c>
      <c r="Y49" s="262" cm="1">
        <f t="array" aca="1" ref="Y49" ca="1">_xlfn.XLOOKUP($D49,INDIRECT(Y$2&amp;"!"&amp;"E:E"),INDIRECT(Y$2&amp;"!"&amp;"C:C"),0)</f>
        <v>0</v>
      </c>
      <c r="Z49" s="262" cm="1">
        <f t="array" aca="1" ref="Z49" ca="1">_xlfn.XLOOKUP($D49,INDIRECT(Z$2&amp;"!"&amp;"E:E"),INDIRECT(Z$2&amp;"!"&amp;"C:C"),0)</f>
        <v>0</v>
      </c>
      <c r="AA49" s="262" cm="1">
        <f t="array" aca="1" ref="AA49" ca="1">_xlfn.XLOOKUP($D49,INDIRECT(AA$2&amp;"!"&amp;"E:E"),INDIRECT(AA$2&amp;"!"&amp;"C:C"),0)</f>
        <v>0</v>
      </c>
      <c r="AB49" s="262" cm="1">
        <f t="array" aca="1" ref="AB49" ca="1">_xlfn.XLOOKUP($D49,INDIRECT(AB$2&amp;"!"&amp;"E:E"),INDIRECT(AB$2&amp;"!"&amp;"C:C"),0)</f>
        <v>0</v>
      </c>
      <c r="AC49" s="262" cm="1">
        <f t="array" aca="1" ref="AC49" ca="1">_xlfn.XLOOKUP($D49,INDIRECT(AC$2&amp;"!"&amp;"E:E"),INDIRECT(AC$2&amp;"!"&amp;"C:C"),0)</f>
        <v>0</v>
      </c>
      <c r="AD49" s="262" cm="1">
        <f t="array" aca="1" ref="AD49" ca="1">_xlfn.XLOOKUP($D49,INDIRECT(AD$2&amp;"!"&amp;"E:E"),INDIRECT(AD$2&amp;"!"&amp;"C:C"),0)</f>
        <v>0</v>
      </c>
      <c r="AE49" s="262" cm="1">
        <f t="array" aca="1" ref="AE49" ca="1">_xlfn.XLOOKUP($D49,INDIRECT(AE$2&amp;"!"&amp;"E:E"),INDIRECT(AE$2&amp;"!"&amp;"C:C"),0)</f>
        <v>0</v>
      </c>
      <c r="AF49" s="262" cm="1">
        <f t="array" aca="1" ref="AF49" ca="1">_xlfn.XLOOKUP($D49,INDIRECT(AF$2&amp;"!"&amp;"E:E"),INDIRECT(AF$2&amp;"!"&amp;"C:C"),0)</f>
        <v>0</v>
      </c>
      <c r="AG49" s="262" cm="1">
        <f t="array" aca="1" ref="AG49" ca="1">_xlfn.XLOOKUP($D49,INDIRECT(AG$2&amp;"!"&amp;"E:E"),INDIRECT(AG$2&amp;"!"&amp;"C:C"),0)</f>
        <v>0</v>
      </c>
      <c r="AH49" s="262" cm="1">
        <f t="array" aca="1" ref="AH49" ca="1">_xlfn.XLOOKUP($D49,INDIRECT(AH$2&amp;"!"&amp;"E:E"),INDIRECT(AH$2&amp;"!"&amp;"C:C"),0)</f>
        <v>0</v>
      </c>
      <c r="AI49" s="262" cm="1">
        <f t="array" aca="1" ref="AI49" ca="1">_xlfn.XLOOKUP($D49,INDIRECT(AI$2&amp;"!"&amp;"E:E"),INDIRECT(AI$2&amp;"!"&amp;"C:C"),0)</f>
        <v>0</v>
      </c>
      <c r="AJ49" s="262" cm="1">
        <f t="array" aca="1" ref="AJ49" ca="1">_xlfn.XLOOKUP($D49,INDIRECT(AJ$2&amp;"!"&amp;"E:E"),INDIRECT(AJ$2&amp;"!"&amp;"C:C"),0)</f>
        <v>0</v>
      </c>
      <c r="AK49" s="262" cm="1">
        <f t="array" aca="1" ref="AK49" ca="1">_xlfn.XLOOKUP($D49,INDIRECT(AK$2&amp;"!"&amp;"E:E"),INDIRECT(AK$2&amp;"!"&amp;"C:C"),0)</f>
        <v>0</v>
      </c>
      <c r="AL49" s="262" cm="1">
        <f t="array" aca="1" ref="AL49" ca="1">_xlfn.XLOOKUP($D49,INDIRECT(AL$2&amp;"!"&amp;"E:E"),INDIRECT(AL$2&amp;"!"&amp;"C:C"),0)</f>
        <v>0</v>
      </c>
      <c r="AM49" s="262" cm="1">
        <f t="array" aca="1" ref="AM49" ca="1">_xlfn.XLOOKUP($D49,INDIRECT(AM$2&amp;"!"&amp;"E:E"),INDIRECT(AM$2&amp;"!"&amp;"C:C"),0)</f>
        <v>0</v>
      </c>
      <c r="AN49" s="262" cm="1">
        <f t="array" aca="1" ref="AN49" ca="1">_xlfn.XLOOKUP($D49,INDIRECT(AN$2&amp;"!"&amp;"E:E"),INDIRECT(AN$2&amp;"!"&amp;"C:C"),0)</f>
        <v>0</v>
      </c>
      <c r="AO49" s="262" cm="1">
        <f t="array" aca="1" ref="AO49" ca="1">_xlfn.XLOOKUP($D49,INDIRECT(AO$2&amp;"!"&amp;"E:E"),INDIRECT(AO$2&amp;"!"&amp;"C:C"),0)</f>
        <v>0</v>
      </c>
      <c r="AP49" s="262" cm="1">
        <f t="array" aca="1" ref="AP49" ca="1">_xlfn.XLOOKUP($D49,INDIRECT(AP$2&amp;"!"&amp;"E:E"),INDIRECT(AP$2&amp;"!"&amp;"C:C"),0)</f>
        <v>0</v>
      </c>
      <c r="AQ49" s="262" cm="1">
        <f t="array" aca="1" ref="AQ49" ca="1">_xlfn.XLOOKUP($D49,INDIRECT(AQ$2&amp;"!"&amp;"E:E"),INDIRECT(AQ$2&amp;"!"&amp;"C:C"),0)</f>
        <v>0</v>
      </c>
      <c r="AR49" s="262" cm="1">
        <f t="array" aca="1" ref="AR49" ca="1">_xlfn.XLOOKUP($D49,INDIRECT(AR$2&amp;"!"&amp;"E:E"),INDIRECT(AR$2&amp;"!"&amp;"C:C"),0)</f>
        <v>0</v>
      </c>
      <c r="AS49" s="263">
        <f t="shared" ca="1" si="3"/>
        <v>0</v>
      </c>
      <c r="AT49" s="280">
        <f t="shared" ca="1" si="0"/>
        <v>0</v>
      </c>
      <c r="AU49" s="52" t="s">
        <v>93</v>
      </c>
      <c r="AV49" s="53" t="s">
        <v>81</v>
      </c>
      <c r="AX49" s="30">
        <f ca="1">AT49*3</f>
        <v>0</v>
      </c>
      <c r="AY49" s="37" t="s">
        <v>66</v>
      </c>
      <c r="AZ49" s="37"/>
      <c r="BA49" s="37" t="s">
        <v>66</v>
      </c>
      <c r="BB49" s="37" t="s">
        <v>66</v>
      </c>
      <c r="BC49" s="37">
        <v>6</v>
      </c>
      <c r="BD49" s="37"/>
      <c r="BE49" s="37" t="s">
        <v>66</v>
      </c>
      <c r="BF49" s="37" t="s">
        <v>66</v>
      </c>
      <c r="BG49" s="38">
        <f t="shared" si="5"/>
        <v>38</v>
      </c>
      <c r="BH49" s="37">
        <f ca="1">AT49*BG49</f>
        <v>0</v>
      </c>
      <c r="BI49" s="37"/>
      <c r="BJ49" s="37">
        <f t="shared" ca="1" si="7"/>
        <v>0</v>
      </c>
    </row>
    <row r="50" spans="1:66" ht="200.1" customHeight="1" x14ac:dyDescent="0.25">
      <c r="A50" s="314"/>
      <c r="B50" s="49"/>
      <c r="C50" s="50" t="s">
        <v>37</v>
      </c>
      <c r="D50" s="51">
        <v>2038627713902</v>
      </c>
      <c r="E50" s="251">
        <f>_xlfn.XLOOKUP($D50,[1]Сводный!$E:$E,[1]Сводный!BR:BR,0)</f>
        <v>0</v>
      </c>
      <c r="F50" s="251">
        <f>_xlfn.XLOOKUP($D50,[1]Сводный!$E:$E,[1]Сводный!BS:BS,0)</f>
        <v>0</v>
      </c>
      <c r="G50" s="251">
        <f>_xlfn.XLOOKUP($D50,[1]Сводный!$E:$E,[1]Сводный!BT:BT,0)</f>
        <v>0</v>
      </c>
      <c r="H50" s="251">
        <f>_xlfn.XLOOKUP($D50,[1]Сводный!$E:$E,[1]Сводный!BU:BU,0)</f>
        <v>0</v>
      </c>
      <c r="I50" s="251">
        <f>_xlfn.XLOOKUP($D50,[1]Сводный!$E:$E,[1]Сводный!BV:BV,0)</f>
        <v>0</v>
      </c>
      <c r="J50" s="251">
        <f>_xlfn.XLOOKUP($D50,[1]Сводный!$E:$E,[1]Сводный!BW:BW,0)</f>
        <v>0</v>
      </c>
      <c r="K50" s="251">
        <f>_xlfn.XLOOKUP($D50,[1]Сводный!$E:$E,[1]Сводный!BX:BX,0)</f>
        <v>0</v>
      </c>
      <c r="L50" s="251">
        <f>_xlfn.XLOOKUP($D50,[1]Сводный!$E:$E,[1]Сводный!BY:BY,0)</f>
        <v>0</v>
      </c>
      <c r="M50" s="251">
        <f>_xlfn.XLOOKUP($D50,[1]Сводный!$E:$E,[1]Сводный!BZ:BZ,0)</f>
        <v>0</v>
      </c>
      <c r="N50" s="251">
        <f>_xlfn.XLOOKUP($D50,[1]Сводный!$E:$E,[1]Сводный!CA:CA,0)</f>
        <v>20</v>
      </c>
      <c r="O50" s="251">
        <f>_xlfn.XLOOKUP($D50,[1]Сводный!$E:$E,[1]Сводный!CB:CB,0)</f>
        <v>20</v>
      </c>
      <c r="P50" s="32">
        <f>_xlfn.XLOOKUP($D50,[1]Сводный!$E:$E,[1]Сводный!CC:CC,0)</f>
        <v>0</v>
      </c>
      <c r="Q50" s="1">
        <f t="shared" si="2"/>
        <v>40</v>
      </c>
      <c r="R50" s="262" cm="1">
        <f t="array" aca="1" ref="R50" ca="1">_xlfn.XLOOKUP($D50,INDIRECT(R$2&amp;"!"&amp;"E:E"),INDIRECT(R$2&amp;"!"&amp;"C:C"),0)</f>
        <v>0</v>
      </c>
      <c r="S50" s="262" cm="1">
        <f t="array" aca="1" ref="S50" ca="1">_xlfn.XLOOKUP($D50,INDIRECT(S$2&amp;"!"&amp;"E:E"),INDIRECT(S$2&amp;"!"&amp;"C:C"),0)</f>
        <v>0</v>
      </c>
      <c r="T50" s="262" cm="1">
        <f t="array" aca="1" ref="T50" ca="1">_xlfn.XLOOKUP($D50,INDIRECT(T$2&amp;"!"&amp;"E:E"),INDIRECT(T$2&amp;"!"&amp;"C:C"),0)</f>
        <v>0</v>
      </c>
      <c r="U50" s="262" cm="1">
        <f t="array" aca="1" ref="U50" ca="1">_xlfn.XLOOKUP($D50,INDIRECT(U$2&amp;"!"&amp;"E:E"),INDIRECT(U$2&amp;"!"&amp;"C:C"),0)</f>
        <v>0</v>
      </c>
      <c r="V50" s="262" cm="1">
        <f t="array" aca="1" ref="V50" ca="1">_xlfn.XLOOKUP($D50,INDIRECT(V$2&amp;"!"&amp;"E:E"),INDIRECT(V$2&amp;"!"&amp;"C:C"),0)</f>
        <v>0</v>
      </c>
      <c r="W50" s="262" cm="1">
        <f t="array" aca="1" ref="W50" ca="1">_xlfn.XLOOKUP($D50,INDIRECT(W$2&amp;"!"&amp;"E:E"),INDIRECT(W$2&amp;"!"&amp;"C:C"),0)</f>
        <v>0</v>
      </c>
      <c r="X50" s="262" cm="1">
        <f t="array" aca="1" ref="X50" ca="1">_xlfn.XLOOKUP($D50,INDIRECT(X$2&amp;"!"&amp;"E:E"),INDIRECT(X$2&amp;"!"&amp;"C:C"),0)</f>
        <v>0</v>
      </c>
      <c r="Y50" s="262" cm="1">
        <f t="array" aca="1" ref="Y50" ca="1">_xlfn.XLOOKUP($D50,INDIRECT(Y$2&amp;"!"&amp;"E:E"),INDIRECT(Y$2&amp;"!"&amp;"C:C"),0)</f>
        <v>0</v>
      </c>
      <c r="Z50" s="262" cm="1">
        <f t="array" aca="1" ref="Z50" ca="1">_xlfn.XLOOKUP($D50,INDIRECT(Z$2&amp;"!"&amp;"E:E"),INDIRECT(Z$2&amp;"!"&amp;"C:C"),0)</f>
        <v>0</v>
      </c>
      <c r="AA50" s="262" cm="1">
        <f t="array" aca="1" ref="AA50" ca="1">_xlfn.XLOOKUP($D50,INDIRECT(AA$2&amp;"!"&amp;"E:E"),INDIRECT(AA$2&amp;"!"&amp;"C:C"),0)</f>
        <v>0</v>
      </c>
      <c r="AB50" s="262" cm="1">
        <f t="array" aca="1" ref="AB50" ca="1">_xlfn.XLOOKUP($D50,INDIRECT(AB$2&amp;"!"&amp;"E:E"),INDIRECT(AB$2&amp;"!"&amp;"C:C"),0)</f>
        <v>0</v>
      </c>
      <c r="AC50" s="262" cm="1">
        <f t="array" aca="1" ref="AC50" ca="1">_xlfn.XLOOKUP($D50,INDIRECT(AC$2&amp;"!"&amp;"E:E"),INDIRECT(AC$2&amp;"!"&amp;"C:C"),0)</f>
        <v>0</v>
      </c>
      <c r="AD50" s="262" cm="1">
        <f t="array" aca="1" ref="AD50" ca="1">_xlfn.XLOOKUP($D50,INDIRECT(AD$2&amp;"!"&amp;"E:E"),INDIRECT(AD$2&amp;"!"&amp;"C:C"),0)</f>
        <v>0</v>
      </c>
      <c r="AE50" s="262" cm="1">
        <f t="array" aca="1" ref="AE50" ca="1">_xlfn.XLOOKUP($D50,INDIRECT(AE$2&amp;"!"&amp;"E:E"),INDIRECT(AE$2&amp;"!"&amp;"C:C"),0)</f>
        <v>0</v>
      </c>
      <c r="AF50" s="262" cm="1">
        <f t="array" aca="1" ref="AF50" ca="1">_xlfn.XLOOKUP($D50,INDIRECT(AF$2&amp;"!"&amp;"E:E"),INDIRECT(AF$2&amp;"!"&amp;"C:C"),0)</f>
        <v>0</v>
      </c>
      <c r="AG50" s="262" cm="1">
        <f t="array" aca="1" ref="AG50" ca="1">_xlfn.XLOOKUP($D50,INDIRECT(AG$2&amp;"!"&amp;"E:E"),INDIRECT(AG$2&amp;"!"&amp;"C:C"),0)</f>
        <v>0</v>
      </c>
      <c r="AH50" s="262" cm="1">
        <f t="array" aca="1" ref="AH50" ca="1">_xlfn.XLOOKUP($D50,INDIRECT(AH$2&amp;"!"&amp;"E:E"),INDIRECT(AH$2&amp;"!"&amp;"C:C"),0)</f>
        <v>0</v>
      </c>
      <c r="AI50" s="262" cm="1">
        <f t="array" aca="1" ref="AI50" ca="1">_xlfn.XLOOKUP($D50,INDIRECT(AI$2&amp;"!"&amp;"E:E"),INDIRECT(AI$2&amp;"!"&amp;"C:C"),0)</f>
        <v>0</v>
      </c>
      <c r="AJ50" s="262" cm="1">
        <f t="array" aca="1" ref="AJ50" ca="1">_xlfn.XLOOKUP($D50,INDIRECT(AJ$2&amp;"!"&amp;"E:E"),INDIRECT(AJ$2&amp;"!"&amp;"C:C"),0)</f>
        <v>0</v>
      </c>
      <c r="AK50" s="262" cm="1">
        <f t="array" aca="1" ref="AK50" ca="1">_xlfn.XLOOKUP($D50,INDIRECT(AK$2&amp;"!"&amp;"E:E"),INDIRECT(AK$2&amp;"!"&amp;"C:C"),0)</f>
        <v>0</v>
      </c>
      <c r="AL50" s="262" cm="1">
        <f t="array" aca="1" ref="AL50" ca="1">_xlfn.XLOOKUP($D50,INDIRECT(AL$2&amp;"!"&amp;"E:E"),INDIRECT(AL$2&amp;"!"&amp;"C:C"),0)</f>
        <v>0</v>
      </c>
      <c r="AM50" s="262" cm="1">
        <f t="array" aca="1" ref="AM50" ca="1">_xlfn.XLOOKUP($D50,INDIRECT(AM$2&amp;"!"&amp;"E:E"),INDIRECT(AM$2&amp;"!"&amp;"C:C"),0)</f>
        <v>0</v>
      </c>
      <c r="AN50" s="262" cm="1">
        <f t="array" aca="1" ref="AN50" ca="1">_xlfn.XLOOKUP($D50,INDIRECT(AN$2&amp;"!"&amp;"E:E"),INDIRECT(AN$2&amp;"!"&amp;"C:C"),0)</f>
        <v>0</v>
      </c>
      <c r="AO50" s="262" cm="1">
        <f t="array" aca="1" ref="AO50" ca="1">_xlfn.XLOOKUP($D50,INDIRECT(AO$2&amp;"!"&amp;"E:E"),INDIRECT(AO$2&amp;"!"&amp;"C:C"),0)</f>
        <v>0</v>
      </c>
      <c r="AP50" s="262" cm="1">
        <f t="array" aca="1" ref="AP50" ca="1">_xlfn.XLOOKUP($D50,INDIRECT(AP$2&amp;"!"&amp;"E:E"),INDIRECT(AP$2&amp;"!"&amp;"C:C"),0)</f>
        <v>0</v>
      </c>
      <c r="AQ50" s="262" cm="1">
        <f t="array" aca="1" ref="AQ50" ca="1">_xlfn.XLOOKUP($D50,INDIRECT(AQ$2&amp;"!"&amp;"E:E"),INDIRECT(AQ$2&amp;"!"&amp;"C:C"),0)</f>
        <v>0</v>
      </c>
      <c r="AR50" s="262" cm="1">
        <f t="array" aca="1" ref="AR50" ca="1">_xlfn.XLOOKUP($D50,INDIRECT(AR$2&amp;"!"&amp;"E:E"),INDIRECT(AR$2&amp;"!"&amp;"C:C"),0)</f>
        <v>0</v>
      </c>
      <c r="AS50" s="263">
        <f t="shared" ca="1" si="3"/>
        <v>0</v>
      </c>
      <c r="AT50" s="280">
        <f t="shared" ca="1" si="0"/>
        <v>40</v>
      </c>
      <c r="AU50" s="52" t="s">
        <v>93</v>
      </c>
      <c r="AV50" s="53" t="s">
        <v>79</v>
      </c>
      <c r="AX50" s="30">
        <f ca="1">AT50*3</f>
        <v>120</v>
      </c>
      <c r="AY50" s="37" t="s">
        <v>66</v>
      </c>
      <c r="AZ50" s="37"/>
      <c r="BA50" s="37" t="s">
        <v>66</v>
      </c>
      <c r="BB50" s="37" t="s">
        <v>66</v>
      </c>
      <c r="BC50" s="37">
        <v>6</v>
      </c>
      <c r="BD50" s="37"/>
      <c r="BE50" s="37" t="s">
        <v>66</v>
      </c>
      <c r="BF50" s="37" t="s">
        <v>66</v>
      </c>
      <c r="BG50" s="38">
        <f t="shared" si="5"/>
        <v>38</v>
      </c>
      <c r="BH50" s="37">
        <f t="shared" ca="1" si="6"/>
        <v>1520</v>
      </c>
      <c r="BI50" s="37"/>
      <c r="BJ50" s="37">
        <f t="shared" ca="1" si="7"/>
        <v>1520</v>
      </c>
    </row>
    <row r="51" spans="1:66" ht="200.1" customHeight="1" thickBot="1" x14ac:dyDescent="0.3">
      <c r="A51" s="315"/>
      <c r="B51" s="41"/>
      <c r="C51" s="42" t="s">
        <v>38</v>
      </c>
      <c r="D51" s="43">
        <v>2038337652454</v>
      </c>
      <c r="E51" s="252">
        <f>_xlfn.XLOOKUP($D51,[1]Сводный!$E:$E,[1]Сводный!BR:BR,0)</f>
        <v>0</v>
      </c>
      <c r="F51" s="252">
        <f>_xlfn.XLOOKUP($D51,[1]Сводный!$E:$E,[1]Сводный!BS:BS,0)</f>
        <v>0</v>
      </c>
      <c r="G51" s="252">
        <f>_xlfn.XLOOKUP($D51,[1]Сводный!$E:$E,[1]Сводный!BT:BT,0)</f>
        <v>0</v>
      </c>
      <c r="H51" s="252">
        <f>_xlfn.XLOOKUP($D51,[1]Сводный!$E:$E,[1]Сводный!BU:BU,0)</f>
        <v>0</v>
      </c>
      <c r="I51" s="252">
        <f>_xlfn.XLOOKUP($D51,[1]Сводный!$E:$E,[1]Сводный!BV:BV,0)</f>
        <v>0</v>
      </c>
      <c r="J51" s="252">
        <f>_xlfn.XLOOKUP($D51,[1]Сводный!$E:$E,[1]Сводный!BW:BW,0)</f>
        <v>0</v>
      </c>
      <c r="K51" s="252">
        <f>_xlfn.XLOOKUP($D51,[1]Сводный!$E:$E,[1]Сводный!BX:BX,0)</f>
        <v>0</v>
      </c>
      <c r="L51" s="252">
        <f>_xlfn.XLOOKUP($D51,[1]Сводный!$E:$E,[1]Сводный!BY:BY,0)</f>
        <v>0</v>
      </c>
      <c r="M51" s="252">
        <f>_xlfn.XLOOKUP($D51,[1]Сводный!$E:$E,[1]Сводный!BZ:BZ,0)</f>
        <v>0</v>
      </c>
      <c r="N51" s="252">
        <f>_xlfn.XLOOKUP($D51,[1]Сводный!$E:$E,[1]Сводный!CA:CA,0)</f>
        <v>0</v>
      </c>
      <c r="O51" s="252">
        <f>_xlfn.XLOOKUP($D51,[1]Сводный!$E:$E,[1]Сводный!CB:CB,0)</f>
        <v>20</v>
      </c>
      <c r="P51" s="144">
        <f>_xlfn.XLOOKUP($D51,[1]Сводный!$E:$E,[1]Сводный!CC:CC,0)</f>
        <v>0</v>
      </c>
      <c r="Q51" s="1">
        <f t="shared" si="2"/>
        <v>20</v>
      </c>
      <c r="R51" s="264" cm="1">
        <f t="array" aca="1" ref="R51" ca="1">_xlfn.XLOOKUP($D51,INDIRECT(R$2&amp;"!"&amp;"E:E"),INDIRECT(R$2&amp;"!"&amp;"C:C"),0)</f>
        <v>0</v>
      </c>
      <c r="S51" s="264" cm="1">
        <f t="array" aca="1" ref="S51" ca="1">_xlfn.XLOOKUP($D51,INDIRECT(S$2&amp;"!"&amp;"E:E"),INDIRECT(S$2&amp;"!"&amp;"C:C"),0)</f>
        <v>0</v>
      </c>
      <c r="T51" s="264" cm="1">
        <f t="array" aca="1" ref="T51" ca="1">_xlfn.XLOOKUP($D51,INDIRECT(T$2&amp;"!"&amp;"E:E"),INDIRECT(T$2&amp;"!"&amp;"C:C"),0)</f>
        <v>0</v>
      </c>
      <c r="U51" s="264" cm="1">
        <f t="array" aca="1" ref="U51" ca="1">_xlfn.XLOOKUP($D51,INDIRECT(U$2&amp;"!"&amp;"E:E"),INDIRECT(U$2&amp;"!"&amp;"C:C"),0)</f>
        <v>0</v>
      </c>
      <c r="V51" s="264" cm="1">
        <f t="array" aca="1" ref="V51" ca="1">_xlfn.XLOOKUP($D51,INDIRECT(V$2&amp;"!"&amp;"E:E"),INDIRECT(V$2&amp;"!"&amp;"C:C"),0)</f>
        <v>0</v>
      </c>
      <c r="W51" s="264" cm="1">
        <f t="array" aca="1" ref="W51" ca="1">_xlfn.XLOOKUP($D51,INDIRECT(W$2&amp;"!"&amp;"E:E"),INDIRECT(W$2&amp;"!"&amp;"C:C"),0)</f>
        <v>0</v>
      </c>
      <c r="X51" s="264" cm="1">
        <f t="array" aca="1" ref="X51" ca="1">_xlfn.XLOOKUP($D51,INDIRECT(X$2&amp;"!"&amp;"E:E"),INDIRECT(X$2&amp;"!"&amp;"C:C"),0)</f>
        <v>0</v>
      </c>
      <c r="Y51" s="264" cm="1">
        <f t="array" aca="1" ref="Y51" ca="1">_xlfn.XLOOKUP($D51,INDIRECT(Y$2&amp;"!"&amp;"E:E"),INDIRECT(Y$2&amp;"!"&amp;"C:C"),0)</f>
        <v>0</v>
      </c>
      <c r="Z51" s="264" cm="1">
        <f t="array" aca="1" ref="Z51" ca="1">_xlfn.XLOOKUP($D51,INDIRECT(Z$2&amp;"!"&amp;"E:E"),INDIRECT(Z$2&amp;"!"&amp;"C:C"),0)</f>
        <v>0</v>
      </c>
      <c r="AA51" s="264" cm="1">
        <f t="array" aca="1" ref="AA51" ca="1">_xlfn.XLOOKUP($D51,INDIRECT(AA$2&amp;"!"&amp;"E:E"),INDIRECT(AA$2&amp;"!"&amp;"C:C"),0)</f>
        <v>0</v>
      </c>
      <c r="AB51" s="264" cm="1">
        <f t="array" aca="1" ref="AB51" ca="1">_xlfn.XLOOKUP($D51,INDIRECT(AB$2&amp;"!"&amp;"E:E"),INDIRECT(AB$2&amp;"!"&amp;"C:C"),0)</f>
        <v>0</v>
      </c>
      <c r="AC51" s="264" cm="1">
        <f t="array" aca="1" ref="AC51" ca="1">_xlfn.XLOOKUP($D51,INDIRECT(AC$2&amp;"!"&amp;"E:E"),INDIRECT(AC$2&amp;"!"&amp;"C:C"),0)</f>
        <v>0</v>
      </c>
      <c r="AD51" s="264" cm="1">
        <f t="array" aca="1" ref="AD51" ca="1">_xlfn.XLOOKUP($D51,INDIRECT(AD$2&amp;"!"&amp;"E:E"),INDIRECT(AD$2&amp;"!"&amp;"C:C"),0)</f>
        <v>0</v>
      </c>
      <c r="AE51" s="264" cm="1">
        <f t="array" aca="1" ref="AE51" ca="1">_xlfn.XLOOKUP($D51,INDIRECT(AE$2&amp;"!"&amp;"E:E"),INDIRECT(AE$2&amp;"!"&amp;"C:C"),0)</f>
        <v>0</v>
      </c>
      <c r="AF51" s="264" cm="1">
        <f t="array" aca="1" ref="AF51" ca="1">_xlfn.XLOOKUP($D51,INDIRECT(AF$2&amp;"!"&amp;"E:E"),INDIRECT(AF$2&amp;"!"&amp;"C:C"),0)</f>
        <v>0</v>
      </c>
      <c r="AG51" s="264" cm="1">
        <f t="array" aca="1" ref="AG51" ca="1">_xlfn.XLOOKUP($D51,INDIRECT(AG$2&amp;"!"&amp;"E:E"),INDIRECT(AG$2&amp;"!"&amp;"C:C"),0)</f>
        <v>0</v>
      </c>
      <c r="AH51" s="264" cm="1">
        <f t="array" aca="1" ref="AH51" ca="1">_xlfn.XLOOKUP($D51,INDIRECT(AH$2&amp;"!"&amp;"E:E"),INDIRECT(AH$2&amp;"!"&amp;"C:C"),0)</f>
        <v>0</v>
      </c>
      <c r="AI51" s="264" cm="1">
        <f t="array" aca="1" ref="AI51" ca="1">_xlfn.XLOOKUP($D51,INDIRECT(AI$2&amp;"!"&amp;"E:E"),INDIRECT(AI$2&amp;"!"&amp;"C:C"),0)</f>
        <v>0</v>
      </c>
      <c r="AJ51" s="264" cm="1">
        <f t="array" aca="1" ref="AJ51" ca="1">_xlfn.XLOOKUP($D51,INDIRECT(AJ$2&amp;"!"&amp;"E:E"),INDIRECT(AJ$2&amp;"!"&amp;"C:C"),0)</f>
        <v>0</v>
      </c>
      <c r="AK51" s="264" cm="1">
        <f t="array" aca="1" ref="AK51" ca="1">_xlfn.XLOOKUP($D51,INDIRECT(AK$2&amp;"!"&amp;"E:E"),INDIRECT(AK$2&amp;"!"&amp;"C:C"),0)</f>
        <v>0</v>
      </c>
      <c r="AL51" s="264" cm="1">
        <f t="array" aca="1" ref="AL51" ca="1">_xlfn.XLOOKUP($D51,INDIRECT(AL$2&amp;"!"&amp;"E:E"),INDIRECT(AL$2&amp;"!"&amp;"C:C"),0)</f>
        <v>0</v>
      </c>
      <c r="AM51" s="264" cm="1">
        <f t="array" aca="1" ref="AM51" ca="1">_xlfn.XLOOKUP($D51,INDIRECT(AM$2&amp;"!"&amp;"E:E"),INDIRECT(AM$2&amp;"!"&amp;"C:C"),0)</f>
        <v>0</v>
      </c>
      <c r="AN51" s="264" cm="1">
        <f t="array" aca="1" ref="AN51" ca="1">_xlfn.XLOOKUP($D51,INDIRECT(AN$2&amp;"!"&amp;"E:E"),INDIRECT(AN$2&amp;"!"&amp;"C:C"),0)</f>
        <v>0</v>
      </c>
      <c r="AO51" s="264" cm="1">
        <f t="array" aca="1" ref="AO51" ca="1">_xlfn.XLOOKUP($D51,INDIRECT(AO$2&amp;"!"&amp;"E:E"),INDIRECT(AO$2&amp;"!"&amp;"C:C"),0)</f>
        <v>0</v>
      </c>
      <c r="AP51" s="264" cm="1">
        <f t="array" aca="1" ref="AP51" ca="1">_xlfn.XLOOKUP($D51,INDIRECT(AP$2&amp;"!"&amp;"E:E"),INDIRECT(AP$2&amp;"!"&amp;"C:C"),0)</f>
        <v>0</v>
      </c>
      <c r="AQ51" s="264" cm="1">
        <f t="array" aca="1" ref="AQ51" ca="1">_xlfn.XLOOKUP($D51,INDIRECT(AQ$2&amp;"!"&amp;"E:E"),INDIRECT(AQ$2&amp;"!"&amp;"C:C"),0)</f>
        <v>0</v>
      </c>
      <c r="AR51" s="264" cm="1">
        <f t="array" aca="1" ref="AR51" ca="1">_xlfn.XLOOKUP($D51,INDIRECT(AR$2&amp;"!"&amp;"E:E"),INDIRECT(AR$2&amp;"!"&amp;"C:C"),0)</f>
        <v>0</v>
      </c>
      <c r="AS51" s="265">
        <f t="shared" ca="1" si="3"/>
        <v>0</v>
      </c>
      <c r="AT51" s="280">
        <f t="shared" ca="1" si="0"/>
        <v>20</v>
      </c>
      <c r="AU51" s="54" t="s">
        <v>82</v>
      </c>
      <c r="AV51" s="54" t="s">
        <v>92</v>
      </c>
      <c r="AW51" s="148"/>
      <c r="AX51" s="149">
        <f t="shared" ca="1" si="4"/>
        <v>20</v>
      </c>
      <c r="AY51" s="150" t="s">
        <v>66</v>
      </c>
      <c r="AZ51" s="150"/>
      <c r="BA51" s="150"/>
      <c r="BB51" s="150"/>
      <c r="BC51" s="150"/>
      <c r="BD51" s="150"/>
      <c r="BE51" s="150" t="s">
        <v>66</v>
      </c>
      <c r="BF51" s="150" t="s">
        <v>66</v>
      </c>
      <c r="BG51" s="151">
        <f t="shared" si="5"/>
        <v>14</v>
      </c>
      <c r="BH51" s="150">
        <f t="shared" ca="1" si="6"/>
        <v>280</v>
      </c>
      <c r="BI51" s="150"/>
      <c r="BJ51" s="150">
        <f t="shared" ca="1" si="7"/>
        <v>280</v>
      </c>
    </row>
    <row r="52" spans="1:66" ht="128.25" customHeight="1" thickBot="1" x14ac:dyDescent="0.3">
      <c r="A52" s="316" t="s">
        <v>40</v>
      </c>
      <c r="B52" s="46"/>
      <c r="C52" s="47" t="s">
        <v>41</v>
      </c>
      <c r="D52" s="48">
        <v>2038891723249</v>
      </c>
      <c r="E52" s="251">
        <f>_xlfn.XLOOKUP($D52,[1]Сводный!$E:$E,[1]Сводный!BR:BR,0)</f>
        <v>20</v>
      </c>
      <c r="F52" s="254">
        <f>_xlfn.XLOOKUP($D52,[1]Сводный!$E:$E,[1]Сводный!BS:BS,0)</f>
        <v>0</v>
      </c>
      <c r="G52" s="254">
        <f>_xlfn.XLOOKUP($D52,[1]Сводный!$E:$E,[1]Сводный!BT:BT,0)</f>
        <v>0</v>
      </c>
      <c r="H52" s="254">
        <f>_xlfn.XLOOKUP($D52,[1]Сводный!$E:$E,[1]Сводный!BU:BU,0)</f>
        <v>0</v>
      </c>
      <c r="I52" s="254">
        <f>_xlfn.XLOOKUP($D52,[1]Сводный!$E:$E,[1]Сводный!BV:BV,0)</f>
        <v>0</v>
      </c>
      <c r="J52" s="254">
        <f>_xlfn.XLOOKUP($D52,[1]Сводный!$E:$E,[1]Сводный!BW:BW,0)</f>
        <v>0</v>
      </c>
      <c r="K52" s="254">
        <f>_xlfn.XLOOKUP($D52,[1]Сводный!$E:$E,[1]Сводный!BX:BX,0)</f>
        <v>0</v>
      </c>
      <c r="L52" s="254">
        <f>_xlfn.XLOOKUP($D52,[1]Сводный!$E:$E,[1]Сводный!BY:BY,0)</f>
        <v>0</v>
      </c>
      <c r="M52" s="254">
        <f>_xlfn.XLOOKUP($D52,[1]Сводный!$E:$E,[1]Сводный!BZ:BZ,0)</f>
        <v>0</v>
      </c>
      <c r="N52" s="254">
        <f>_xlfn.XLOOKUP($D52,[1]Сводный!$E:$E,[1]Сводный!CA:CA,0)</f>
        <v>0</v>
      </c>
      <c r="O52" s="254">
        <f>_xlfn.XLOOKUP($D52,[1]Сводный!$E:$E,[1]Сводный!CB:CB,0)</f>
        <v>52</v>
      </c>
      <c r="P52" s="163">
        <f>_xlfn.XLOOKUP($D52,[1]Сводный!$E:$E,[1]Сводный!CC:CC,0)</f>
        <v>0</v>
      </c>
      <c r="Q52" s="1">
        <f>SUM(E52:P52)</f>
        <v>72</v>
      </c>
      <c r="R52" s="269" cm="1">
        <f t="array" aca="1" ref="R52" ca="1">_xlfn.XLOOKUP($D52,INDIRECT(R$2&amp;"!"&amp;"E:E"),INDIRECT(R$2&amp;"!"&amp;"C:C"),0)</f>
        <v>0</v>
      </c>
      <c r="S52" s="269" cm="1">
        <f t="array" aca="1" ref="S52" ca="1">_xlfn.XLOOKUP($D52,INDIRECT(S$2&amp;"!"&amp;"E:E"),INDIRECT(S$2&amp;"!"&amp;"C:C"),0)</f>
        <v>0</v>
      </c>
      <c r="T52" s="269" cm="1">
        <f t="array" aca="1" ref="T52" ca="1">_xlfn.XLOOKUP($D52,INDIRECT(T$2&amp;"!"&amp;"E:E"),INDIRECT(T$2&amp;"!"&amp;"C:C"),0)</f>
        <v>0</v>
      </c>
      <c r="U52" s="269" cm="1">
        <f t="array" aca="1" ref="U52" ca="1">_xlfn.XLOOKUP($D52,INDIRECT(U$2&amp;"!"&amp;"E:E"),INDIRECT(U$2&amp;"!"&amp;"C:C"),0)</f>
        <v>0</v>
      </c>
      <c r="V52" s="269" cm="1">
        <f t="array" aca="1" ref="V52" ca="1">_xlfn.XLOOKUP($D52,INDIRECT(V$2&amp;"!"&amp;"E:E"),INDIRECT(V$2&amp;"!"&amp;"C:C"),0)</f>
        <v>0</v>
      </c>
      <c r="W52" s="269" cm="1">
        <f t="array" aca="1" ref="W52" ca="1">_xlfn.XLOOKUP($D52,INDIRECT(W$2&amp;"!"&amp;"E:E"),INDIRECT(W$2&amp;"!"&amp;"C:C"),0)</f>
        <v>0</v>
      </c>
      <c r="X52" s="269" cm="1">
        <f t="array" aca="1" ref="X52" ca="1">_xlfn.XLOOKUP($D52,INDIRECT(X$2&amp;"!"&amp;"E:E"),INDIRECT(X$2&amp;"!"&amp;"C:C"),0)</f>
        <v>0</v>
      </c>
      <c r="Y52" s="269" cm="1">
        <f t="array" aca="1" ref="Y52" ca="1">_xlfn.XLOOKUP($D52,INDIRECT(Y$2&amp;"!"&amp;"E:E"),INDIRECT(Y$2&amp;"!"&amp;"C:C"),0)</f>
        <v>0</v>
      </c>
      <c r="Z52" s="269" cm="1">
        <f t="array" aca="1" ref="Z52" ca="1">_xlfn.XLOOKUP($D52,INDIRECT(Z$2&amp;"!"&amp;"E:E"),INDIRECT(Z$2&amp;"!"&amp;"C:C"),0)</f>
        <v>0</v>
      </c>
      <c r="AA52" s="269" cm="1">
        <f t="array" aca="1" ref="AA52" ca="1">_xlfn.XLOOKUP($D52,INDIRECT(AA$2&amp;"!"&amp;"E:E"),INDIRECT(AA$2&amp;"!"&amp;"C:C"),0)</f>
        <v>0</v>
      </c>
      <c r="AB52" s="269" cm="1">
        <f t="array" aca="1" ref="AB52" ca="1">_xlfn.XLOOKUP($D52,INDIRECT(AB$2&amp;"!"&amp;"E:E"),INDIRECT(AB$2&amp;"!"&amp;"C:C"),0)</f>
        <v>0</v>
      </c>
      <c r="AC52" s="269" cm="1">
        <f t="array" aca="1" ref="AC52" ca="1">_xlfn.XLOOKUP($D52,INDIRECT(AC$2&amp;"!"&amp;"E:E"),INDIRECT(AC$2&amp;"!"&amp;"C:C"),0)</f>
        <v>0</v>
      </c>
      <c r="AD52" s="269" cm="1">
        <f t="array" aca="1" ref="AD52" ca="1">_xlfn.XLOOKUP($D52,INDIRECT(AD$2&amp;"!"&amp;"E:E"),INDIRECT(AD$2&amp;"!"&amp;"C:C"),0)</f>
        <v>0</v>
      </c>
      <c r="AE52" s="269" cm="1">
        <f t="array" aca="1" ref="AE52" ca="1">_xlfn.XLOOKUP($D52,INDIRECT(AE$2&amp;"!"&amp;"E:E"),INDIRECT(AE$2&amp;"!"&amp;"C:C"),0)</f>
        <v>0</v>
      </c>
      <c r="AF52" s="269" cm="1">
        <f t="array" aca="1" ref="AF52" ca="1">_xlfn.XLOOKUP($D52,INDIRECT(AF$2&amp;"!"&amp;"E:E"),INDIRECT(AF$2&amp;"!"&amp;"C:C"),0)</f>
        <v>0</v>
      </c>
      <c r="AG52" s="269" cm="1">
        <f t="array" aca="1" ref="AG52" ca="1">_xlfn.XLOOKUP($D52,INDIRECT(AG$2&amp;"!"&amp;"E:E"),INDIRECT(AG$2&amp;"!"&amp;"C:C"),0)</f>
        <v>0</v>
      </c>
      <c r="AH52" s="269" cm="1">
        <f t="array" aca="1" ref="AH52" ca="1">_xlfn.XLOOKUP($D52,INDIRECT(AH$2&amp;"!"&amp;"E:E"),INDIRECT(AH$2&amp;"!"&amp;"C:C"),0)</f>
        <v>0</v>
      </c>
      <c r="AI52" s="269" cm="1">
        <f t="array" aca="1" ref="AI52" ca="1">_xlfn.XLOOKUP($D52,INDIRECT(AI$2&amp;"!"&amp;"E:E"),INDIRECT(AI$2&amp;"!"&amp;"C:C"),0)</f>
        <v>0</v>
      </c>
      <c r="AJ52" s="269" cm="1">
        <f t="array" aca="1" ref="AJ52" ca="1">_xlfn.XLOOKUP($D52,INDIRECT(AJ$2&amp;"!"&amp;"E:E"),INDIRECT(AJ$2&amp;"!"&amp;"C:C"),0)</f>
        <v>0</v>
      </c>
      <c r="AK52" s="269" cm="1">
        <f t="array" aca="1" ref="AK52" ca="1">_xlfn.XLOOKUP($D52,INDIRECT(AK$2&amp;"!"&amp;"E:E"),INDIRECT(AK$2&amp;"!"&amp;"C:C"),0)</f>
        <v>0</v>
      </c>
      <c r="AL52" s="269" cm="1">
        <f t="array" aca="1" ref="AL52" ca="1">_xlfn.XLOOKUP($D52,INDIRECT(AL$2&amp;"!"&amp;"E:E"),INDIRECT(AL$2&amp;"!"&amp;"C:C"),0)</f>
        <v>0</v>
      </c>
      <c r="AM52" s="269" cm="1">
        <f t="array" aca="1" ref="AM52" ca="1">_xlfn.XLOOKUP($D52,INDIRECT(AM$2&amp;"!"&amp;"E:E"),INDIRECT(AM$2&amp;"!"&amp;"C:C"),0)</f>
        <v>0</v>
      </c>
      <c r="AN52" s="269" cm="1">
        <f t="array" aca="1" ref="AN52" ca="1">_xlfn.XLOOKUP($D52,INDIRECT(AN$2&amp;"!"&amp;"E:E"),INDIRECT(AN$2&amp;"!"&amp;"C:C"),0)</f>
        <v>0</v>
      </c>
      <c r="AO52" s="269" cm="1">
        <f t="array" aca="1" ref="AO52" ca="1">_xlfn.XLOOKUP($D52,INDIRECT(AO$2&amp;"!"&amp;"E:E"),INDIRECT(AO$2&amp;"!"&amp;"C:C"),0)</f>
        <v>0</v>
      </c>
      <c r="AP52" s="269" cm="1">
        <f t="array" aca="1" ref="AP52" ca="1">_xlfn.XLOOKUP($D52,INDIRECT(AP$2&amp;"!"&amp;"E:E"),INDIRECT(AP$2&amp;"!"&amp;"C:C"),0)</f>
        <v>0</v>
      </c>
      <c r="AQ52" s="269" cm="1">
        <f t="array" aca="1" ref="AQ52" ca="1">_xlfn.XLOOKUP($D52,INDIRECT(AQ$2&amp;"!"&amp;"E:E"),INDIRECT(AQ$2&amp;"!"&amp;"C:C"),0)</f>
        <v>0</v>
      </c>
      <c r="AR52" s="269" cm="1">
        <f t="array" aca="1" ref="AR52" ca="1">_xlfn.XLOOKUP($D52,INDIRECT(AR$2&amp;"!"&amp;"E:E"),INDIRECT(AR$2&amp;"!"&amp;"C:C"),0)</f>
        <v>0</v>
      </c>
      <c r="AS52" s="270">
        <f t="shared" ca="1" si="3"/>
        <v>0</v>
      </c>
      <c r="AT52" s="280">
        <f t="shared" ca="1" si="0"/>
        <v>72</v>
      </c>
      <c r="AU52" s="52" t="s">
        <v>91</v>
      </c>
      <c r="AV52" s="301" t="s">
        <v>135</v>
      </c>
      <c r="AW52" s="166"/>
      <c r="AX52" s="47">
        <f t="shared" ca="1" si="4"/>
        <v>72</v>
      </c>
      <c r="AY52" s="167" t="s">
        <v>66</v>
      </c>
      <c r="AZ52" s="167"/>
      <c r="BA52" s="167"/>
      <c r="BB52" s="172"/>
      <c r="BC52" s="167"/>
      <c r="BD52" s="167" t="s">
        <v>66</v>
      </c>
      <c r="BE52" s="167" t="s">
        <v>66</v>
      </c>
      <c r="BF52" s="167" t="s">
        <v>66</v>
      </c>
      <c r="BG52" s="168">
        <f t="shared" si="5"/>
        <v>24</v>
      </c>
      <c r="BH52" s="167">
        <f t="shared" ca="1" si="6"/>
        <v>1728</v>
      </c>
      <c r="BI52" s="167">
        <v>7</v>
      </c>
      <c r="BJ52" s="167">
        <f t="shared" ca="1" si="7"/>
        <v>2232</v>
      </c>
    </row>
    <row r="53" spans="1:66" ht="128.25" customHeight="1" thickBot="1" x14ac:dyDescent="0.3">
      <c r="A53" s="314"/>
      <c r="B53" s="49"/>
      <c r="C53" s="50" t="s">
        <v>42</v>
      </c>
      <c r="D53" s="51">
        <v>2044025155923</v>
      </c>
      <c r="E53" s="251">
        <f>_xlfn.XLOOKUP($D53,[1]Сводный!$E:$E,[1]Сводный!BR:BR,0)</f>
        <v>36</v>
      </c>
      <c r="F53" s="251">
        <f>_xlfn.XLOOKUP($D53,[1]Сводный!$E:$E,[1]Сводный!BS:BS,0)</f>
        <v>0</v>
      </c>
      <c r="G53" s="251">
        <f>_xlfn.XLOOKUP($D53,[1]Сводный!$E:$E,[1]Сводный!BT:BT,0)</f>
        <v>0</v>
      </c>
      <c r="H53" s="251">
        <f>_xlfn.XLOOKUP($D53,[1]Сводный!$E:$E,[1]Сводный!BU:BU,0)</f>
        <v>0</v>
      </c>
      <c r="I53" s="251">
        <f>_xlfn.XLOOKUP($D53,[1]Сводный!$E:$E,[1]Сводный!BV:BV,0)</f>
        <v>0</v>
      </c>
      <c r="J53" s="251">
        <f>_xlfn.XLOOKUP($D53,[1]Сводный!$E:$E,[1]Сводный!BW:BW,0)</f>
        <v>0</v>
      </c>
      <c r="K53" s="251">
        <f>_xlfn.XLOOKUP($D53,[1]Сводный!$E:$E,[1]Сводный!BX:BX,0)</f>
        <v>0</v>
      </c>
      <c r="L53" s="251">
        <f>_xlfn.XLOOKUP($D53,[1]Сводный!$E:$E,[1]Сводный!BY:BY,0)</f>
        <v>0</v>
      </c>
      <c r="M53" s="251">
        <f>_xlfn.XLOOKUP($D53,[1]Сводный!$E:$E,[1]Сводный!BZ:BZ,0)</f>
        <v>0</v>
      </c>
      <c r="N53" s="251">
        <f>_xlfn.XLOOKUP($D53,[1]Сводный!$E:$E,[1]Сводный!CA:CA,0)</f>
        <v>0</v>
      </c>
      <c r="O53" s="251">
        <f>_xlfn.XLOOKUP($D53,[1]Сводный!$E:$E,[1]Сводный!CB:CB,0)</f>
        <v>36</v>
      </c>
      <c r="P53" s="32">
        <f>_xlfn.XLOOKUP($D53,[1]Сводный!$E:$E,[1]Сводный!CC:CC,0)</f>
        <v>0</v>
      </c>
      <c r="Q53" s="1">
        <f t="shared" si="2"/>
        <v>72</v>
      </c>
      <c r="R53" s="262" cm="1">
        <f t="array" aca="1" ref="R53" ca="1">_xlfn.XLOOKUP($D53,INDIRECT(R$2&amp;"!"&amp;"E:E"),INDIRECT(R$2&amp;"!"&amp;"C:C"),0)</f>
        <v>0</v>
      </c>
      <c r="S53" s="262" cm="1">
        <f t="array" aca="1" ref="S53" ca="1">_xlfn.XLOOKUP($D53,INDIRECT(S$2&amp;"!"&amp;"E:E"),INDIRECT(S$2&amp;"!"&amp;"C:C"),0)</f>
        <v>0</v>
      </c>
      <c r="T53" s="262" cm="1">
        <f t="array" aca="1" ref="T53" ca="1">_xlfn.XLOOKUP($D53,INDIRECT(T$2&amp;"!"&amp;"E:E"),INDIRECT(T$2&amp;"!"&amp;"C:C"),0)</f>
        <v>0</v>
      </c>
      <c r="U53" s="262" cm="1">
        <f t="array" aca="1" ref="U53" ca="1">_xlfn.XLOOKUP($D53,INDIRECT(U$2&amp;"!"&amp;"E:E"),INDIRECT(U$2&amp;"!"&amp;"C:C"),0)</f>
        <v>0</v>
      </c>
      <c r="V53" s="262" cm="1">
        <f t="array" aca="1" ref="V53" ca="1">_xlfn.XLOOKUP($D53,INDIRECT(V$2&amp;"!"&amp;"E:E"),INDIRECT(V$2&amp;"!"&amp;"C:C"),0)</f>
        <v>0</v>
      </c>
      <c r="W53" s="262" cm="1">
        <f t="array" aca="1" ref="W53" ca="1">_xlfn.XLOOKUP($D53,INDIRECT(W$2&amp;"!"&amp;"E:E"),INDIRECT(W$2&amp;"!"&amp;"C:C"),0)</f>
        <v>0</v>
      </c>
      <c r="X53" s="262" cm="1">
        <f t="array" aca="1" ref="X53" ca="1">_xlfn.XLOOKUP($D53,INDIRECT(X$2&amp;"!"&amp;"E:E"),INDIRECT(X$2&amp;"!"&amp;"C:C"),0)</f>
        <v>0</v>
      </c>
      <c r="Y53" s="262" cm="1">
        <f t="array" aca="1" ref="Y53" ca="1">_xlfn.XLOOKUP($D53,INDIRECT(Y$2&amp;"!"&amp;"E:E"),INDIRECT(Y$2&amp;"!"&amp;"C:C"),0)</f>
        <v>0</v>
      </c>
      <c r="Z53" s="262" cm="1">
        <f t="array" aca="1" ref="Z53" ca="1">_xlfn.XLOOKUP($D53,INDIRECT(Z$2&amp;"!"&amp;"E:E"),INDIRECT(Z$2&amp;"!"&amp;"C:C"),0)</f>
        <v>0</v>
      </c>
      <c r="AA53" s="262" cm="1">
        <f t="array" aca="1" ref="AA53" ca="1">_xlfn.XLOOKUP($D53,INDIRECT(AA$2&amp;"!"&amp;"E:E"),INDIRECT(AA$2&amp;"!"&amp;"C:C"),0)</f>
        <v>0</v>
      </c>
      <c r="AB53" s="262" cm="1">
        <f t="array" aca="1" ref="AB53" ca="1">_xlfn.XLOOKUP($D53,INDIRECT(AB$2&amp;"!"&amp;"E:E"),INDIRECT(AB$2&amp;"!"&amp;"C:C"),0)</f>
        <v>0</v>
      </c>
      <c r="AC53" s="262" cm="1">
        <f t="array" aca="1" ref="AC53" ca="1">_xlfn.XLOOKUP($D53,INDIRECT(AC$2&amp;"!"&amp;"E:E"),INDIRECT(AC$2&amp;"!"&amp;"C:C"),0)</f>
        <v>0</v>
      </c>
      <c r="AD53" s="262" cm="1">
        <f t="array" aca="1" ref="AD53" ca="1">_xlfn.XLOOKUP($D53,INDIRECT(AD$2&amp;"!"&amp;"E:E"),INDIRECT(AD$2&amp;"!"&amp;"C:C"),0)</f>
        <v>0</v>
      </c>
      <c r="AE53" s="262" cm="1">
        <f t="array" aca="1" ref="AE53" ca="1">_xlfn.XLOOKUP($D53,INDIRECT(AE$2&amp;"!"&amp;"E:E"),INDIRECT(AE$2&amp;"!"&amp;"C:C"),0)</f>
        <v>0</v>
      </c>
      <c r="AF53" s="262" cm="1">
        <f t="array" aca="1" ref="AF53" ca="1">_xlfn.XLOOKUP($D53,INDIRECT(AF$2&amp;"!"&amp;"E:E"),INDIRECT(AF$2&amp;"!"&amp;"C:C"),0)</f>
        <v>0</v>
      </c>
      <c r="AG53" s="262" cm="1">
        <f t="array" aca="1" ref="AG53" ca="1">_xlfn.XLOOKUP($D53,INDIRECT(AG$2&amp;"!"&amp;"E:E"),INDIRECT(AG$2&amp;"!"&amp;"C:C"),0)</f>
        <v>0</v>
      </c>
      <c r="AH53" s="262" cm="1">
        <f t="array" aca="1" ref="AH53" ca="1">_xlfn.XLOOKUP($D53,INDIRECT(AH$2&amp;"!"&amp;"E:E"),INDIRECT(AH$2&amp;"!"&amp;"C:C"),0)</f>
        <v>0</v>
      </c>
      <c r="AI53" s="262" cm="1">
        <f t="array" aca="1" ref="AI53" ca="1">_xlfn.XLOOKUP($D53,INDIRECT(AI$2&amp;"!"&amp;"E:E"),INDIRECT(AI$2&amp;"!"&amp;"C:C"),0)</f>
        <v>0</v>
      </c>
      <c r="AJ53" s="262" cm="1">
        <f t="array" aca="1" ref="AJ53" ca="1">_xlfn.XLOOKUP($D53,INDIRECT(AJ$2&amp;"!"&amp;"E:E"),INDIRECT(AJ$2&amp;"!"&amp;"C:C"),0)</f>
        <v>0</v>
      </c>
      <c r="AK53" s="262" cm="1">
        <f t="array" aca="1" ref="AK53" ca="1">_xlfn.XLOOKUP($D53,INDIRECT(AK$2&amp;"!"&amp;"E:E"),INDIRECT(AK$2&amp;"!"&amp;"C:C"),0)</f>
        <v>0</v>
      </c>
      <c r="AL53" s="262" cm="1">
        <f t="array" aca="1" ref="AL53" ca="1">_xlfn.XLOOKUP($D53,INDIRECT(AL$2&amp;"!"&amp;"E:E"),INDIRECT(AL$2&amp;"!"&amp;"C:C"),0)</f>
        <v>0</v>
      </c>
      <c r="AM53" s="262" cm="1">
        <f t="array" aca="1" ref="AM53" ca="1">_xlfn.XLOOKUP($D53,INDIRECT(AM$2&amp;"!"&amp;"E:E"),INDIRECT(AM$2&amp;"!"&amp;"C:C"),0)</f>
        <v>0</v>
      </c>
      <c r="AN53" s="262" cm="1">
        <f t="array" aca="1" ref="AN53" ca="1">_xlfn.XLOOKUP($D53,INDIRECT(AN$2&amp;"!"&amp;"E:E"),INDIRECT(AN$2&amp;"!"&amp;"C:C"),0)</f>
        <v>0</v>
      </c>
      <c r="AO53" s="262" cm="1">
        <f t="array" aca="1" ref="AO53" ca="1">_xlfn.XLOOKUP($D53,INDIRECT(AO$2&amp;"!"&amp;"E:E"),INDIRECT(AO$2&amp;"!"&amp;"C:C"),0)</f>
        <v>0</v>
      </c>
      <c r="AP53" s="262" cm="1">
        <f t="array" aca="1" ref="AP53" ca="1">_xlfn.XLOOKUP($D53,INDIRECT(AP$2&amp;"!"&amp;"E:E"),INDIRECT(AP$2&amp;"!"&amp;"C:C"),0)</f>
        <v>0</v>
      </c>
      <c r="AQ53" s="262" cm="1">
        <f t="array" aca="1" ref="AQ53" ca="1">_xlfn.XLOOKUP($D53,INDIRECT(AQ$2&amp;"!"&amp;"E:E"),INDIRECT(AQ$2&amp;"!"&amp;"C:C"),0)</f>
        <v>0</v>
      </c>
      <c r="AR53" s="262" cm="1">
        <f t="array" aca="1" ref="AR53" ca="1">_xlfn.XLOOKUP($D53,INDIRECT(AR$2&amp;"!"&amp;"E:E"),INDIRECT(AR$2&amp;"!"&amp;"C:C"),0)</f>
        <v>0</v>
      </c>
      <c r="AS53" s="263">
        <f t="shared" ca="1" si="3"/>
        <v>0</v>
      </c>
      <c r="AT53" s="280">
        <f t="shared" ca="1" si="0"/>
        <v>72</v>
      </c>
      <c r="AU53" s="52" t="s">
        <v>91</v>
      </c>
      <c r="AV53" s="302"/>
      <c r="AX53" s="30">
        <f t="shared" ca="1" si="4"/>
        <v>72</v>
      </c>
      <c r="AY53" s="37" t="s">
        <v>66</v>
      </c>
      <c r="AZ53" s="37"/>
      <c r="BA53" s="37"/>
      <c r="BC53" s="37"/>
      <c r="BD53" s="37" t="s">
        <v>66</v>
      </c>
      <c r="BE53" s="37" t="s">
        <v>66</v>
      </c>
      <c r="BF53" s="37" t="s">
        <v>66</v>
      </c>
      <c r="BG53" s="38">
        <f t="shared" si="5"/>
        <v>24</v>
      </c>
      <c r="BH53" s="37">
        <f t="shared" ca="1" si="6"/>
        <v>1728</v>
      </c>
      <c r="BI53" s="37">
        <v>7</v>
      </c>
      <c r="BJ53" s="37">
        <f t="shared" ca="1" si="7"/>
        <v>2232</v>
      </c>
    </row>
    <row r="54" spans="1:66" ht="128.25" customHeight="1" thickBot="1" x14ac:dyDescent="0.3">
      <c r="A54" s="314"/>
      <c r="B54" s="49"/>
      <c r="C54" s="50" t="s">
        <v>43</v>
      </c>
      <c r="D54" s="51">
        <v>2044516485386</v>
      </c>
      <c r="E54" s="251">
        <f>_xlfn.XLOOKUP($D54,[1]Сводный!$E:$E,[1]Сводный!BR:BR,0)</f>
        <v>36</v>
      </c>
      <c r="F54" s="251">
        <f>_xlfn.XLOOKUP($D54,[1]Сводный!$E:$E,[1]Сводный!BS:BS,0)</f>
        <v>0</v>
      </c>
      <c r="G54" s="251">
        <f>_xlfn.XLOOKUP($D54,[1]Сводный!$E:$E,[1]Сводный!BT:BT,0)</f>
        <v>0</v>
      </c>
      <c r="H54" s="251">
        <f>_xlfn.XLOOKUP($D54,[1]Сводный!$E:$E,[1]Сводный!BU:BU,0)</f>
        <v>0</v>
      </c>
      <c r="I54" s="251">
        <f>_xlfn.XLOOKUP($D54,[1]Сводный!$E:$E,[1]Сводный!BV:BV,0)</f>
        <v>0</v>
      </c>
      <c r="J54" s="251">
        <f>_xlfn.XLOOKUP($D54,[1]Сводный!$E:$E,[1]Сводный!BW:BW,0)</f>
        <v>0</v>
      </c>
      <c r="K54" s="251">
        <f>_xlfn.XLOOKUP($D54,[1]Сводный!$E:$E,[1]Сводный!BX:BX,0)</f>
        <v>0</v>
      </c>
      <c r="L54" s="251">
        <f>_xlfn.XLOOKUP($D54,[1]Сводный!$E:$E,[1]Сводный!BY:BY,0)</f>
        <v>0</v>
      </c>
      <c r="M54" s="251">
        <f>_xlfn.XLOOKUP($D54,[1]Сводный!$E:$E,[1]Сводный!BZ:BZ,0)</f>
        <v>0</v>
      </c>
      <c r="N54" s="251">
        <f>_xlfn.XLOOKUP($D54,[1]Сводный!$E:$E,[1]Сводный!CA:CA,0)</f>
        <v>0</v>
      </c>
      <c r="O54" s="251">
        <f>_xlfn.XLOOKUP($D54,[1]Сводный!$E:$E,[1]Сводный!CB:CB,0)</f>
        <v>36</v>
      </c>
      <c r="P54" s="32">
        <f>_xlfn.XLOOKUP($D54,[1]Сводный!$E:$E,[1]Сводный!CC:CC,0)</f>
        <v>0</v>
      </c>
      <c r="Q54" s="1">
        <f t="shared" si="2"/>
        <v>72</v>
      </c>
      <c r="R54" s="262" cm="1">
        <f t="array" aca="1" ref="R54" ca="1">_xlfn.XLOOKUP($D54,INDIRECT(R$2&amp;"!"&amp;"E:E"),INDIRECT(R$2&amp;"!"&amp;"C:C"),0)</f>
        <v>0</v>
      </c>
      <c r="S54" s="262" cm="1">
        <f t="array" aca="1" ref="S54" ca="1">_xlfn.XLOOKUP($D54,INDIRECT(S$2&amp;"!"&amp;"E:E"),INDIRECT(S$2&amp;"!"&amp;"C:C"),0)</f>
        <v>0</v>
      </c>
      <c r="T54" s="262" cm="1">
        <f t="array" aca="1" ref="T54" ca="1">_xlfn.XLOOKUP($D54,INDIRECT(T$2&amp;"!"&amp;"E:E"),INDIRECT(T$2&amp;"!"&amp;"C:C"),0)</f>
        <v>0</v>
      </c>
      <c r="U54" s="262" cm="1">
        <f t="array" aca="1" ref="U54" ca="1">_xlfn.XLOOKUP($D54,INDIRECT(U$2&amp;"!"&amp;"E:E"),INDIRECT(U$2&amp;"!"&amp;"C:C"),0)</f>
        <v>0</v>
      </c>
      <c r="V54" s="262" cm="1">
        <f t="array" aca="1" ref="V54" ca="1">_xlfn.XLOOKUP($D54,INDIRECT(V$2&amp;"!"&amp;"E:E"),INDIRECT(V$2&amp;"!"&amp;"C:C"),0)</f>
        <v>0</v>
      </c>
      <c r="W54" s="262" cm="1">
        <f t="array" aca="1" ref="W54" ca="1">_xlfn.XLOOKUP($D54,INDIRECT(W$2&amp;"!"&amp;"E:E"),INDIRECT(W$2&amp;"!"&amp;"C:C"),0)</f>
        <v>0</v>
      </c>
      <c r="X54" s="262" cm="1">
        <f t="array" aca="1" ref="X54" ca="1">_xlfn.XLOOKUP($D54,INDIRECT(X$2&amp;"!"&amp;"E:E"),INDIRECT(X$2&amp;"!"&amp;"C:C"),0)</f>
        <v>0</v>
      </c>
      <c r="Y54" s="262" cm="1">
        <f t="array" aca="1" ref="Y54" ca="1">_xlfn.XLOOKUP($D54,INDIRECT(Y$2&amp;"!"&amp;"E:E"),INDIRECT(Y$2&amp;"!"&amp;"C:C"),0)</f>
        <v>0</v>
      </c>
      <c r="Z54" s="262" cm="1">
        <f t="array" aca="1" ref="Z54" ca="1">_xlfn.XLOOKUP($D54,INDIRECT(Z$2&amp;"!"&amp;"E:E"),INDIRECT(Z$2&amp;"!"&amp;"C:C"),0)</f>
        <v>0</v>
      </c>
      <c r="AA54" s="262" cm="1">
        <f t="array" aca="1" ref="AA54" ca="1">_xlfn.XLOOKUP($D54,INDIRECT(AA$2&amp;"!"&amp;"E:E"),INDIRECT(AA$2&amp;"!"&amp;"C:C"),0)</f>
        <v>0</v>
      </c>
      <c r="AB54" s="262" cm="1">
        <f t="array" aca="1" ref="AB54" ca="1">_xlfn.XLOOKUP($D54,INDIRECT(AB$2&amp;"!"&amp;"E:E"),INDIRECT(AB$2&amp;"!"&amp;"C:C"),0)</f>
        <v>0</v>
      </c>
      <c r="AC54" s="262" cm="1">
        <f t="array" aca="1" ref="AC54" ca="1">_xlfn.XLOOKUP($D54,INDIRECT(AC$2&amp;"!"&amp;"E:E"),INDIRECT(AC$2&amp;"!"&amp;"C:C"),0)</f>
        <v>0</v>
      </c>
      <c r="AD54" s="262" cm="1">
        <f t="array" aca="1" ref="AD54" ca="1">_xlfn.XLOOKUP($D54,INDIRECT(AD$2&amp;"!"&amp;"E:E"),INDIRECT(AD$2&amp;"!"&amp;"C:C"),0)</f>
        <v>0</v>
      </c>
      <c r="AE54" s="262" cm="1">
        <f t="array" aca="1" ref="AE54" ca="1">_xlfn.XLOOKUP($D54,INDIRECT(AE$2&amp;"!"&amp;"E:E"),INDIRECT(AE$2&amp;"!"&amp;"C:C"),0)</f>
        <v>0</v>
      </c>
      <c r="AF54" s="262" cm="1">
        <f t="array" aca="1" ref="AF54" ca="1">_xlfn.XLOOKUP($D54,INDIRECT(AF$2&amp;"!"&amp;"E:E"),INDIRECT(AF$2&amp;"!"&amp;"C:C"),0)</f>
        <v>0</v>
      </c>
      <c r="AG54" s="262" cm="1">
        <f t="array" aca="1" ref="AG54" ca="1">_xlfn.XLOOKUP($D54,INDIRECT(AG$2&amp;"!"&amp;"E:E"),INDIRECT(AG$2&amp;"!"&amp;"C:C"),0)</f>
        <v>0</v>
      </c>
      <c r="AH54" s="262" cm="1">
        <f t="array" aca="1" ref="AH54" ca="1">_xlfn.XLOOKUP($D54,INDIRECT(AH$2&amp;"!"&amp;"E:E"),INDIRECT(AH$2&amp;"!"&amp;"C:C"),0)</f>
        <v>0</v>
      </c>
      <c r="AI54" s="262" cm="1">
        <f t="array" aca="1" ref="AI54" ca="1">_xlfn.XLOOKUP($D54,INDIRECT(AI$2&amp;"!"&amp;"E:E"),INDIRECT(AI$2&amp;"!"&amp;"C:C"),0)</f>
        <v>0</v>
      </c>
      <c r="AJ54" s="262" cm="1">
        <f t="array" aca="1" ref="AJ54" ca="1">_xlfn.XLOOKUP($D54,INDIRECT(AJ$2&amp;"!"&amp;"E:E"),INDIRECT(AJ$2&amp;"!"&amp;"C:C"),0)</f>
        <v>0</v>
      </c>
      <c r="AK54" s="262" cm="1">
        <f t="array" aca="1" ref="AK54" ca="1">_xlfn.XLOOKUP($D54,INDIRECT(AK$2&amp;"!"&amp;"E:E"),INDIRECT(AK$2&amp;"!"&amp;"C:C"),0)</f>
        <v>0</v>
      </c>
      <c r="AL54" s="262" cm="1">
        <f t="array" aca="1" ref="AL54" ca="1">_xlfn.XLOOKUP($D54,INDIRECT(AL$2&amp;"!"&amp;"E:E"),INDIRECT(AL$2&amp;"!"&amp;"C:C"),0)</f>
        <v>0</v>
      </c>
      <c r="AM54" s="262" cm="1">
        <f t="array" aca="1" ref="AM54" ca="1">_xlfn.XLOOKUP($D54,INDIRECT(AM$2&amp;"!"&amp;"E:E"),INDIRECT(AM$2&amp;"!"&amp;"C:C"),0)</f>
        <v>0</v>
      </c>
      <c r="AN54" s="262" cm="1">
        <f t="array" aca="1" ref="AN54" ca="1">_xlfn.XLOOKUP($D54,INDIRECT(AN$2&amp;"!"&amp;"E:E"),INDIRECT(AN$2&amp;"!"&amp;"C:C"),0)</f>
        <v>0</v>
      </c>
      <c r="AO54" s="262" cm="1">
        <f t="array" aca="1" ref="AO54" ca="1">_xlfn.XLOOKUP($D54,INDIRECT(AO$2&amp;"!"&amp;"E:E"),INDIRECT(AO$2&amp;"!"&amp;"C:C"),0)</f>
        <v>0</v>
      </c>
      <c r="AP54" s="262" cm="1">
        <f t="array" aca="1" ref="AP54" ca="1">_xlfn.XLOOKUP($D54,INDIRECT(AP$2&amp;"!"&amp;"E:E"),INDIRECT(AP$2&amp;"!"&amp;"C:C"),0)</f>
        <v>0</v>
      </c>
      <c r="AQ54" s="262" cm="1">
        <f t="array" aca="1" ref="AQ54" ca="1">_xlfn.XLOOKUP($D54,INDIRECT(AQ$2&amp;"!"&amp;"E:E"),INDIRECT(AQ$2&amp;"!"&amp;"C:C"),0)</f>
        <v>0</v>
      </c>
      <c r="AR54" s="262" cm="1">
        <f t="array" aca="1" ref="AR54" ca="1">_xlfn.XLOOKUP($D54,INDIRECT(AR$2&amp;"!"&amp;"E:E"),INDIRECT(AR$2&amp;"!"&amp;"C:C"),0)</f>
        <v>0</v>
      </c>
      <c r="AS54" s="263">
        <f t="shared" ca="1" si="3"/>
        <v>0</v>
      </c>
      <c r="AT54" s="280">
        <f t="shared" ca="1" si="0"/>
        <v>72</v>
      </c>
      <c r="AU54" s="52" t="s">
        <v>91</v>
      </c>
      <c r="AV54" s="302"/>
      <c r="AX54" s="30">
        <f t="shared" ca="1" si="4"/>
        <v>72</v>
      </c>
      <c r="AY54" s="37" t="s">
        <v>66</v>
      </c>
      <c r="AZ54" s="37"/>
      <c r="BA54" s="37"/>
      <c r="BC54" s="37"/>
      <c r="BD54" s="37" t="s">
        <v>66</v>
      </c>
      <c r="BE54" s="37" t="s">
        <v>66</v>
      </c>
      <c r="BF54" s="37" t="s">
        <v>66</v>
      </c>
      <c r="BG54" s="38">
        <f t="shared" si="5"/>
        <v>24</v>
      </c>
      <c r="BH54" s="37">
        <f t="shared" ca="1" si="6"/>
        <v>1728</v>
      </c>
      <c r="BI54" s="37">
        <v>7</v>
      </c>
      <c r="BJ54" s="37">
        <f t="shared" ca="1" si="7"/>
        <v>2232</v>
      </c>
    </row>
    <row r="55" spans="1:66" ht="128.25" customHeight="1" thickBot="1" x14ac:dyDescent="0.3">
      <c r="A55" s="315"/>
      <c r="B55" s="41"/>
      <c r="C55" s="42" t="s">
        <v>44</v>
      </c>
      <c r="D55" s="43">
        <v>2044516498812</v>
      </c>
      <c r="E55" s="252">
        <f>_xlfn.XLOOKUP($D55,[1]Сводный!$E:$E,[1]Сводный!BR:BR,0)</f>
        <v>0</v>
      </c>
      <c r="F55" s="252">
        <f>_xlfn.XLOOKUP($D55,[1]Сводный!$E:$E,[1]Сводный!BS:BS,0)</f>
        <v>0</v>
      </c>
      <c r="G55" s="252">
        <f>_xlfn.XLOOKUP($D55,[1]Сводный!$E:$E,[1]Сводный!BT:BT,0)</f>
        <v>0</v>
      </c>
      <c r="H55" s="252">
        <f>_xlfn.XLOOKUP($D55,[1]Сводный!$E:$E,[1]Сводный!BU:BU,0)</f>
        <v>0</v>
      </c>
      <c r="I55" s="252">
        <f>_xlfn.XLOOKUP($D55,[1]Сводный!$E:$E,[1]Сводный!BV:BV,0)</f>
        <v>0</v>
      </c>
      <c r="J55" s="252">
        <f>_xlfn.XLOOKUP($D55,[1]Сводный!$E:$E,[1]Сводный!BW:BW,0)</f>
        <v>0</v>
      </c>
      <c r="K55" s="252">
        <f>_xlfn.XLOOKUP($D55,[1]Сводный!$E:$E,[1]Сводный!BX:BX,0)</f>
        <v>0</v>
      </c>
      <c r="L55" s="252">
        <f>_xlfn.XLOOKUP($D55,[1]Сводный!$E:$E,[1]Сводный!BY:BY,0)</f>
        <v>0</v>
      </c>
      <c r="M55" s="252">
        <f>_xlfn.XLOOKUP($D55,[1]Сводный!$E:$E,[1]Сводный!BZ:BZ,0)</f>
        <v>0</v>
      </c>
      <c r="N55" s="252">
        <f>_xlfn.XLOOKUP($D55,[1]Сводный!$E:$E,[1]Сводный!CA:CA,0)</f>
        <v>0</v>
      </c>
      <c r="O55" s="252">
        <f>_xlfn.XLOOKUP($D55,[1]Сводный!$E:$E,[1]Сводный!CB:CB,0)</f>
        <v>36</v>
      </c>
      <c r="P55" s="144">
        <f>_xlfn.XLOOKUP($D55,[1]Сводный!$E:$E,[1]Сводный!CC:CC,0)</f>
        <v>0</v>
      </c>
      <c r="Q55" s="1">
        <f t="shared" si="2"/>
        <v>36</v>
      </c>
      <c r="R55" s="264" cm="1">
        <f t="array" aca="1" ref="R55" ca="1">_xlfn.XLOOKUP($D55,INDIRECT(R$2&amp;"!"&amp;"E:E"),INDIRECT(R$2&amp;"!"&amp;"C:C"),0)</f>
        <v>0</v>
      </c>
      <c r="S55" s="264" cm="1">
        <f t="array" aca="1" ref="S55" ca="1">_xlfn.XLOOKUP($D55,INDIRECT(S$2&amp;"!"&amp;"E:E"),INDIRECT(S$2&amp;"!"&amp;"C:C"),0)</f>
        <v>0</v>
      </c>
      <c r="T55" s="264" cm="1">
        <f t="array" aca="1" ref="T55" ca="1">_xlfn.XLOOKUP($D55,INDIRECT(T$2&amp;"!"&amp;"E:E"),INDIRECT(T$2&amp;"!"&amp;"C:C"),0)</f>
        <v>0</v>
      </c>
      <c r="U55" s="264" cm="1">
        <f t="array" aca="1" ref="U55" ca="1">_xlfn.XLOOKUP($D55,INDIRECT(U$2&amp;"!"&amp;"E:E"),INDIRECT(U$2&amp;"!"&amp;"C:C"),0)</f>
        <v>0</v>
      </c>
      <c r="V55" s="264" cm="1">
        <f t="array" aca="1" ref="V55" ca="1">_xlfn.XLOOKUP($D55,INDIRECT(V$2&amp;"!"&amp;"E:E"),INDIRECT(V$2&amp;"!"&amp;"C:C"),0)</f>
        <v>0</v>
      </c>
      <c r="W55" s="264" cm="1">
        <f t="array" aca="1" ref="W55" ca="1">_xlfn.XLOOKUP($D55,INDIRECT(W$2&amp;"!"&amp;"E:E"),INDIRECT(W$2&amp;"!"&amp;"C:C"),0)</f>
        <v>0</v>
      </c>
      <c r="X55" s="264" cm="1">
        <f t="array" aca="1" ref="X55" ca="1">_xlfn.XLOOKUP($D55,INDIRECT(X$2&amp;"!"&amp;"E:E"),INDIRECT(X$2&amp;"!"&amp;"C:C"),0)</f>
        <v>0</v>
      </c>
      <c r="Y55" s="264" cm="1">
        <f t="array" aca="1" ref="Y55" ca="1">_xlfn.XLOOKUP($D55,INDIRECT(Y$2&amp;"!"&amp;"E:E"),INDIRECT(Y$2&amp;"!"&amp;"C:C"),0)</f>
        <v>0</v>
      </c>
      <c r="Z55" s="264" cm="1">
        <f t="array" aca="1" ref="Z55" ca="1">_xlfn.XLOOKUP($D55,INDIRECT(Z$2&amp;"!"&amp;"E:E"),INDIRECT(Z$2&amp;"!"&amp;"C:C"),0)</f>
        <v>0</v>
      </c>
      <c r="AA55" s="264" cm="1">
        <f t="array" aca="1" ref="AA55" ca="1">_xlfn.XLOOKUP($D55,INDIRECT(AA$2&amp;"!"&amp;"E:E"),INDIRECT(AA$2&amp;"!"&amp;"C:C"),0)</f>
        <v>0</v>
      </c>
      <c r="AB55" s="264" cm="1">
        <f t="array" aca="1" ref="AB55" ca="1">_xlfn.XLOOKUP($D55,INDIRECT(AB$2&amp;"!"&amp;"E:E"),INDIRECT(AB$2&amp;"!"&amp;"C:C"),0)</f>
        <v>0</v>
      </c>
      <c r="AC55" s="264" cm="1">
        <f t="array" aca="1" ref="AC55" ca="1">_xlfn.XLOOKUP($D55,INDIRECT(AC$2&amp;"!"&amp;"E:E"),INDIRECT(AC$2&amp;"!"&amp;"C:C"),0)</f>
        <v>0</v>
      </c>
      <c r="AD55" s="264" cm="1">
        <f t="array" aca="1" ref="AD55" ca="1">_xlfn.XLOOKUP($D55,INDIRECT(AD$2&amp;"!"&amp;"E:E"),INDIRECT(AD$2&amp;"!"&amp;"C:C"),0)</f>
        <v>0</v>
      </c>
      <c r="AE55" s="264" cm="1">
        <f t="array" aca="1" ref="AE55" ca="1">_xlfn.XLOOKUP($D55,INDIRECT(AE$2&amp;"!"&amp;"E:E"),INDIRECT(AE$2&amp;"!"&amp;"C:C"),0)</f>
        <v>0</v>
      </c>
      <c r="AF55" s="264" cm="1">
        <f t="array" aca="1" ref="AF55" ca="1">_xlfn.XLOOKUP($D55,INDIRECT(AF$2&amp;"!"&amp;"E:E"),INDIRECT(AF$2&amp;"!"&amp;"C:C"),0)</f>
        <v>0</v>
      </c>
      <c r="AG55" s="264" cm="1">
        <f t="array" aca="1" ref="AG55" ca="1">_xlfn.XLOOKUP($D55,INDIRECT(AG$2&amp;"!"&amp;"E:E"),INDIRECT(AG$2&amp;"!"&amp;"C:C"),0)</f>
        <v>0</v>
      </c>
      <c r="AH55" s="264" cm="1">
        <f t="array" aca="1" ref="AH55" ca="1">_xlfn.XLOOKUP($D55,INDIRECT(AH$2&amp;"!"&amp;"E:E"),INDIRECT(AH$2&amp;"!"&amp;"C:C"),0)</f>
        <v>0</v>
      </c>
      <c r="AI55" s="264" cm="1">
        <f t="array" aca="1" ref="AI55" ca="1">_xlfn.XLOOKUP($D55,INDIRECT(AI$2&amp;"!"&amp;"E:E"),INDIRECT(AI$2&amp;"!"&amp;"C:C"),0)</f>
        <v>0</v>
      </c>
      <c r="AJ55" s="264" cm="1">
        <f t="array" aca="1" ref="AJ55" ca="1">_xlfn.XLOOKUP($D55,INDIRECT(AJ$2&amp;"!"&amp;"E:E"),INDIRECT(AJ$2&amp;"!"&amp;"C:C"),0)</f>
        <v>0</v>
      </c>
      <c r="AK55" s="264" cm="1">
        <f t="array" aca="1" ref="AK55" ca="1">_xlfn.XLOOKUP($D55,INDIRECT(AK$2&amp;"!"&amp;"E:E"),INDIRECT(AK$2&amp;"!"&amp;"C:C"),0)</f>
        <v>0</v>
      </c>
      <c r="AL55" s="264" cm="1">
        <f t="array" aca="1" ref="AL55" ca="1">_xlfn.XLOOKUP($D55,INDIRECT(AL$2&amp;"!"&amp;"E:E"),INDIRECT(AL$2&amp;"!"&amp;"C:C"),0)</f>
        <v>0</v>
      </c>
      <c r="AM55" s="264" cm="1">
        <f t="array" aca="1" ref="AM55" ca="1">_xlfn.XLOOKUP($D55,INDIRECT(AM$2&amp;"!"&amp;"E:E"),INDIRECT(AM$2&amp;"!"&amp;"C:C"),0)</f>
        <v>0</v>
      </c>
      <c r="AN55" s="264" cm="1">
        <f t="array" aca="1" ref="AN55" ca="1">_xlfn.XLOOKUP($D55,INDIRECT(AN$2&amp;"!"&amp;"E:E"),INDIRECT(AN$2&amp;"!"&amp;"C:C"),0)</f>
        <v>0</v>
      </c>
      <c r="AO55" s="264" cm="1">
        <f t="array" aca="1" ref="AO55" ca="1">_xlfn.XLOOKUP($D55,INDIRECT(AO$2&amp;"!"&amp;"E:E"),INDIRECT(AO$2&amp;"!"&amp;"C:C"),0)</f>
        <v>0</v>
      </c>
      <c r="AP55" s="264" cm="1">
        <f t="array" aca="1" ref="AP55" ca="1">_xlfn.XLOOKUP($D55,INDIRECT(AP$2&amp;"!"&amp;"E:E"),INDIRECT(AP$2&amp;"!"&amp;"C:C"),0)</f>
        <v>0</v>
      </c>
      <c r="AQ55" s="264" cm="1">
        <f t="array" aca="1" ref="AQ55" ca="1">_xlfn.XLOOKUP($D55,INDIRECT(AQ$2&amp;"!"&amp;"E:E"),INDIRECT(AQ$2&amp;"!"&amp;"C:C"),0)</f>
        <v>0</v>
      </c>
      <c r="AR55" s="264" cm="1">
        <f t="array" aca="1" ref="AR55" ca="1">_xlfn.XLOOKUP($D55,INDIRECT(AR$2&amp;"!"&amp;"E:E"),INDIRECT(AR$2&amp;"!"&amp;"C:C"),0)</f>
        <v>0</v>
      </c>
      <c r="AS55" s="265">
        <f t="shared" ca="1" si="3"/>
        <v>0</v>
      </c>
      <c r="AT55" s="280">
        <f t="shared" ca="1" si="0"/>
        <v>36</v>
      </c>
      <c r="AU55" s="58" t="s">
        <v>91</v>
      </c>
      <c r="AV55" s="303"/>
      <c r="AW55" s="148"/>
      <c r="AX55" s="149">
        <f t="shared" ca="1" si="4"/>
        <v>36</v>
      </c>
      <c r="AY55" s="150" t="s">
        <v>66</v>
      </c>
      <c r="AZ55" s="150"/>
      <c r="BA55" s="150"/>
      <c r="BB55" s="173"/>
      <c r="BC55" s="150"/>
      <c r="BD55" s="150" t="s">
        <v>66</v>
      </c>
      <c r="BE55" s="150" t="s">
        <v>66</v>
      </c>
      <c r="BF55" s="150" t="s">
        <v>66</v>
      </c>
      <c r="BG55" s="151">
        <f t="shared" si="5"/>
        <v>24</v>
      </c>
      <c r="BH55" s="150">
        <f t="shared" ca="1" si="6"/>
        <v>864</v>
      </c>
      <c r="BI55" s="150">
        <v>7</v>
      </c>
      <c r="BJ55" s="150">
        <f t="shared" ca="1" si="7"/>
        <v>1116</v>
      </c>
      <c r="BK55" s="40">
        <f ca="1">SUM(AT52:AT60)</f>
        <v>652</v>
      </c>
    </row>
    <row r="56" spans="1:66" ht="128.25" customHeight="1" thickBot="1" x14ac:dyDescent="0.3">
      <c r="A56" s="316" t="s">
        <v>39</v>
      </c>
      <c r="B56" s="174"/>
      <c r="C56" s="47" t="s">
        <v>136</v>
      </c>
      <c r="D56" s="175">
        <v>2038890789598</v>
      </c>
      <c r="E56" s="254">
        <f>_xlfn.XLOOKUP($D56,[1]Сводный!$E:$E,[1]Сводный!BR:BR,0)</f>
        <v>0</v>
      </c>
      <c r="F56" s="254">
        <f>_xlfn.XLOOKUP($D56,[1]Сводный!$E:$E,[1]Сводный!BS:BS,0)</f>
        <v>0</v>
      </c>
      <c r="G56" s="254">
        <f>_xlfn.XLOOKUP($D56,[1]Сводный!$E:$E,[1]Сводный!BT:BT,0)</f>
        <v>0</v>
      </c>
      <c r="H56" s="254">
        <f>_xlfn.XLOOKUP($D56,[1]Сводный!$E:$E,[1]Сводный!BU:BU,0)</f>
        <v>0</v>
      </c>
      <c r="I56" s="254">
        <f>_xlfn.XLOOKUP($D56,[1]Сводный!$E:$E,[1]Сводный!BV:BV,0)</f>
        <v>0</v>
      </c>
      <c r="J56" s="254">
        <f>_xlfn.XLOOKUP($D56,[1]Сводный!$E:$E,[1]Сводный!BW:BW,0)</f>
        <v>0</v>
      </c>
      <c r="K56" s="254">
        <f>_xlfn.XLOOKUP($D56,[1]Сводный!$E:$E,[1]Сводный!BX:BX,0)</f>
        <v>0</v>
      </c>
      <c r="L56" s="254">
        <f>_xlfn.XLOOKUP($D56,[1]Сводный!$E:$E,[1]Сводный!BY:BY,0)</f>
        <v>0</v>
      </c>
      <c r="M56" s="254">
        <f>_xlfn.XLOOKUP($D56,[1]Сводный!$E:$E,[1]Сводный!BZ:BZ,0)</f>
        <v>0</v>
      </c>
      <c r="N56" s="254">
        <f>_xlfn.XLOOKUP($D56,[1]Сводный!$E:$E,[1]Сводный!CA:CA,0)</f>
        <v>0</v>
      </c>
      <c r="O56" s="254">
        <f>_xlfn.XLOOKUP($D56,[1]Сводный!$E:$E,[1]Сводный!CB:CB,0)</f>
        <v>0</v>
      </c>
      <c r="P56" s="163">
        <f>_xlfn.XLOOKUP($D56,[1]Сводный!$E:$E,[1]Сводный!CC:CC,0)</f>
        <v>0</v>
      </c>
      <c r="Q56" s="1">
        <f t="shared" si="2"/>
        <v>0</v>
      </c>
      <c r="R56" s="269" cm="1">
        <f t="array" aca="1" ref="R56" ca="1">_xlfn.XLOOKUP($D56,INDIRECT(R$2&amp;"!"&amp;"E:E"),INDIRECT(R$2&amp;"!"&amp;"C:C"),0)</f>
        <v>0</v>
      </c>
      <c r="S56" s="269" cm="1">
        <f t="array" aca="1" ref="S56" ca="1">_xlfn.XLOOKUP($D56,INDIRECT(S$2&amp;"!"&amp;"E:E"),INDIRECT(S$2&amp;"!"&amp;"C:C"),0)</f>
        <v>0</v>
      </c>
      <c r="T56" s="269" cm="1">
        <f t="array" aca="1" ref="T56" ca="1">_xlfn.XLOOKUP($D56,INDIRECT(T$2&amp;"!"&amp;"E:E"),INDIRECT(T$2&amp;"!"&amp;"C:C"),0)</f>
        <v>0</v>
      </c>
      <c r="U56" s="269" cm="1">
        <f t="array" aca="1" ref="U56" ca="1">_xlfn.XLOOKUP($D56,INDIRECT(U$2&amp;"!"&amp;"E:E"),INDIRECT(U$2&amp;"!"&amp;"C:C"),0)</f>
        <v>0</v>
      </c>
      <c r="V56" s="269" cm="1">
        <f t="array" aca="1" ref="V56" ca="1">_xlfn.XLOOKUP($D56,INDIRECT(V$2&amp;"!"&amp;"E:E"),INDIRECT(V$2&amp;"!"&amp;"C:C"),0)</f>
        <v>0</v>
      </c>
      <c r="W56" s="269" cm="1">
        <f t="array" aca="1" ref="W56" ca="1">_xlfn.XLOOKUP($D56,INDIRECT(W$2&amp;"!"&amp;"E:E"),INDIRECT(W$2&amp;"!"&amp;"C:C"),0)</f>
        <v>0</v>
      </c>
      <c r="X56" s="269" cm="1">
        <f t="array" aca="1" ref="X56" ca="1">_xlfn.XLOOKUP($D56,INDIRECT(X$2&amp;"!"&amp;"E:E"),INDIRECT(X$2&amp;"!"&amp;"C:C"),0)</f>
        <v>0</v>
      </c>
      <c r="Y56" s="269" cm="1">
        <f t="array" aca="1" ref="Y56" ca="1">_xlfn.XLOOKUP($D56,INDIRECT(Y$2&amp;"!"&amp;"E:E"),INDIRECT(Y$2&amp;"!"&amp;"C:C"),0)</f>
        <v>0</v>
      </c>
      <c r="Z56" s="269" cm="1">
        <f t="array" aca="1" ref="Z56" ca="1">_xlfn.XLOOKUP($D56,INDIRECT(Z$2&amp;"!"&amp;"E:E"),INDIRECT(Z$2&amp;"!"&amp;"C:C"),0)</f>
        <v>0</v>
      </c>
      <c r="AA56" s="269" cm="1">
        <f t="array" aca="1" ref="AA56" ca="1">_xlfn.XLOOKUP($D56,INDIRECT(AA$2&amp;"!"&amp;"E:E"),INDIRECT(AA$2&amp;"!"&amp;"C:C"),0)</f>
        <v>0</v>
      </c>
      <c r="AB56" s="269" cm="1">
        <f t="array" aca="1" ref="AB56" ca="1">_xlfn.XLOOKUP($D56,INDIRECT(AB$2&amp;"!"&amp;"E:E"),INDIRECT(AB$2&amp;"!"&amp;"C:C"),0)</f>
        <v>0</v>
      </c>
      <c r="AC56" s="269" cm="1">
        <f t="array" aca="1" ref="AC56" ca="1">_xlfn.XLOOKUP($D56,INDIRECT(AC$2&amp;"!"&amp;"E:E"),INDIRECT(AC$2&amp;"!"&amp;"C:C"),0)</f>
        <v>0</v>
      </c>
      <c r="AD56" s="269" cm="1">
        <f t="array" aca="1" ref="AD56" ca="1">_xlfn.XLOOKUP($D56,INDIRECT(AD$2&amp;"!"&amp;"E:E"),INDIRECT(AD$2&amp;"!"&amp;"C:C"),0)</f>
        <v>0</v>
      </c>
      <c r="AE56" s="269" cm="1">
        <f t="array" aca="1" ref="AE56" ca="1">_xlfn.XLOOKUP($D56,INDIRECT(AE$2&amp;"!"&amp;"E:E"),INDIRECT(AE$2&amp;"!"&amp;"C:C"),0)</f>
        <v>0</v>
      </c>
      <c r="AF56" s="269" cm="1">
        <f t="array" aca="1" ref="AF56" ca="1">_xlfn.XLOOKUP($D56,INDIRECT(AF$2&amp;"!"&amp;"E:E"),INDIRECT(AF$2&amp;"!"&amp;"C:C"),0)</f>
        <v>0</v>
      </c>
      <c r="AG56" s="269" cm="1">
        <f t="array" aca="1" ref="AG56" ca="1">_xlfn.XLOOKUP($D56,INDIRECT(AG$2&amp;"!"&amp;"E:E"),INDIRECT(AG$2&amp;"!"&amp;"C:C"),0)</f>
        <v>0</v>
      </c>
      <c r="AH56" s="269" cm="1">
        <f t="array" aca="1" ref="AH56" ca="1">_xlfn.XLOOKUP($D56,INDIRECT(AH$2&amp;"!"&amp;"E:E"),INDIRECT(AH$2&amp;"!"&amp;"C:C"),0)</f>
        <v>0</v>
      </c>
      <c r="AI56" s="269" cm="1">
        <f t="array" aca="1" ref="AI56" ca="1">_xlfn.XLOOKUP($D56,INDIRECT(AI$2&amp;"!"&amp;"E:E"),INDIRECT(AI$2&amp;"!"&amp;"C:C"),0)</f>
        <v>0</v>
      </c>
      <c r="AJ56" s="269" cm="1">
        <f t="array" aca="1" ref="AJ56" ca="1">_xlfn.XLOOKUP($D56,INDIRECT(AJ$2&amp;"!"&amp;"E:E"),INDIRECT(AJ$2&amp;"!"&amp;"C:C"),0)</f>
        <v>0</v>
      </c>
      <c r="AK56" s="269" cm="1">
        <f t="array" aca="1" ref="AK56" ca="1">_xlfn.XLOOKUP($D56,INDIRECT(AK$2&amp;"!"&amp;"E:E"),INDIRECT(AK$2&amp;"!"&amp;"C:C"),0)</f>
        <v>0</v>
      </c>
      <c r="AL56" s="269" cm="1">
        <f t="array" aca="1" ref="AL56" ca="1">_xlfn.XLOOKUP($D56,INDIRECT(AL$2&amp;"!"&amp;"E:E"),INDIRECT(AL$2&amp;"!"&amp;"C:C"),0)</f>
        <v>0</v>
      </c>
      <c r="AM56" s="269" cm="1">
        <f t="array" aca="1" ref="AM56" ca="1">_xlfn.XLOOKUP($D56,INDIRECT(AM$2&amp;"!"&amp;"E:E"),INDIRECT(AM$2&amp;"!"&amp;"C:C"),0)</f>
        <v>0</v>
      </c>
      <c r="AN56" s="269" cm="1">
        <f t="array" aca="1" ref="AN56" ca="1">_xlfn.XLOOKUP($D56,INDIRECT(AN$2&amp;"!"&amp;"E:E"),INDIRECT(AN$2&amp;"!"&amp;"C:C"),0)</f>
        <v>0</v>
      </c>
      <c r="AO56" s="269" cm="1">
        <f t="array" aca="1" ref="AO56" ca="1">_xlfn.XLOOKUP($D56,INDIRECT(AO$2&amp;"!"&amp;"E:E"),INDIRECT(AO$2&amp;"!"&amp;"C:C"),0)</f>
        <v>0</v>
      </c>
      <c r="AP56" s="269" cm="1">
        <f t="array" aca="1" ref="AP56" ca="1">_xlfn.XLOOKUP($D56,INDIRECT(AP$2&amp;"!"&amp;"E:E"),INDIRECT(AP$2&amp;"!"&amp;"C:C"),0)</f>
        <v>0</v>
      </c>
      <c r="AQ56" s="269" cm="1">
        <f t="array" aca="1" ref="AQ56" ca="1">_xlfn.XLOOKUP($D56,INDIRECT(AQ$2&amp;"!"&amp;"E:E"),INDIRECT(AQ$2&amp;"!"&amp;"C:C"),0)</f>
        <v>0</v>
      </c>
      <c r="AR56" s="269" cm="1">
        <f t="array" aca="1" ref="AR56" ca="1">_xlfn.XLOOKUP($D56,INDIRECT(AR$2&amp;"!"&amp;"E:E"),INDIRECT(AR$2&amp;"!"&amp;"C:C"),0)</f>
        <v>0</v>
      </c>
      <c r="AS56" s="270">
        <f t="shared" ca="1" si="3"/>
        <v>0</v>
      </c>
      <c r="AT56" s="280">
        <f t="shared" ca="1" si="0"/>
        <v>0</v>
      </c>
      <c r="AU56" s="52" t="s">
        <v>91</v>
      </c>
      <c r="AV56" s="301" t="s">
        <v>137</v>
      </c>
      <c r="AW56" s="166"/>
      <c r="AX56" s="47">
        <f t="shared" ca="1" si="4"/>
        <v>0</v>
      </c>
      <c r="AY56" s="167" t="s">
        <v>66</v>
      </c>
      <c r="AZ56" s="167"/>
      <c r="BA56" s="167"/>
      <c r="BB56" s="172"/>
      <c r="BC56" s="167"/>
      <c r="BD56" s="167" t="s">
        <v>66</v>
      </c>
      <c r="BE56" s="167" t="s">
        <v>66</v>
      </c>
      <c r="BF56" s="167" t="s">
        <v>66</v>
      </c>
      <c r="BG56" s="168">
        <f t="shared" si="5"/>
        <v>24</v>
      </c>
      <c r="BH56" s="167">
        <f t="shared" ca="1" si="6"/>
        <v>0</v>
      </c>
      <c r="BI56" s="167">
        <v>7</v>
      </c>
      <c r="BJ56" s="167">
        <f t="shared" ca="1" si="7"/>
        <v>0</v>
      </c>
    </row>
    <row r="57" spans="1:66" ht="128.25" customHeight="1" thickBot="1" x14ac:dyDescent="0.3">
      <c r="A57" s="314"/>
      <c r="B57" s="44"/>
      <c r="C57" s="50" t="s">
        <v>138</v>
      </c>
      <c r="D57" s="45">
        <v>2042160422832</v>
      </c>
      <c r="E57" s="251">
        <f>_xlfn.XLOOKUP($D57,[1]Сводный!$E:$E,[1]Сводный!BR:BR,0)</f>
        <v>0</v>
      </c>
      <c r="F57" s="251">
        <f>_xlfn.XLOOKUP($D57,[1]Сводный!$E:$E,[1]Сводный!BS:BS,0)</f>
        <v>0</v>
      </c>
      <c r="G57" s="251">
        <f>_xlfn.XLOOKUP($D57,[1]Сводный!$E:$E,[1]Сводный!BT:BT,0)</f>
        <v>0</v>
      </c>
      <c r="H57" s="251">
        <f>_xlfn.XLOOKUP($D57,[1]Сводный!$E:$E,[1]Сводный!BU:BU,0)</f>
        <v>0</v>
      </c>
      <c r="I57" s="251">
        <f>_xlfn.XLOOKUP($D57,[1]Сводный!$E:$E,[1]Сводный!BV:BV,0)</f>
        <v>0</v>
      </c>
      <c r="J57" s="251">
        <f>_xlfn.XLOOKUP($D57,[1]Сводный!$E:$E,[1]Сводный!BW:BW,0)</f>
        <v>0</v>
      </c>
      <c r="K57" s="251">
        <f>_xlfn.XLOOKUP($D57,[1]Сводный!$E:$E,[1]Сводный!BX:BX,0)</f>
        <v>0</v>
      </c>
      <c r="L57" s="251">
        <f>_xlfn.XLOOKUP($D57,[1]Сводный!$E:$E,[1]Сводный!BY:BY,0)</f>
        <v>0</v>
      </c>
      <c r="M57" s="251">
        <f>_xlfn.XLOOKUP($D57,[1]Сводный!$E:$E,[1]Сводный!BZ:BZ,0)</f>
        <v>0</v>
      </c>
      <c r="N57" s="251">
        <f>_xlfn.XLOOKUP($D57,[1]Сводный!$E:$E,[1]Сводный!CA:CA,0)</f>
        <v>0</v>
      </c>
      <c r="O57" s="251">
        <f>_xlfn.XLOOKUP($D57,[1]Сводный!$E:$E,[1]Сводный!CB:CB,0)</f>
        <v>0</v>
      </c>
      <c r="P57" s="32">
        <f>_xlfn.XLOOKUP($D57,[1]Сводный!$E:$E,[1]Сводный!CC:CC,0)</f>
        <v>0</v>
      </c>
      <c r="Q57" s="1">
        <f t="shared" si="2"/>
        <v>0</v>
      </c>
      <c r="R57" s="262" cm="1">
        <f t="array" aca="1" ref="R57" ca="1">_xlfn.XLOOKUP($D57,INDIRECT(R$2&amp;"!"&amp;"E:E"),INDIRECT(R$2&amp;"!"&amp;"C:C"),0)</f>
        <v>0</v>
      </c>
      <c r="S57" s="262" cm="1">
        <f t="array" aca="1" ref="S57" ca="1">_xlfn.XLOOKUP($D57,INDIRECT(S$2&amp;"!"&amp;"E:E"),INDIRECT(S$2&amp;"!"&amp;"C:C"),0)</f>
        <v>0</v>
      </c>
      <c r="T57" s="262" cm="1">
        <f t="array" aca="1" ref="T57" ca="1">_xlfn.XLOOKUP($D57,INDIRECT(T$2&amp;"!"&amp;"E:E"),INDIRECT(T$2&amp;"!"&amp;"C:C"),0)</f>
        <v>0</v>
      </c>
      <c r="U57" s="262" cm="1">
        <f t="array" aca="1" ref="U57" ca="1">_xlfn.XLOOKUP($D57,INDIRECT(U$2&amp;"!"&amp;"E:E"),INDIRECT(U$2&amp;"!"&amp;"C:C"),0)</f>
        <v>0</v>
      </c>
      <c r="V57" s="262" cm="1">
        <f t="array" aca="1" ref="V57" ca="1">_xlfn.XLOOKUP($D57,INDIRECT(V$2&amp;"!"&amp;"E:E"),INDIRECT(V$2&amp;"!"&amp;"C:C"),0)</f>
        <v>0</v>
      </c>
      <c r="W57" s="262" cm="1">
        <f t="array" aca="1" ref="W57" ca="1">_xlfn.XLOOKUP($D57,INDIRECT(W$2&amp;"!"&amp;"E:E"),INDIRECT(W$2&amp;"!"&amp;"C:C"),0)</f>
        <v>0</v>
      </c>
      <c r="X57" s="262" cm="1">
        <f t="array" aca="1" ref="X57" ca="1">_xlfn.XLOOKUP($D57,INDIRECT(X$2&amp;"!"&amp;"E:E"),INDIRECT(X$2&amp;"!"&amp;"C:C"),0)</f>
        <v>0</v>
      </c>
      <c r="Y57" s="262" cm="1">
        <f t="array" aca="1" ref="Y57" ca="1">_xlfn.XLOOKUP($D57,INDIRECT(Y$2&amp;"!"&amp;"E:E"),INDIRECT(Y$2&amp;"!"&amp;"C:C"),0)</f>
        <v>0</v>
      </c>
      <c r="Z57" s="262" cm="1">
        <f t="array" aca="1" ref="Z57" ca="1">_xlfn.XLOOKUP($D57,INDIRECT(Z$2&amp;"!"&amp;"E:E"),INDIRECT(Z$2&amp;"!"&amp;"C:C"),0)</f>
        <v>0</v>
      </c>
      <c r="AA57" s="262" cm="1">
        <f t="array" aca="1" ref="AA57" ca="1">_xlfn.XLOOKUP($D57,INDIRECT(AA$2&amp;"!"&amp;"E:E"),INDIRECT(AA$2&amp;"!"&amp;"C:C"),0)</f>
        <v>0</v>
      </c>
      <c r="AB57" s="262" cm="1">
        <f t="array" aca="1" ref="AB57" ca="1">_xlfn.XLOOKUP($D57,INDIRECT(AB$2&amp;"!"&amp;"E:E"),INDIRECT(AB$2&amp;"!"&amp;"C:C"),0)</f>
        <v>0</v>
      </c>
      <c r="AC57" s="262" cm="1">
        <f t="array" aca="1" ref="AC57" ca="1">_xlfn.XLOOKUP($D57,INDIRECT(AC$2&amp;"!"&amp;"E:E"),INDIRECT(AC$2&amp;"!"&amp;"C:C"),0)</f>
        <v>0</v>
      </c>
      <c r="AD57" s="262" cm="1">
        <f t="array" aca="1" ref="AD57" ca="1">_xlfn.XLOOKUP($D57,INDIRECT(AD$2&amp;"!"&amp;"E:E"),INDIRECT(AD$2&amp;"!"&amp;"C:C"),0)</f>
        <v>0</v>
      </c>
      <c r="AE57" s="262" cm="1">
        <f t="array" aca="1" ref="AE57" ca="1">_xlfn.XLOOKUP($D57,INDIRECT(AE$2&amp;"!"&amp;"E:E"),INDIRECT(AE$2&amp;"!"&amp;"C:C"),0)</f>
        <v>0</v>
      </c>
      <c r="AF57" s="262" cm="1">
        <f t="array" aca="1" ref="AF57" ca="1">_xlfn.XLOOKUP($D57,INDIRECT(AF$2&amp;"!"&amp;"E:E"),INDIRECT(AF$2&amp;"!"&amp;"C:C"),0)</f>
        <v>0</v>
      </c>
      <c r="AG57" s="262" cm="1">
        <f t="array" aca="1" ref="AG57" ca="1">_xlfn.XLOOKUP($D57,INDIRECT(AG$2&amp;"!"&amp;"E:E"),INDIRECT(AG$2&amp;"!"&amp;"C:C"),0)</f>
        <v>0</v>
      </c>
      <c r="AH57" s="262" cm="1">
        <f t="array" aca="1" ref="AH57" ca="1">_xlfn.XLOOKUP($D57,INDIRECT(AH$2&amp;"!"&amp;"E:E"),INDIRECT(AH$2&amp;"!"&amp;"C:C"),0)</f>
        <v>0</v>
      </c>
      <c r="AI57" s="262" cm="1">
        <f t="array" aca="1" ref="AI57" ca="1">_xlfn.XLOOKUP($D57,INDIRECT(AI$2&amp;"!"&amp;"E:E"),INDIRECT(AI$2&amp;"!"&amp;"C:C"),0)</f>
        <v>0</v>
      </c>
      <c r="AJ57" s="262" cm="1">
        <f t="array" aca="1" ref="AJ57" ca="1">_xlfn.XLOOKUP($D57,INDIRECT(AJ$2&amp;"!"&amp;"E:E"),INDIRECT(AJ$2&amp;"!"&amp;"C:C"),0)</f>
        <v>0</v>
      </c>
      <c r="AK57" s="262" cm="1">
        <f t="array" aca="1" ref="AK57" ca="1">_xlfn.XLOOKUP($D57,INDIRECT(AK$2&amp;"!"&amp;"E:E"),INDIRECT(AK$2&amp;"!"&amp;"C:C"),0)</f>
        <v>0</v>
      </c>
      <c r="AL57" s="262" cm="1">
        <f t="array" aca="1" ref="AL57" ca="1">_xlfn.XLOOKUP($D57,INDIRECT(AL$2&amp;"!"&amp;"E:E"),INDIRECT(AL$2&amp;"!"&amp;"C:C"),0)</f>
        <v>0</v>
      </c>
      <c r="AM57" s="262" cm="1">
        <f t="array" aca="1" ref="AM57" ca="1">_xlfn.XLOOKUP($D57,INDIRECT(AM$2&amp;"!"&amp;"E:E"),INDIRECT(AM$2&amp;"!"&amp;"C:C"),0)</f>
        <v>0</v>
      </c>
      <c r="AN57" s="262" cm="1">
        <f t="array" aca="1" ref="AN57" ca="1">_xlfn.XLOOKUP($D57,INDIRECT(AN$2&amp;"!"&amp;"E:E"),INDIRECT(AN$2&amp;"!"&amp;"C:C"),0)</f>
        <v>0</v>
      </c>
      <c r="AO57" s="262" cm="1">
        <f t="array" aca="1" ref="AO57" ca="1">_xlfn.XLOOKUP($D57,INDIRECT(AO$2&amp;"!"&amp;"E:E"),INDIRECT(AO$2&amp;"!"&amp;"C:C"),0)</f>
        <v>0</v>
      </c>
      <c r="AP57" s="262" cm="1">
        <f t="array" aca="1" ref="AP57" ca="1">_xlfn.XLOOKUP($D57,INDIRECT(AP$2&amp;"!"&amp;"E:E"),INDIRECT(AP$2&amp;"!"&amp;"C:C"),0)</f>
        <v>0</v>
      </c>
      <c r="AQ57" s="262" cm="1">
        <f t="array" aca="1" ref="AQ57" ca="1">_xlfn.XLOOKUP($D57,INDIRECT(AQ$2&amp;"!"&amp;"E:E"),INDIRECT(AQ$2&amp;"!"&amp;"C:C"),0)</f>
        <v>0</v>
      </c>
      <c r="AR57" s="262" cm="1">
        <f t="array" aca="1" ref="AR57" ca="1">_xlfn.XLOOKUP($D57,INDIRECT(AR$2&amp;"!"&amp;"E:E"),INDIRECT(AR$2&amp;"!"&amp;"C:C"),0)</f>
        <v>0</v>
      </c>
      <c r="AS57" s="263">
        <f t="shared" ca="1" si="3"/>
        <v>0</v>
      </c>
      <c r="AT57" s="280">
        <f t="shared" ca="1" si="0"/>
        <v>0</v>
      </c>
      <c r="AU57" s="52" t="s">
        <v>91</v>
      </c>
      <c r="AV57" s="302"/>
      <c r="AX57" s="30">
        <f t="shared" ca="1" si="4"/>
        <v>0</v>
      </c>
      <c r="AY57" s="37" t="s">
        <v>66</v>
      </c>
      <c r="AZ57" s="37"/>
      <c r="BA57" s="37"/>
      <c r="BC57" s="37"/>
      <c r="BD57" s="37" t="s">
        <v>66</v>
      </c>
      <c r="BE57" s="37" t="s">
        <v>66</v>
      </c>
      <c r="BF57" s="37" t="s">
        <v>66</v>
      </c>
      <c r="BG57" s="38">
        <f t="shared" si="5"/>
        <v>24</v>
      </c>
      <c r="BH57" s="37">
        <f t="shared" ca="1" si="6"/>
        <v>0</v>
      </c>
      <c r="BI57" s="37">
        <v>7</v>
      </c>
      <c r="BJ57" s="37">
        <f t="shared" ca="1" si="7"/>
        <v>0</v>
      </c>
    </row>
    <row r="58" spans="1:66" ht="128.25" customHeight="1" thickBot="1" x14ac:dyDescent="0.3">
      <c r="A58" s="314"/>
      <c r="B58" s="46"/>
      <c r="C58" s="47" t="s">
        <v>139</v>
      </c>
      <c r="D58" s="48">
        <v>2041680530447</v>
      </c>
      <c r="E58" s="251">
        <f>_xlfn.XLOOKUP($D58,[1]Сводный!$E:$E,[1]Сводный!BR:BR,0)</f>
        <v>120</v>
      </c>
      <c r="F58" s="251">
        <f>_xlfn.XLOOKUP($D58,[1]Сводный!$E:$E,[1]Сводный!BS:BS,0)</f>
        <v>0</v>
      </c>
      <c r="G58" s="251">
        <f>_xlfn.XLOOKUP($D58,[1]Сводный!$E:$E,[1]Сводный!BT:BT,0)</f>
        <v>0</v>
      </c>
      <c r="H58" s="251">
        <f>_xlfn.XLOOKUP($D58,[1]Сводный!$E:$E,[1]Сводный!BU:BU,0)</f>
        <v>0</v>
      </c>
      <c r="I58" s="251">
        <f>_xlfn.XLOOKUP($D58,[1]Сводный!$E:$E,[1]Сводный!BV:BV,0)</f>
        <v>0</v>
      </c>
      <c r="J58" s="251">
        <f>_xlfn.XLOOKUP($D58,[1]Сводный!$E:$E,[1]Сводный!BW:BW,0)</f>
        <v>40</v>
      </c>
      <c r="K58" s="251">
        <f>_xlfn.XLOOKUP($D58,[1]Сводный!$E:$E,[1]Сводный!BX:BX,0)</f>
        <v>0</v>
      </c>
      <c r="L58" s="251">
        <f>_xlfn.XLOOKUP($D58,[1]Сводный!$E:$E,[1]Сводный!BY:BY,0)</f>
        <v>80</v>
      </c>
      <c r="M58" s="251">
        <f>_xlfn.XLOOKUP($D58,[1]Сводный!$E:$E,[1]Сводный!BZ:BZ,0)</f>
        <v>0</v>
      </c>
      <c r="N58" s="251">
        <f>_xlfn.XLOOKUP($D58,[1]Сводный!$E:$E,[1]Сводный!CA:CA,0)</f>
        <v>40</v>
      </c>
      <c r="O58" s="251">
        <f>_xlfn.XLOOKUP($D58,[1]Сводный!$E:$E,[1]Сводный!CB:CB,0)</f>
        <v>40</v>
      </c>
      <c r="P58" s="32">
        <f>_xlfn.XLOOKUP($D58,[1]Сводный!$E:$E,[1]Сводный!CC:CC,0)</f>
        <v>0</v>
      </c>
      <c r="Q58" s="1">
        <f t="shared" si="2"/>
        <v>320</v>
      </c>
      <c r="R58" s="262" cm="1">
        <f t="array" aca="1" ref="R58" ca="1">_xlfn.XLOOKUP($D58,INDIRECT(R$2&amp;"!"&amp;"E:E"),INDIRECT(R$2&amp;"!"&amp;"C:C"),0)</f>
        <v>0</v>
      </c>
      <c r="S58" s="262" cm="1">
        <f t="array" aca="1" ref="S58" ca="1">_xlfn.XLOOKUP($D58,INDIRECT(S$2&amp;"!"&amp;"E:E"),INDIRECT(S$2&amp;"!"&amp;"C:C"),0)</f>
        <v>0</v>
      </c>
      <c r="T58" s="262" cm="1">
        <f t="array" aca="1" ref="T58" ca="1">_xlfn.XLOOKUP($D58,INDIRECT(T$2&amp;"!"&amp;"E:E"),INDIRECT(T$2&amp;"!"&amp;"C:C"),0)</f>
        <v>0</v>
      </c>
      <c r="U58" s="262" cm="1">
        <f t="array" aca="1" ref="U58" ca="1">_xlfn.XLOOKUP($D58,INDIRECT(U$2&amp;"!"&amp;"E:E"),INDIRECT(U$2&amp;"!"&amp;"C:C"),0)</f>
        <v>0</v>
      </c>
      <c r="V58" s="262" cm="1">
        <f t="array" aca="1" ref="V58" ca="1">_xlfn.XLOOKUP($D58,INDIRECT(V$2&amp;"!"&amp;"E:E"),INDIRECT(V$2&amp;"!"&amp;"C:C"),0)</f>
        <v>0</v>
      </c>
      <c r="W58" s="262" cm="1">
        <f t="array" aca="1" ref="W58" ca="1">_xlfn.XLOOKUP($D58,INDIRECT(W$2&amp;"!"&amp;"E:E"),INDIRECT(W$2&amp;"!"&amp;"C:C"),0)</f>
        <v>0</v>
      </c>
      <c r="X58" s="262" cm="1">
        <f t="array" aca="1" ref="X58" ca="1">_xlfn.XLOOKUP($D58,INDIRECT(X$2&amp;"!"&amp;"E:E"),INDIRECT(X$2&amp;"!"&amp;"C:C"),0)</f>
        <v>0</v>
      </c>
      <c r="Y58" s="262" cm="1">
        <f t="array" aca="1" ref="Y58" ca="1">_xlfn.XLOOKUP($D58,INDIRECT(Y$2&amp;"!"&amp;"E:E"),INDIRECT(Y$2&amp;"!"&amp;"C:C"),0)</f>
        <v>0</v>
      </c>
      <c r="Z58" s="262" cm="1">
        <f t="array" aca="1" ref="Z58" ca="1">_xlfn.XLOOKUP($D58,INDIRECT(Z$2&amp;"!"&amp;"E:E"),INDIRECT(Z$2&amp;"!"&amp;"C:C"),0)</f>
        <v>0</v>
      </c>
      <c r="AA58" s="262" cm="1">
        <f t="array" aca="1" ref="AA58" ca="1">_xlfn.XLOOKUP($D58,INDIRECT(AA$2&amp;"!"&amp;"E:E"),INDIRECT(AA$2&amp;"!"&amp;"C:C"),0)</f>
        <v>0</v>
      </c>
      <c r="AB58" s="262" cm="1">
        <f t="array" aca="1" ref="AB58" ca="1">_xlfn.XLOOKUP($D58,INDIRECT(AB$2&amp;"!"&amp;"E:E"),INDIRECT(AB$2&amp;"!"&amp;"C:C"),0)</f>
        <v>0</v>
      </c>
      <c r="AC58" s="262" cm="1">
        <f t="array" aca="1" ref="AC58" ca="1">_xlfn.XLOOKUP($D58,INDIRECT(AC$2&amp;"!"&amp;"E:E"),INDIRECT(AC$2&amp;"!"&amp;"C:C"),0)</f>
        <v>0</v>
      </c>
      <c r="AD58" s="262" cm="1">
        <f t="array" aca="1" ref="AD58" ca="1">_xlfn.XLOOKUP($D58,INDIRECT(AD$2&amp;"!"&amp;"E:E"),INDIRECT(AD$2&amp;"!"&amp;"C:C"),0)</f>
        <v>0</v>
      </c>
      <c r="AE58" s="262" cm="1">
        <f t="array" aca="1" ref="AE58" ca="1">_xlfn.XLOOKUP($D58,INDIRECT(AE$2&amp;"!"&amp;"E:E"),INDIRECT(AE$2&amp;"!"&amp;"C:C"),0)</f>
        <v>0</v>
      </c>
      <c r="AF58" s="262" cm="1">
        <f t="array" aca="1" ref="AF58" ca="1">_xlfn.XLOOKUP($D58,INDIRECT(AF$2&amp;"!"&amp;"E:E"),INDIRECT(AF$2&amp;"!"&amp;"C:C"),0)</f>
        <v>0</v>
      </c>
      <c r="AG58" s="262" cm="1">
        <f t="array" aca="1" ref="AG58" ca="1">_xlfn.XLOOKUP($D58,INDIRECT(AG$2&amp;"!"&amp;"E:E"),INDIRECT(AG$2&amp;"!"&amp;"C:C"),0)</f>
        <v>0</v>
      </c>
      <c r="AH58" s="262" cm="1">
        <f t="array" aca="1" ref="AH58" ca="1">_xlfn.XLOOKUP($D58,INDIRECT(AH$2&amp;"!"&amp;"E:E"),INDIRECT(AH$2&amp;"!"&amp;"C:C"),0)</f>
        <v>0</v>
      </c>
      <c r="AI58" s="262" cm="1">
        <f t="array" aca="1" ref="AI58" ca="1">_xlfn.XLOOKUP($D58,INDIRECT(AI$2&amp;"!"&amp;"E:E"),INDIRECT(AI$2&amp;"!"&amp;"C:C"),0)</f>
        <v>0</v>
      </c>
      <c r="AJ58" s="262" cm="1">
        <f t="array" aca="1" ref="AJ58" ca="1">_xlfn.XLOOKUP($D58,INDIRECT(AJ$2&amp;"!"&amp;"E:E"),INDIRECT(AJ$2&amp;"!"&amp;"C:C"),0)</f>
        <v>0</v>
      </c>
      <c r="AK58" s="262" cm="1">
        <f t="array" aca="1" ref="AK58" ca="1">_xlfn.XLOOKUP($D58,INDIRECT(AK$2&amp;"!"&amp;"E:E"),INDIRECT(AK$2&amp;"!"&amp;"C:C"),0)</f>
        <v>0</v>
      </c>
      <c r="AL58" s="262" cm="1">
        <f t="array" aca="1" ref="AL58" ca="1">_xlfn.XLOOKUP($D58,INDIRECT(AL$2&amp;"!"&amp;"E:E"),INDIRECT(AL$2&amp;"!"&amp;"C:C"),0)</f>
        <v>0</v>
      </c>
      <c r="AM58" s="262" cm="1">
        <f t="array" aca="1" ref="AM58" ca="1">_xlfn.XLOOKUP($D58,INDIRECT(AM$2&amp;"!"&amp;"E:E"),INDIRECT(AM$2&amp;"!"&amp;"C:C"),0)</f>
        <v>0</v>
      </c>
      <c r="AN58" s="262" cm="1">
        <f t="array" aca="1" ref="AN58" ca="1">_xlfn.XLOOKUP($D58,INDIRECT(AN$2&amp;"!"&amp;"E:E"),INDIRECT(AN$2&amp;"!"&amp;"C:C"),0)</f>
        <v>0</v>
      </c>
      <c r="AO58" s="262" cm="1">
        <f t="array" aca="1" ref="AO58" ca="1">_xlfn.XLOOKUP($D58,INDIRECT(AO$2&amp;"!"&amp;"E:E"),INDIRECT(AO$2&amp;"!"&amp;"C:C"),0)</f>
        <v>0</v>
      </c>
      <c r="AP58" s="262" cm="1">
        <f t="array" aca="1" ref="AP58" ca="1">_xlfn.XLOOKUP($D58,INDIRECT(AP$2&amp;"!"&amp;"E:E"),INDIRECT(AP$2&amp;"!"&amp;"C:C"),0)</f>
        <v>0</v>
      </c>
      <c r="AQ58" s="262" cm="1">
        <f t="array" aca="1" ref="AQ58" ca="1">_xlfn.XLOOKUP($D58,INDIRECT(AQ$2&amp;"!"&amp;"E:E"),INDIRECT(AQ$2&amp;"!"&amp;"C:C"),0)</f>
        <v>0</v>
      </c>
      <c r="AR58" s="262" cm="1">
        <f t="array" aca="1" ref="AR58" ca="1">_xlfn.XLOOKUP($D58,INDIRECT(AR$2&amp;"!"&amp;"E:E"),INDIRECT(AR$2&amp;"!"&amp;"C:C"),0)</f>
        <v>0</v>
      </c>
      <c r="AS58" s="263">
        <f t="shared" ca="1" si="3"/>
        <v>0</v>
      </c>
      <c r="AT58" s="280">
        <f t="shared" ca="1" si="0"/>
        <v>320</v>
      </c>
      <c r="AU58" s="52" t="s">
        <v>91</v>
      </c>
      <c r="AV58" s="302"/>
      <c r="AX58" s="30">
        <f t="shared" ca="1" si="4"/>
        <v>320</v>
      </c>
      <c r="AY58" s="37" t="s">
        <v>66</v>
      </c>
      <c r="AZ58" s="37"/>
      <c r="BA58" s="37"/>
      <c r="BC58" s="37"/>
      <c r="BD58" s="37" t="s">
        <v>66</v>
      </c>
      <c r="BE58" s="37" t="s">
        <v>66</v>
      </c>
      <c r="BF58" s="37" t="s">
        <v>66</v>
      </c>
      <c r="BG58" s="38">
        <f t="shared" si="5"/>
        <v>24</v>
      </c>
      <c r="BH58" s="37">
        <f t="shared" ca="1" si="6"/>
        <v>7680</v>
      </c>
      <c r="BI58" s="37">
        <v>7</v>
      </c>
      <c r="BJ58" s="37">
        <f t="shared" ca="1" si="7"/>
        <v>9920</v>
      </c>
    </row>
    <row r="59" spans="1:66" ht="128.25" customHeight="1" thickBot="1" x14ac:dyDescent="0.3">
      <c r="A59" s="314"/>
      <c r="B59" s="49"/>
      <c r="C59" s="50" t="s">
        <v>140</v>
      </c>
      <c r="D59" s="51">
        <v>2043048226719</v>
      </c>
      <c r="E59" s="251">
        <f>_xlfn.XLOOKUP($D59,[1]Сводный!$E:$E,[1]Сводный!BR:BR,0)</f>
        <v>0</v>
      </c>
      <c r="F59" s="251">
        <f>_xlfn.XLOOKUP($D59,[1]Сводный!$E:$E,[1]Сводный!BS:BS,0)</f>
        <v>0</v>
      </c>
      <c r="G59" s="251">
        <f>_xlfn.XLOOKUP($D59,[1]Сводный!$E:$E,[1]Сводный!BT:BT,0)</f>
        <v>0</v>
      </c>
      <c r="H59" s="251">
        <f>_xlfn.XLOOKUP($D59,[1]Сводный!$E:$E,[1]Сводный!BU:BU,0)</f>
        <v>0</v>
      </c>
      <c r="I59" s="251">
        <f>_xlfn.XLOOKUP($D59,[1]Сводный!$E:$E,[1]Сводный!BV:BV,0)</f>
        <v>0</v>
      </c>
      <c r="J59" s="251">
        <f>_xlfn.XLOOKUP($D59,[1]Сводный!$E:$E,[1]Сводный!BW:BW,0)</f>
        <v>0</v>
      </c>
      <c r="K59" s="251">
        <f>_xlfn.XLOOKUP($D59,[1]Сводный!$E:$E,[1]Сводный!BX:BX,0)</f>
        <v>0</v>
      </c>
      <c r="L59" s="251">
        <f>_xlfn.XLOOKUP($D59,[1]Сводный!$E:$E,[1]Сводный!BY:BY,0)</f>
        <v>0</v>
      </c>
      <c r="M59" s="251">
        <f>_xlfn.XLOOKUP($D59,[1]Сводный!$E:$E,[1]Сводный!BZ:BZ,0)</f>
        <v>0</v>
      </c>
      <c r="N59" s="251">
        <f>_xlfn.XLOOKUP($D59,[1]Сводный!$E:$E,[1]Сводный!CA:CA,0)</f>
        <v>0</v>
      </c>
      <c r="O59" s="251">
        <f>_xlfn.XLOOKUP($D59,[1]Сводный!$E:$E,[1]Сводный!CB:CB,0)</f>
        <v>40</v>
      </c>
      <c r="P59" s="32">
        <f>_xlfn.XLOOKUP($D59,[1]Сводный!$E:$E,[1]Сводный!CC:CC,0)</f>
        <v>0</v>
      </c>
      <c r="Q59" s="1">
        <f t="shared" si="2"/>
        <v>40</v>
      </c>
      <c r="R59" s="262" cm="1">
        <f t="array" aca="1" ref="R59" ca="1">_xlfn.XLOOKUP($D59,INDIRECT(R$2&amp;"!"&amp;"E:E"),INDIRECT(R$2&amp;"!"&amp;"C:C"),0)</f>
        <v>0</v>
      </c>
      <c r="S59" s="262" cm="1">
        <f t="array" aca="1" ref="S59" ca="1">_xlfn.XLOOKUP($D59,INDIRECT(S$2&amp;"!"&amp;"E:E"),INDIRECT(S$2&amp;"!"&amp;"C:C"),0)</f>
        <v>0</v>
      </c>
      <c r="T59" s="262" cm="1">
        <f t="array" aca="1" ref="T59" ca="1">_xlfn.XLOOKUP($D59,INDIRECT(T$2&amp;"!"&amp;"E:E"),INDIRECT(T$2&amp;"!"&amp;"C:C"),0)</f>
        <v>0</v>
      </c>
      <c r="U59" s="262" cm="1">
        <f t="array" aca="1" ref="U59" ca="1">_xlfn.XLOOKUP($D59,INDIRECT(U$2&amp;"!"&amp;"E:E"),INDIRECT(U$2&amp;"!"&amp;"C:C"),0)</f>
        <v>0</v>
      </c>
      <c r="V59" s="262" cm="1">
        <f t="array" aca="1" ref="V59" ca="1">_xlfn.XLOOKUP($D59,INDIRECT(V$2&amp;"!"&amp;"E:E"),INDIRECT(V$2&amp;"!"&amp;"C:C"),0)</f>
        <v>0</v>
      </c>
      <c r="W59" s="262" cm="1">
        <f t="array" aca="1" ref="W59" ca="1">_xlfn.XLOOKUP($D59,INDIRECT(W$2&amp;"!"&amp;"E:E"),INDIRECT(W$2&amp;"!"&amp;"C:C"),0)</f>
        <v>0</v>
      </c>
      <c r="X59" s="262" cm="1">
        <f t="array" aca="1" ref="X59" ca="1">_xlfn.XLOOKUP($D59,INDIRECT(X$2&amp;"!"&amp;"E:E"),INDIRECT(X$2&amp;"!"&amp;"C:C"),0)</f>
        <v>0</v>
      </c>
      <c r="Y59" s="262" cm="1">
        <f t="array" aca="1" ref="Y59" ca="1">_xlfn.XLOOKUP($D59,INDIRECT(Y$2&amp;"!"&amp;"E:E"),INDIRECT(Y$2&amp;"!"&amp;"C:C"),0)</f>
        <v>0</v>
      </c>
      <c r="Z59" s="262" cm="1">
        <f t="array" aca="1" ref="Z59" ca="1">_xlfn.XLOOKUP($D59,INDIRECT(Z$2&amp;"!"&amp;"E:E"),INDIRECT(Z$2&amp;"!"&amp;"C:C"),0)</f>
        <v>0</v>
      </c>
      <c r="AA59" s="262" cm="1">
        <f t="array" aca="1" ref="AA59" ca="1">_xlfn.XLOOKUP($D59,INDIRECT(AA$2&amp;"!"&amp;"E:E"),INDIRECT(AA$2&amp;"!"&amp;"C:C"),0)</f>
        <v>0</v>
      </c>
      <c r="AB59" s="262" cm="1">
        <f t="array" aca="1" ref="AB59" ca="1">_xlfn.XLOOKUP($D59,INDIRECT(AB$2&amp;"!"&amp;"E:E"),INDIRECT(AB$2&amp;"!"&amp;"C:C"),0)</f>
        <v>0</v>
      </c>
      <c r="AC59" s="262" cm="1">
        <f t="array" aca="1" ref="AC59" ca="1">_xlfn.XLOOKUP($D59,INDIRECT(AC$2&amp;"!"&amp;"E:E"),INDIRECT(AC$2&amp;"!"&amp;"C:C"),0)</f>
        <v>0</v>
      </c>
      <c r="AD59" s="262" cm="1">
        <f t="array" aca="1" ref="AD59" ca="1">_xlfn.XLOOKUP($D59,INDIRECT(AD$2&amp;"!"&amp;"E:E"),INDIRECT(AD$2&amp;"!"&amp;"C:C"),0)</f>
        <v>0</v>
      </c>
      <c r="AE59" s="262" cm="1">
        <f t="array" aca="1" ref="AE59" ca="1">_xlfn.XLOOKUP($D59,INDIRECT(AE$2&amp;"!"&amp;"E:E"),INDIRECT(AE$2&amp;"!"&amp;"C:C"),0)</f>
        <v>0</v>
      </c>
      <c r="AF59" s="262" cm="1">
        <f t="array" aca="1" ref="AF59" ca="1">_xlfn.XLOOKUP($D59,INDIRECT(AF$2&amp;"!"&amp;"E:E"),INDIRECT(AF$2&amp;"!"&amp;"C:C"),0)</f>
        <v>0</v>
      </c>
      <c r="AG59" s="262" cm="1">
        <f t="array" aca="1" ref="AG59" ca="1">_xlfn.XLOOKUP($D59,INDIRECT(AG$2&amp;"!"&amp;"E:E"),INDIRECT(AG$2&amp;"!"&amp;"C:C"),0)</f>
        <v>0</v>
      </c>
      <c r="AH59" s="262" cm="1">
        <f t="array" aca="1" ref="AH59" ca="1">_xlfn.XLOOKUP($D59,INDIRECT(AH$2&amp;"!"&amp;"E:E"),INDIRECT(AH$2&amp;"!"&amp;"C:C"),0)</f>
        <v>0</v>
      </c>
      <c r="AI59" s="262" cm="1">
        <f t="array" aca="1" ref="AI59" ca="1">_xlfn.XLOOKUP($D59,INDIRECT(AI$2&amp;"!"&amp;"E:E"),INDIRECT(AI$2&amp;"!"&amp;"C:C"),0)</f>
        <v>0</v>
      </c>
      <c r="AJ59" s="262" cm="1">
        <f t="array" aca="1" ref="AJ59" ca="1">_xlfn.XLOOKUP($D59,INDIRECT(AJ$2&amp;"!"&amp;"E:E"),INDIRECT(AJ$2&amp;"!"&amp;"C:C"),0)</f>
        <v>0</v>
      </c>
      <c r="AK59" s="262" cm="1">
        <f t="array" aca="1" ref="AK59" ca="1">_xlfn.XLOOKUP($D59,INDIRECT(AK$2&amp;"!"&amp;"E:E"),INDIRECT(AK$2&amp;"!"&amp;"C:C"),0)</f>
        <v>0</v>
      </c>
      <c r="AL59" s="262" cm="1">
        <f t="array" aca="1" ref="AL59" ca="1">_xlfn.XLOOKUP($D59,INDIRECT(AL$2&amp;"!"&amp;"E:E"),INDIRECT(AL$2&amp;"!"&amp;"C:C"),0)</f>
        <v>0</v>
      </c>
      <c r="AM59" s="262" cm="1">
        <f t="array" aca="1" ref="AM59" ca="1">_xlfn.XLOOKUP($D59,INDIRECT(AM$2&amp;"!"&amp;"E:E"),INDIRECT(AM$2&amp;"!"&amp;"C:C"),0)</f>
        <v>0</v>
      </c>
      <c r="AN59" s="262" cm="1">
        <f t="array" aca="1" ref="AN59" ca="1">_xlfn.XLOOKUP($D59,INDIRECT(AN$2&amp;"!"&amp;"E:E"),INDIRECT(AN$2&amp;"!"&amp;"C:C"),0)</f>
        <v>0</v>
      </c>
      <c r="AO59" s="262" cm="1">
        <f t="array" aca="1" ref="AO59" ca="1">_xlfn.XLOOKUP($D59,INDIRECT(AO$2&amp;"!"&amp;"E:E"),INDIRECT(AO$2&amp;"!"&amp;"C:C"),0)</f>
        <v>0</v>
      </c>
      <c r="AP59" s="262" cm="1">
        <f t="array" aca="1" ref="AP59" ca="1">_xlfn.XLOOKUP($D59,INDIRECT(AP$2&amp;"!"&amp;"E:E"),INDIRECT(AP$2&amp;"!"&amp;"C:C"),0)</f>
        <v>0</v>
      </c>
      <c r="AQ59" s="262" cm="1">
        <f t="array" aca="1" ref="AQ59" ca="1">_xlfn.XLOOKUP($D59,INDIRECT(AQ$2&amp;"!"&amp;"E:E"),INDIRECT(AQ$2&amp;"!"&amp;"C:C"),0)</f>
        <v>0</v>
      </c>
      <c r="AR59" s="262" cm="1">
        <f t="array" aca="1" ref="AR59" ca="1">_xlfn.XLOOKUP($D59,INDIRECT(AR$2&amp;"!"&amp;"E:E"),INDIRECT(AR$2&amp;"!"&amp;"C:C"),0)</f>
        <v>0</v>
      </c>
      <c r="AS59" s="263">
        <f t="shared" ca="1" si="3"/>
        <v>0</v>
      </c>
      <c r="AT59" s="280">
        <f t="shared" ca="1" si="0"/>
        <v>40</v>
      </c>
      <c r="AU59" s="52" t="s">
        <v>91</v>
      </c>
      <c r="AV59" s="302"/>
      <c r="AX59" s="30">
        <f t="shared" ca="1" si="4"/>
        <v>40</v>
      </c>
      <c r="AY59" s="37" t="s">
        <v>66</v>
      </c>
      <c r="AZ59" s="37"/>
      <c r="BA59" s="37"/>
      <c r="BC59" s="37"/>
      <c r="BD59" s="37" t="s">
        <v>66</v>
      </c>
      <c r="BE59" s="37" t="s">
        <v>66</v>
      </c>
      <c r="BF59" s="37" t="s">
        <v>66</v>
      </c>
      <c r="BG59" s="38">
        <f t="shared" si="5"/>
        <v>24</v>
      </c>
      <c r="BH59" s="37">
        <f t="shared" ca="1" si="6"/>
        <v>960</v>
      </c>
      <c r="BI59" s="37">
        <v>7</v>
      </c>
      <c r="BJ59" s="37">
        <f t="shared" ca="1" si="7"/>
        <v>1240</v>
      </c>
    </row>
    <row r="60" spans="1:66" ht="128.25" customHeight="1" thickBot="1" x14ac:dyDescent="0.3">
      <c r="A60" s="315"/>
      <c r="B60" s="41"/>
      <c r="C60" s="42" t="s">
        <v>141</v>
      </c>
      <c r="D60" s="43">
        <v>2041532808502</v>
      </c>
      <c r="E60" s="252">
        <f>_xlfn.XLOOKUP($D60,[1]Сводный!$E:$E,[1]Сводный!BR:BR,0)</f>
        <v>0</v>
      </c>
      <c r="F60" s="252">
        <f>_xlfn.XLOOKUP($D60,[1]Сводный!$E:$E,[1]Сводный!BS:BS,0)</f>
        <v>0</v>
      </c>
      <c r="G60" s="252">
        <f>_xlfn.XLOOKUP($D60,[1]Сводный!$E:$E,[1]Сводный!BT:BT,0)</f>
        <v>0</v>
      </c>
      <c r="H60" s="252">
        <f>_xlfn.XLOOKUP($D60,[1]Сводный!$E:$E,[1]Сводный!BU:BU,0)</f>
        <v>0</v>
      </c>
      <c r="I60" s="252">
        <f>_xlfn.XLOOKUP($D60,[1]Сводный!$E:$E,[1]Сводный!BV:BV,0)</f>
        <v>0</v>
      </c>
      <c r="J60" s="252">
        <f>_xlfn.XLOOKUP($D60,[1]Сводный!$E:$E,[1]Сводный!BW:BW,0)</f>
        <v>0</v>
      </c>
      <c r="K60" s="252">
        <f>_xlfn.XLOOKUP($D60,[1]Сводный!$E:$E,[1]Сводный!BX:BX,0)</f>
        <v>0</v>
      </c>
      <c r="L60" s="252">
        <f>_xlfn.XLOOKUP($D60,[1]Сводный!$E:$E,[1]Сводный!BY:BY,0)</f>
        <v>20</v>
      </c>
      <c r="M60" s="252">
        <f>_xlfn.XLOOKUP($D60,[1]Сводный!$E:$E,[1]Сводный!BZ:BZ,0)</f>
        <v>0</v>
      </c>
      <c r="N60" s="252">
        <f>_xlfn.XLOOKUP($D60,[1]Сводный!$E:$E,[1]Сводный!CA:CA,0)</f>
        <v>0</v>
      </c>
      <c r="O60" s="252">
        <f>_xlfn.XLOOKUP($D60,[1]Сводный!$E:$E,[1]Сводный!CB:CB,0)</f>
        <v>20</v>
      </c>
      <c r="P60" s="144">
        <f>_xlfn.XLOOKUP($D60,[1]Сводный!$E:$E,[1]Сводный!CC:CC,0)</f>
        <v>0</v>
      </c>
      <c r="Q60" s="1">
        <f t="shared" si="2"/>
        <v>40</v>
      </c>
      <c r="R60" s="264" cm="1">
        <f t="array" aca="1" ref="R60" ca="1">_xlfn.XLOOKUP($D60,INDIRECT(R$2&amp;"!"&amp;"E:E"),INDIRECT(R$2&amp;"!"&amp;"C:C"),0)</f>
        <v>0</v>
      </c>
      <c r="S60" s="264" cm="1">
        <f t="array" aca="1" ref="S60" ca="1">_xlfn.XLOOKUP($D60,INDIRECT(S$2&amp;"!"&amp;"E:E"),INDIRECT(S$2&amp;"!"&amp;"C:C"),0)</f>
        <v>0</v>
      </c>
      <c r="T60" s="264" cm="1">
        <f t="array" aca="1" ref="T60" ca="1">_xlfn.XLOOKUP($D60,INDIRECT(T$2&amp;"!"&amp;"E:E"),INDIRECT(T$2&amp;"!"&amp;"C:C"),0)</f>
        <v>0</v>
      </c>
      <c r="U60" s="264" cm="1">
        <f t="array" aca="1" ref="U60" ca="1">_xlfn.XLOOKUP($D60,INDIRECT(U$2&amp;"!"&amp;"E:E"),INDIRECT(U$2&amp;"!"&amp;"C:C"),0)</f>
        <v>0</v>
      </c>
      <c r="V60" s="264" cm="1">
        <f t="array" aca="1" ref="V60" ca="1">_xlfn.XLOOKUP($D60,INDIRECT(V$2&amp;"!"&amp;"E:E"),INDIRECT(V$2&amp;"!"&amp;"C:C"),0)</f>
        <v>0</v>
      </c>
      <c r="W60" s="264" cm="1">
        <f t="array" aca="1" ref="W60" ca="1">_xlfn.XLOOKUP($D60,INDIRECT(W$2&amp;"!"&amp;"E:E"),INDIRECT(W$2&amp;"!"&amp;"C:C"),0)</f>
        <v>0</v>
      </c>
      <c r="X60" s="264" cm="1">
        <f t="array" aca="1" ref="X60" ca="1">_xlfn.XLOOKUP($D60,INDIRECT(X$2&amp;"!"&amp;"E:E"),INDIRECT(X$2&amp;"!"&amp;"C:C"),0)</f>
        <v>0</v>
      </c>
      <c r="Y60" s="264" cm="1">
        <f t="array" aca="1" ref="Y60" ca="1">_xlfn.XLOOKUP($D60,INDIRECT(Y$2&amp;"!"&amp;"E:E"),INDIRECT(Y$2&amp;"!"&amp;"C:C"),0)</f>
        <v>0</v>
      </c>
      <c r="Z60" s="264" cm="1">
        <f t="array" aca="1" ref="Z60" ca="1">_xlfn.XLOOKUP($D60,INDIRECT(Z$2&amp;"!"&amp;"E:E"),INDIRECT(Z$2&amp;"!"&amp;"C:C"),0)</f>
        <v>0</v>
      </c>
      <c r="AA60" s="264" cm="1">
        <f t="array" aca="1" ref="AA60" ca="1">_xlfn.XLOOKUP($D60,INDIRECT(AA$2&amp;"!"&amp;"E:E"),INDIRECT(AA$2&amp;"!"&amp;"C:C"),0)</f>
        <v>0</v>
      </c>
      <c r="AB60" s="264" cm="1">
        <f t="array" aca="1" ref="AB60" ca="1">_xlfn.XLOOKUP($D60,INDIRECT(AB$2&amp;"!"&amp;"E:E"),INDIRECT(AB$2&amp;"!"&amp;"C:C"),0)</f>
        <v>0</v>
      </c>
      <c r="AC60" s="264" cm="1">
        <f t="array" aca="1" ref="AC60" ca="1">_xlfn.XLOOKUP($D60,INDIRECT(AC$2&amp;"!"&amp;"E:E"),INDIRECT(AC$2&amp;"!"&amp;"C:C"),0)</f>
        <v>0</v>
      </c>
      <c r="AD60" s="264" cm="1">
        <f t="array" aca="1" ref="AD60" ca="1">_xlfn.XLOOKUP($D60,INDIRECT(AD$2&amp;"!"&amp;"E:E"),INDIRECT(AD$2&amp;"!"&amp;"C:C"),0)</f>
        <v>0</v>
      </c>
      <c r="AE60" s="264" cm="1">
        <f t="array" aca="1" ref="AE60" ca="1">_xlfn.XLOOKUP($D60,INDIRECT(AE$2&amp;"!"&amp;"E:E"),INDIRECT(AE$2&amp;"!"&amp;"C:C"),0)</f>
        <v>0</v>
      </c>
      <c r="AF60" s="264" cm="1">
        <f t="array" aca="1" ref="AF60" ca="1">_xlfn.XLOOKUP($D60,INDIRECT(AF$2&amp;"!"&amp;"E:E"),INDIRECT(AF$2&amp;"!"&amp;"C:C"),0)</f>
        <v>0</v>
      </c>
      <c r="AG60" s="264" cm="1">
        <f t="array" aca="1" ref="AG60" ca="1">_xlfn.XLOOKUP($D60,INDIRECT(AG$2&amp;"!"&amp;"E:E"),INDIRECT(AG$2&amp;"!"&amp;"C:C"),0)</f>
        <v>0</v>
      </c>
      <c r="AH60" s="264" cm="1">
        <f t="array" aca="1" ref="AH60" ca="1">_xlfn.XLOOKUP($D60,INDIRECT(AH$2&amp;"!"&amp;"E:E"),INDIRECT(AH$2&amp;"!"&amp;"C:C"),0)</f>
        <v>0</v>
      </c>
      <c r="AI60" s="264" cm="1">
        <f t="array" aca="1" ref="AI60" ca="1">_xlfn.XLOOKUP($D60,INDIRECT(AI$2&amp;"!"&amp;"E:E"),INDIRECT(AI$2&amp;"!"&amp;"C:C"),0)</f>
        <v>0</v>
      </c>
      <c r="AJ60" s="264" cm="1">
        <f t="array" aca="1" ref="AJ60" ca="1">_xlfn.XLOOKUP($D60,INDIRECT(AJ$2&amp;"!"&amp;"E:E"),INDIRECT(AJ$2&amp;"!"&amp;"C:C"),0)</f>
        <v>0</v>
      </c>
      <c r="AK60" s="264" cm="1">
        <f t="array" aca="1" ref="AK60" ca="1">_xlfn.XLOOKUP($D60,INDIRECT(AK$2&amp;"!"&amp;"E:E"),INDIRECT(AK$2&amp;"!"&amp;"C:C"),0)</f>
        <v>0</v>
      </c>
      <c r="AL60" s="264" cm="1">
        <f t="array" aca="1" ref="AL60" ca="1">_xlfn.XLOOKUP($D60,INDIRECT(AL$2&amp;"!"&amp;"E:E"),INDIRECT(AL$2&amp;"!"&amp;"C:C"),0)</f>
        <v>0</v>
      </c>
      <c r="AM60" s="264" cm="1">
        <f t="array" aca="1" ref="AM60" ca="1">_xlfn.XLOOKUP($D60,INDIRECT(AM$2&amp;"!"&amp;"E:E"),INDIRECT(AM$2&amp;"!"&amp;"C:C"),0)</f>
        <v>0</v>
      </c>
      <c r="AN60" s="264" cm="1">
        <f t="array" aca="1" ref="AN60" ca="1">_xlfn.XLOOKUP($D60,INDIRECT(AN$2&amp;"!"&amp;"E:E"),INDIRECT(AN$2&amp;"!"&amp;"C:C"),0)</f>
        <v>0</v>
      </c>
      <c r="AO60" s="264" cm="1">
        <f t="array" aca="1" ref="AO60" ca="1">_xlfn.XLOOKUP($D60,INDIRECT(AO$2&amp;"!"&amp;"E:E"),INDIRECT(AO$2&amp;"!"&amp;"C:C"),0)</f>
        <v>0</v>
      </c>
      <c r="AP60" s="264" cm="1">
        <f t="array" aca="1" ref="AP60" ca="1">_xlfn.XLOOKUP($D60,INDIRECT(AP$2&amp;"!"&amp;"E:E"),INDIRECT(AP$2&amp;"!"&amp;"C:C"),0)</f>
        <v>0</v>
      </c>
      <c r="AQ60" s="264" cm="1">
        <f t="array" aca="1" ref="AQ60" ca="1">_xlfn.XLOOKUP($D60,INDIRECT(AQ$2&amp;"!"&amp;"E:E"),INDIRECT(AQ$2&amp;"!"&amp;"C:C"),0)</f>
        <v>0</v>
      </c>
      <c r="AR60" s="264" cm="1">
        <f t="array" aca="1" ref="AR60" ca="1">_xlfn.XLOOKUP($D60,INDIRECT(AR$2&amp;"!"&amp;"E:E"),INDIRECT(AR$2&amp;"!"&amp;"C:C"),0)</f>
        <v>0</v>
      </c>
      <c r="AS60" s="265">
        <f t="shared" ca="1" si="3"/>
        <v>0</v>
      </c>
      <c r="AT60" s="280">
        <f t="shared" ca="1" si="0"/>
        <v>40</v>
      </c>
      <c r="AU60" s="58" t="s">
        <v>91</v>
      </c>
      <c r="AV60" s="303"/>
      <c r="AW60" s="148"/>
      <c r="AX60" s="149">
        <f t="shared" ca="1" si="4"/>
        <v>40</v>
      </c>
      <c r="AY60" s="150" t="s">
        <v>66</v>
      </c>
      <c r="AZ60" s="150"/>
      <c r="BA60" s="150"/>
      <c r="BB60" s="173"/>
      <c r="BC60" s="150"/>
      <c r="BD60" s="150" t="s">
        <v>66</v>
      </c>
      <c r="BE60" s="150" t="s">
        <v>66</v>
      </c>
      <c r="BF60" s="150" t="s">
        <v>66</v>
      </c>
      <c r="BG60" s="151">
        <f t="shared" si="5"/>
        <v>24</v>
      </c>
      <c r="BH60" s="150">
        <f t="shared" ca="1" si="6"/>
        <v>960</v>
      </c>
      <c r="BI60" s="150">
        <v>7</v>
      </c>
      <c r="BJ60" s="150">
        <f t="shared" ca="1" si="7"/>
        <v>1240</v>
      </c>
    </row>
    <row r="61" spans="1:66" ht="200.1" customHeight="1" x14ac:dyDescent="0.25">
      <c r="A61" s="316" t="s">
        <v>45</v>
      </c>
      <c r="B61" s="46"/>
      <c r="C61" s="47" t="s">
        <v>142</v>
      </c>
      <c r="D61" s="48">
        <v>2043369755509</v>
      </c>
      <c r="E61" s="254">
        <f>_xlfn.XLOOKUP($D61,[1]Сводный!$E:$E,[1]Сводный!BR:BR,0)</f>
        <v>30</v>
      </c>
      <c r="F61" s="254">
        <f>_xlfn.XLOOKUP($D61,[1]Сводный!$E:$E,[1]Сводный!BS:BS,0)</f>
        <v>0</v>
      </c>
      <c r="G61" s="254">
        <f>_xlfn.XLOOKUP($D61,[1]Сводный!$E:$E,[1]Сводный!BT:BT,0)</f>
        <v>0</v>
      </c>
      <c r="H61" s="254">
        <f>_xlfn.XLOOKUP($D61,[1]Сводный!$E:$E,[1]Сводный!BU:BU,0)</f>
        <v>0</v>
      </c>
      <c r="I61" s="254">
        <f>_xlfn.XLOOKUP($D61,[1]Сводный!$E:$E,[1]Сводный!BV:BV,0)</f>
        <v>0</v>
      </c>
      <c r="J61" s="254">
        <f>_xlfn.XLOOKUP($D61,[1]Сводный!$E:$E,[1]Сводный!BW:BW,0)</f>
        <v>0</v>
      </c>
      <c r="K61" s="254">
        <f>_xlfn.XLOOKUP($D61,[1]Сводный!$E:$E,[1]Сводный!BX:BX,0)</f>
        <v>0</v>
      </c>
      <c r="L61" s="254">
        <f>_xlfn.XLOOKUP($D61,[1]Сводный!$E:$E,[1]Сводный!BY:BY,0)</f>
        <v>20</v>
      </c>
      <c r="M61" s="254">
        <f>_xlfn.XLOOKUP($D61,[1]Сводный!$E:$E,[1]Сводный!BZ:BZ,0)</f>
        <v>0</v>
      </c>
      <c r="N61" s="254">
        <f>_xlfn.XLOOKUP($D61,[1]Сводный!$E:$E,[1]Сводный!CA:CA,0)</f>
        <v>20</v>
      </c>
      <c r="O61" s="254">
        <f>_xlfn.XLOOKUP($D61,[1]Сводный!$E:$E,[1]Сводный!CB:CB,0)</f>
        <v>20</v>
      </c>
      <c r="P61" s="163">
        <f>_xlfn.XLOOKUP($D61,[1]Сводный!$E:$E,[1]Сводный!CC:CC,0)</f>
        <v>0</v>
      </c>
      <c r="Q61" s="1">
        <f t="shared" si="2"/>
        <v>90</v>
      </c>
      <c r="R61" s="269" cm="1">
        <f t="array" aca="1" ref="R61" ca="1">_xlfn.XLOOKUP($D61,INDIRECT(R$2&amp;"!"&amp;"E:E"),INDIRECT(R$2&amp;"!"&amp;"C:C"),0)</f>
        <v>0</v>
      </c>
      <c r="S61" s="269" cm="1">
        <f t="array" aca="1" ref="S61" ca="1">_xlfn.XLOOKUP($D61,INDIRECT(S$2&amp;"!"&amp;"E:E"),INDIRECT(S$2&amp;"!"&amp;"C:C"),0)</f>
        <v>0</v>
      </c>
      <c r="T61" s="269" cm="1">
        <f t="array" aca="1" ref="T61" ca="1">_xlfn.XLOOKUP($D61,INDIRECT(T$2&amp;"!"&amp;"E:E"),INDIRECT(T$2&amp;"!"&amp;"C:C"),0)</f>
        <v>0</v>
      </c>
      <c r="U61" s="269" cm="1">
        <f t="array" aca="1" ref="U61" ca="1">_xlfn.XLOOKUP($D61,INDIRECT(U$2&amp;"!"&amp;"E:E"),INDIRECT(U$2&amp;"!"&amp;"C:C"),0)</f>
        <v>0</v>
      </c>
      <c r="V61" s="269" cm="1">
        <f t="array" aca="1" ref="V61" ca="1">_xlfn.XLOOKUP($D61,INDIRECT(V$2&amp;"!"&amp;"E:E"),INDIRECT(V$2&amp;"!"&amp;"C:C"),0)</f>
        <v>0</v>
      </c>
      <c r="W61" s="269" cm="1">
        <f t="array" aca="1" ref="W61" ca="1">_xlfn.XLOOKUP($D61,INDIRECT(W$2&amp;"!"&amp;"E:E"),INDIRECT(W$2&amp;"!"&amp;"C:C"),0)</f>
        <v>0</v>
      </c>
      <c r="X61" s="269" cm="1">
        <f t="array" aca="1" ref="X61" ca="1">_xlfn.XLOOKUP($D61,INDIRECT(X$2&amp;"!"&amp;"E:E"),INDIRECT(X$2&amp;"!"&amp;"C:C"),0)</f>
        <v>0</v>
      </c>
      <c r="Y61" s="269" cm="1">
        <f t="array" aca="1" ref="Y61" ca="1">_xlfn.XLOOKUP($D61,INDIRECT(Y$2&amp;"!"&amp;"E:E"),INDIRECT(Y$2&amp;"!"&amp;"C:C"),0)</f>
        <v>0</v>
      </c>
      <c r="Z61" s="269" cm="1">
        <f t="array" aca="1" ref="Z61" ca="1">_xlfn.XLOOKUP($D61,INDIRECT(Z$2&amp;"!"&amp;"E:E"),INDIRECT(Z$2&amp;"!"&amp;"C:C"),0)</f>
        <v>0</v>
      </c>
      <c r="AA61" s="269" cm="1">
        <f t="array" aca="1" ref="AA61" ca="1">_xlfn.XLOOKUP($D61,INDIRECT(AA$2&amp;"!"&amp;"E:E"),INDIRECT(AA$2&amp;"!"&amp;"C:C"),0)</f>
        <v>0</v>
      </c>
      <c r="AB61" s="269" cm="1">
        <f t="array" aca="1" ref="AB61" ca="1">_xlfn.XLOOKUP($D61,INDIRECT(AB$2&amp;"!"&amp;"E:E"),INDIRECT(AB$2&amp;"!"&amp;"C:C"),0)</f>
        <v>0</v>
      </c>
      <c r="AC61" s="269" cm="1">
        <f t="array" aca="1" ref="AC61" ca="1">_xlfn.XLOOKUP($D61,INDIRECT(AC$2&amp;"!"&amp;"E:E"),INDIRECT(AC$2&amp;"!"&amp;"C:C"),0)</f>
        <v>0</v>
      </c>
      <c r="AD61" s="269" cm="1">
        <f t="array" aca="1" ref="AD61" ca="1">_xlfn.XLOOKUP($D61,INDIRECT(AD$2&amp;"!"&amp;"E:E"),INDIRECT(AD$2&amp;"!"&amp;"C:C"),0)</f>
        <v>0</v>
      </c>
      <c r="AE61" s="269" cm="1">
        <f t="array" aca="1" ref="AE61" ca="1">_xlfn.XLOOKUP($D61,INDIRECT(AE$2&amp;"!"&amp;"E:E"),INDIRECT(AE$2&amp;"!"&amp;"C:C"),0)</f>
        <v>0</v>
      </c>
      <c r="AF61" s="269" cm="1">
        <f t="array" aca="1" ref="AF61" ca="1">_xlfn.XLOOKUP($D61,INDIRECT(AF$2&amp;"!"&amp;"E:E"),INDIRECT(AF$2&amp;"!"&amp;"C:C"),0)</f>
        <v>0</v>
      </c>
      <c r="AG61" s="269" cm="1">
        <f t="array" aca="1" ref="AG61" ca="1">_xlfn.XLOOKUP($D61,INDIRECT(AG$2&amp;"!"&amp;"E:E"),INDIRECT(AG$2&amp;"!"&amp;"C:C"),0)</f>
        <v>0</v>
      </c>
      <c r="AH61" s="269" cm="1">
        <f t="array" aca="1" ref="AH61" ca="1">_xlfn.XLOOKUP($D61,INDIRECT(AH$2&amp;"!"&amp;"E:E"),INDIRECT(AH$2&amp;"!"&amp;"C:C"),0)</f>
        <v>0</v>
      </c>
      <c r="AI61" s="269" cm="1">
        <f t="array" aca="1" ref="AI61" ca="1">_xlfn.XLOOKUP($D61,INDIRECT(AI$2&amp;"!"&amp;"E:E"),INDIRECT(AI$2&amp;"!"&amp;"C:C"),0)</f>
        <v>0</v>
      </c>
      <c r="AJ61" s="269" cm="1">
        <f t="array" aca="1" ref="AJ61" ca="1">_xlfn.XLOOKUP($D61,INDIRECT(AJ$2&amp;"!"&amp;"E:E"),INDIRECT(AJ$2&amp;"!"&amp;"C:C"),0)</f>
        <v>0</v>
      </c>
      <c r="AK61" s="269" cm="1">
        <f t="array" aca="1" ref="AK61" ca="1">_xlfn.XLOOKUP($D61,INDIRECT(AK$2&amp;"!"&amp;"E:E"),INDIRECT(AK$2&amp;"!"&amp;"C:C"),0)</f>
        <v>0</v>
      </c>
      <c r="AL61" s="269" cm="1">
        <f t="array" aca="1" ref="AL61" ca="1">_xlfn.XLOOKUP($D61,INDIRECT(AL$2&amp;"!"&amp;"E:E"),INDIRECT(AL$2&amp;"!"&amp;"C:C"),0)</f>
        <v>0</v>
      </c>
      <c r="AM61" s="269" cm="1">
        <f t="array" aca="1" ref="AM61" ca="1">_xlfn.XLOOKUP($D61,INDIRECT(AM$2&amp;"!"&amp;"E:E"),INDIRECT(AM$2&amp;"!"&amp;"C:C"),0)</f>
        <v>0</v>
      </c>
      <c r="AN61" s="269" cm="1">
        <f t="array" aca="1" ref="AN61" ca="1">_xlfn.XLOOKUP($D61,INDIRECT(AN$2&amp;"!"&amp;"E:E"),INDIRECT(AN$2&amp;"!"&amp;"C:C"),0)</f>
        <v>0</v>
      </c>
      <c r="AO61" s="269" cm="1">
        <f t="array" aca="1" ref="AO61" ca="1">_xlfn.XLOOKUP($D61,INDIRECT(AO$2&amp;"!"&amp;"E:E"),INDIRECT(AO$2&amp;"!"&amp;"C:C"),0)</f>
        <v>0</v>
      </c>
      <c r="AP61" s="269" cm="1">
        <f t="array" aca="1" ref="AP61" ca="1">_xlfn.XLOOKUP($D61,INDIRECT(AP$2&amp;"!"&amp;"E:E"),INDIRECT(AP$2&amp;"!"&amp;"C:C"),0)</f>
        <v>0</v>
      </c>
      <c r="AQ61" s="269" cm="1">
        <f t="array" aca="1" ref="AQ61" ca="1">_xlfn.XLOOKUP($D61,INDIRECT(AQ$2&amp;"!"&amp;"E:E"),INDIRECT(AQ$2&amp;"!"&amp;"C:C"),0)</f>
        <v>0</v>
      </c>
      <c r="AR61" s="269" cm="1">
        <f t="array" aca="1" ref="AR61" ca="1">_xlfn.XLOOKUP($D61,INDIRECT(AR$2&amp;"!"&amp;"E:E"),INDIRECT(AR$2&amp;"!"&amp;"C:C"),0)</f>
        <v>0</v>
      </c>
      <c r="AS61" s="270">
        <f t="shared" ca="1" si="3"/>
        <v>0</v>
      </c>
      <c r="AT61" s="280">
        <f t="shared" ca="1" si="0"/>
        <v>90</v>
      </c>
      <c r="AU61" s="52" t="s">
        <v>7</v>
      </c>
      <c r="AV61" s="301" t="s">
        <v>83</v>
      </c>
      <c r="AW61" s="166"/>
      <c r="AX61" s="47">
        <f t="shared" ca="1" si="4"/>
        <v>90</v>
      </c>
      <c r="AY61" s="167" t="s">
        <v>66</v>
      </c>
      <c r="AZ61" s="167"/>
      <c r="BA61" s="167"/>
      <c r="BB61" s="167"/>
      <c r="BC61" s="167"/>
      <c r="BD61" s="167"/>
      <c r="BE61" s="167" t="s">
        <v>66</v>
      </c>
      <c r="BF61" s="167" t="s">
        <v>66</v>
      </c>
      <c r="BG61" s="168">
        <f t="shared" si="5"/>
        <v>14</v>
      </c>
      <c r="BH61" s="167">
        <f t="shared" ca="1" si="6"/>
        <v>1260</v>
      </c>
      <c r="BI61" s="167"/>
      <c r="BJ61" s="167">
        <f t="shared" ca="1" si="7"/>
        <v>1260</v>
      </c>
      <c r="BK61" s="40"/>
    </row>
    <row r="62" spans="1:66" ht="210.75" customHeight="1" thickBot="1" x14ac:dyDescent="0.3">
      <c r="A62" s="315"/>
      <c r="B62" s="41"/>
      <c r="C62" s="42" t="s">
        <v>143</v>
      </c>
      <c r="D62" s="43">
        <v>2041533648312</v>
      </c>
      <c r="E62" s="252">
        <f>_xlfn.XLOOKUP($D62,[1]Сводный!$E:$E,[1]Сводный!BR:BR,0)</f>
        <v>30</v>
      </c>
      <c r="F62" s="252">
        <f>_xlfn.XLOOKUP($D62,[1]Сводный!$E:$E,[1]Сводный!BS:BS,0)</f>
        <v>0</v>
      </c>
      <c r="G62" s="252">
        <f>_xlfn.XLOOKUP($D62,[1]Сводный!$E:$E,[1]Сводный!BT:BT,0)</f>
        <v>0</v>
      </c>
      <c r="H62" s="252">
        <f>_xlfn.XLOOKUP($D62,[1]Сводный!$E:$E,[1]Сводный!BU:BU,0)</f>
        <v>0</v>
      </c>
      <c r="I62" s="252">
        <f>_xlfn.XLOOKUP($D62,[1]Сводный!$E:$E,[1]Сводный!BV:BV,0)</f>
        <v>0</v>
      </c>
      <c r="J62" s="252">
        <f>_xlfn.XLOOKUP($D62,[1]Сводный!$E:$E,[1]Сводный!BW:BW,0)</f>
        <v>20</v>
      </c>
      <c r="K62" s="252">
        <f>_xlfn.XLOOKUP($D62,[1]Сводный!$E:$E,[1]Сводный!BX:BX,0)</f>
        <v>0</v>
      </c>
      <c r="L62" s="252">
        <f>_xlfn.XLOOKUP($D62,[1]Сводный!$E:$E,[1]Сводный!BY:BY,0)</f>
        <v>0</v>
      </c>
      <c r="M62" s="252">
        <f>_xlfn.XLOOKUP($D62,[1]Сводный!$E:$E,[1]Сводный!BZ:BZ,0)</f>
        <v>0</v>
      </c>
      <c r="N62" s="252">
        <f>_xlfn.XLOOKUP($D62,[1]Сводный!$E:$E,[1]Сводный!CA:CA,0)</f>
        <v>20</v>
      </c>
      <c r="O62" s="252">
        <f>_xlfn.XLOOKUP($D62,[1]Сводный!$E:$E,[1]Сводный!CB:CB,0)</f>
        <v>20</v>
      </c>
      <c r="P62" s="144">
        <f>_xlfn.XLOOKUP($D62,[1]Сводный!$E:$E,[1]Сводный!CC:CC,0)</f>
        <v>0</v>
      </c>
      <c r="Q62" s="1">
        <f t="shared" si="2"/>
        <v>90</v>
      </c>
      <c r="R62" s="264" cm="1">
        <f t="array" aca="1" ref="R62" ca="1">_xlfn.XLOOKUP($D62,INDIRECT(R$2&amp;"!"&amp;"E:E"),INDIRECT(R$2&amp;"!"&amp;"C:C"),0)</f>
        <v>0</v>
      </c>
      <c r="S62" s="264" cm="1">
        <f t="array" aca="1" ref="S62" ca="1">_xlfn.XLOOKUP($D62,INDIRECT(S$2&amp;"!"&amp;"E:E"),INDIRECT(S$2&amp;"!"&amp;"C:C"),0)</f>
        <v>0</v>
      </c>
      <c r="T62" s="264" cm="1">
        <f t="array" aca="1" ref="T62" ca="1">_xlfn.XLOOKUP($D62,INDIRECT(T$2&amp;"!"&amp;"E:E"),INDIRECT(T$2&amp;"!"&amp;"C:C"),0)</f>
        <v>0</v>
      </c>
      <c r="U62" s="264" cm="1">
        <f t="array" aca="1" ref="U62" ca="1">_xlfn.XLOOKUP($D62,INDIRECT(U$2&amp;"!"&amp;"E:E"),INDIRECT(U$2&amp;"!"&amp;"C:C"),0)</f>
        <v>0</v>
      </c>
      <c r="V62" s="264" cm="1">
        <f t="array" aca="1" ref="V62" ca="1">_xlfn.XLOOKUP($D62,INDIRECT(V$2&amp;"!"&amp;"E:E"),INDIRECT(V$2&amp;"!"&amp;"C:C"),0)</f>
        <v>0</v>
      </c>
      <c r="W62" s="264" cm="1">
        <f t="array" aca="1" ref="W62" ca="1">_xlfn.XLOOKUP($D62,INDIRECT(W$2&amp;"!"&amp;"E:E"),INDIRECT(W$2&amp;"!"&amp;"C:C"),0)</f>
        <v>0</v>
      </c>
      <c r="X62" s="264" cm="1">
        <f t="array" aca="1" ref="X62" ca="1">_xlfn.XLOOKUP($D62,INDIRECT(X$2&amp;"!"&amp;"E:E"),INDIRECT(X$2&amp;"!"&amp;"C:C"),0)</f>
        <v>0</v>
      </c>
      <c r="Y62" s="264" cm="1">
        <f t="array" aca="1" ref="Y62" ca="1">_xlfn.XLOOKUP($D62,INDIRECT(Y$2&amp;"!"&amp;"E:E"),INDIRECT(Y$2&amp;"!"&amp;"C:C"),0)</f>
        <v>0</v>
      </c>
      <c r="Z62" s="264" cm="1">
        <f t="array" aca="1" ref="Z62" ca="1">_xlfn.XLOOKUP($D62,INDIRECT(Z$2&amp;"!"&amp;"E:E"),INDIRECT(Z$2&amp;"!"&amp;"C:C"),0)</f>
        <v>0</v>
      </c>
      <c r="AA62" s="264" cm="1">
        <f t="array" aca="1" ref="AA62" ca="1">_xlfn.XLOOKUP($D62,INDIRECT(AA$2&amp;"!"&amp;"E:E"),INDIRECT(AA$2&amp;"!"&amp;"C:C"),0)</f>
        <v>0</v>
      </c>
      <c r="AB62" s="264" cm="1">
        <f t="array" aca="1" ref="AB62" ca="1">_xlfn.XLOOKUP($D62,INDIRECT(AB$2&amp;"!"&amp;"E:E"),INDIRECT(AB$2&amp;"!"&amp;"C:C"),0)</f>
        <v>0</v>
      </c>
      <c r="AC62" s="264" cm="1">
        <f t="array" aca="1" ref="AC62" ca="1">_xlfn.XLOOKUP($D62,INDIRECT(AC$2&amp;"!"&amp;"E:E"),INDIRECT(AC$2&amp;"!"&amp;"C:C"),0)</f>
        <v>0</v>
      </c>
      <c r="AD62" s="264" cm="1">
        <f t="array" aca="1" ref="AD62" ca="1">_xlfn.XLOOKUP($D62,INDIRECT(AD$2&amp;"!"&amp;"E:E"),INDIRECT(AD$2&amp;"!"&amp;"C:C"),0)</f>
        <v>0</v>
      </c>
      <c r="AE62" s="264" cm="1">
        <f t="array" aca="1" ref="AE62" ca="1">_xlfn.XLOOKUP($D62,INDIRECT(AE$2&amp;"!"&amp;"E:E"),INDIRECT(AE$2&amp;"!"&amp;"C:C"),0)</f>
        <v>0</v>
      </c>
      <c r="AF62" s="264" cm="1">
        <f t="array" aca="1" ref="AF62" ca="1">_xlfn.XLOOKUP($D62,INDIRECT(AF$2&amp;"!"&amp;"E:E"),INDIRECT(AF$2&amp;"!"&amp;"C:C"),0)</f>
        <v>0</v>
      </c>
      <c r="AG62" s="264" cm="1">
        <f t="array" aca="1" ref="AG62" ca="1">_xlfn.XLOOKUP($D62,INDIRECT(AG$2&amp;"!"&amp;"E:E"),INDIRECT(AG$2&amp;"!"&amp;"C:C"),0)</f>
        <v>0</v>
      </c>
      <c r="AH62" s="264" cm="1">
        <f t="array" aca="1" ref="AH62" ca="1">_xlfn.XLOOKUP($D62,INDIRECT(AH$2&amp;"!"&amp;"E:E"),INDIRECT(AH$2&amp;"!"&amp;"C:C"),0)</f>
        <v>0</v>
      </c>
      <c r="AI62" s="264" cm="1">
        <f t="array" aca="1" ref="AI62" ca="1">_xlfn.XLOOKUP($D62,INDIRECT(AI$2&amp;"!"&amp;"E:E"),INDIRECT(AI$2&amp;"!"&amp;"C:C"),0)</f>
        <v>0</v>
      </c>
      <c r="AJ62" s="264" cm="1">
        <f t="array" aca="1" ref="AJ62" ca="1">_xlfn.XLOOKUP($D62,INDIRECT(AJ$2&amp;"!"&amp;"E:E"),INDIRECT(AJ$2&amp;"!"&amp;"C:C"),0)</f>
        <v>0</v>
      </c>
      <c r="AK62" s="264" cm="1">
        <f t="array" aca="1" ref="AK62" ca="1">_xlfn.XLOOKUP($D62,INDIRECT(AK$2&amp;"!"&amp;"E:E"),INDIRECT(AK$2&amp;"!"&amp;"C:C"),0)</f>
        <v>0</v>
      </c>
      <c r="AL62" s="264" cm="1">
        <f t="array" aca="1" ref="AL62" ca="1">_xlfn.XLOOKUP($D62,INDIRECT(AL$2&amp;"!"&amp;"E:E"),INDIRECT(AL$2&amp;"!"&amp;"C:C"),0)</f>
        <v>0</v>
      </c>
      <c r="AM62" s="264" cm="1">
        <f t="array" aca="1" ref="AM62" ca="1">_xlfn.XLOOKUP($D62,INDIRECT(AM$2&amp;"!"&amp;"E:E"),INDIRECT(AM$2&amp;"!"&amp;"C:C"),0)</f>
        <v>0</v>
      </c>
      <c r="AN62" s="264" cm="1">
        <f t="array" aca="1" ref="AN62" ca="1">_xlfn.XLOOKUP($D62,INDIRECT(AN$2&amp;"!"&amp;"E:E"),INDIRECT(AN$2&amp;"!"&amp;"C:C"),0)</f>
        <v>0</v>
      </c>
      <c r="AO62" s="264" cm="1">
        <f t="array" aca="1" ref="AO62" ca="1">_xlfn.XLOOKUP($D62,INDIRECT(AO$2&amp;"!"&amp;"E:E"),INDIRECT(AO$2&amp;"!"&amp;"C:C"),0)</f>
        <v>0</v>
      </c>
      <c r="AP62" s="264" cm="1">
        <f t="array" aca="1" ref="AP62" ca="1">_xlfn.XLOOKUP($D62,INDIRECT(AP$2&amp;"!"&amp;"E:E"),INDIRECT(AP$2&amp;"!"&amp;"C:C"),0)</f>
        <v>0</v>
      </c>
      <c r="AQ62" s="264" cm="1">
        <f t="array" aca="1" ref="AQ62" ca="1">_xlfn.XLOOKUP($D62,INDIRECT(AQ$2&amp;"!"&amp;"E:E"),INDIRECT(AQ$2&amp;"!"&amp;"C:C"),0)</f>
        <v>0</v>
      </c>
      <c r="AR62" s="264" cm="1">
        <f t="array" aca="1" ref="AR62" ca="1">_xlfn.XLOOKUP($D62,INDIRECT(AR$2&amp;"!"&amp;"E:E"),INDIRECT(AR$2&amp;"!"&amp;"C:C"),0)</f>
        <v>0</v>
      </c>
      <c r="AS62" s="265">
        <f t="shared" ca="1" si="3"/>
        <v>0</v>
      </c>
      <c r="AT62" s="280">
        <f t="shared" ca="1" si="0"/>
        <v>90</v>
      </c>
      <c r="AU62" s="54" t="s">
        <v>7</v>
      </c>
      <c r="AV62" s="303"/>
      <c r="AW62" s="148"/>
      <c r="AX62" s="169">
        <f ca="1">AT62</f>
        <v>90</v>
      </c>
      <c r="AY62" s="150" t="s">
        <v>66</v>
      </c>
      <c r="AZ62" s="150"/>
      <c r="BA62" s="150"/>
      <c r="BB62" s="150"/>
      <c r="BC62" s="150"/>
      <c r="BD62" s="150"/>
      <c r="BE62" s="150" t="s">
        <v>66</v>
      </c>
      <c r="BF62" s="150" t="s">
        <v>66</v>
      </c>
      <c r="BG62" s="151">
        <f t="shared" si="5"/>
        <v>14</v>
      </c>
      <c r="BH62" s="150">
        <f t="shared" ca="1" si="6"/>
        <v>1260</v>
      </c>
      <c r="BI62" s="150"/>
      <c r="BJ62" s="150">
        <f t="shared" ca="1" si="7"/>
        <v>1260</v>
      </c>
    </row>
    <row r="63" spans="1:66" s="128" customFormat="1" ht="210.75" customHeight="1" thickBot="1" x14ac:dyDescent="0.3">
      <c r="A63" s="217" t="s">
        <v>97</v>
      </c>
      <c r="B63" s="122"/>
      <c r="C63" s="218" t="s">
        <v>239</v>
      </c>
      <c r="D63" s="123">
        <v>2042678197468</v>
      </c>
      <c r="E63" s="261">
        <f>_xlfn.XLOOKUP($D63,[1]Сводный!$E:$E,[1]Сводный!BR:BR,0)</f>
        <v>0</v>
      </c>
      <c r="F63" s="261">
        <f>_xlfn.XLOOKUP($D63,[1]Сводный!$E:$E,[1]Сводный!BS:BS,0)</f>
        <v>0</v>
      </c>
      <c r="G63" s="261">
        <f>_xlfn.XLOOKUP($D63,[1]Сводный!$E:$E,[1]Сводный!BT:BT,0)</f>
        <v>0</v>
      </c>
      <c r="H63" s="261">
        <f>_xlfn.XLOOKUP($D63,[1]Сводный!$E:$E,[1]Сводный!BU:BU,0)</f>
        <v>0</v>
      </c>
      <c r="I63" s="261">
        <f>_xlfn.XLOOKUP($D63,[1]Сводный!$E:$E,[1]Сводный!BV:BV,0)</f>
        <v>0</v>
      </c>
      <c r="J63" s="261">
        <f>_xlfn.XLOOKUP($D63,[1]Сводный!$E:$E,[1]Сводный!BW:BW,0)</f>
        <v>0</v>
      </c>
      <c r="K63" s="261">
        <f>_xlfn.XLOOKUP($D63,[1]Сводный!$E:$E,[1]Сводный!BX:BX,0)</f>
        <v>0</v>
      </c>
      <c r="L63" s="261">
        <f>_xlfn.XLOOKUP($D63,[1]Сводный!$E:$E,[1]Сводный!BY:BY,0)</f>
        <v>0</v>
      </c>
      <c r="M63" s="261">
        <f>_xlfn.XLOOKUP($D63,[1]Сводный!$E:$E,[1]Сводный!BZ:BZ,0)</f>
        <v>0</v>
      </c>
      <c r="N63" s="261">
        <f>_xlfn.XLOOKUP($D63,[1]Сводный!$E:$E,[1]Сводный!CA:CA,0)</f>
        <v>0</v>
      </c>
      <c r="O63" s="261">
        <f>_xlfn.XLOOKUP($D63,[1]Сводный!$E:$E,[1]Сводный!CB:CB,0)</f>
        <v>0</v>
      </c>
      <c r="P63" s="219">
        <f>_xlfn.XLOOKUP($D63,[1]Сводный!$E:$E,[1]Сводный!CC:CC,0)</f>
        <v>0</v>
      </c>
      <c r="Q63" s="1">
        <f t="shared" si="2"/>
        <v>0</v>
      </c>
      <c r="R63" s="278" cm="1">
        <f t="array" aca="1" ref="R63" ca="1">_xlfn.XLOOKUP($D63,INDIRECT(R$2&amp;"!"&amp;"E:E"),INDIRECT(R$2&amp;"!"&amp;"C:C"),0)</f>
        <v>0</v>
      </c>
      <c r="S63" s="278" cm="1">
        <f t="array" aca="1" ref="S63" ca="1">_xlfn.XLOOKUP($D63,INDIRECT(S$2&amp;"!"&amp;"E:E"),INDIRECT(S$2&amp;"!"&amp;"C:C"),0)</f>
        <v>0</v>
      </c>
      <c r="T63" s="278" cm="1">
        <f t="array" aca="1" ref="T63" ca="1">_xlfn.XLOOKUP($D63,INDIRECT(T$2&amp;"!"&amp;"E:E"),INDIRECT(T$2&amp;"!"&amp;"C:C"),0)</f>
        <v>0</v>
      </c>
      <c r="U63" s="278" cm="1">
        <f t="array" aca="1" ref="U63" ca="1">_xlfn.XLOOKUP($D63,INDIRECT(U$2&amp;"!"&amp;"E:E"),INDIRECT(U$2&amp;"!"&amp;"C:C"),0)</f>
        <v>0</v>
      </c>
      <c r="V63" s="278" cm="1">
        <f t="array" aca="1" ref="V63" ca="1">_xlfn.XLOOKUP($D63,INDIRECT(V$2&amp;"!"&amp;"E:E"),INDIRECT(V$2&amp;"!"&amp;"C:C"),0)</f>
        <v>0</v>
      </c>
      <c r="W63" s="278" cm="1">
        <f t="array" aca="1" ref="W63" ca="1">_xlfn.XLOOKUP($D63,INDIRECT(W$2&amp;"!"&amp;"E:E"),INDIRECT(W$2&amp;"!"&amp;"C:C"),0)</f>
        <v>0</v>
      </c>
      <c r="X63" s="278" cm="1">
        <f t="array" aca="1" ref="X63" ca="1">_xlfn.XLOOKUP($D63,INDIRECT(X$2&amp;"!"&amp;"E:E"),INDIRECT(X$2&amp;"!"&amp;"C:C"),0)</f>
        <v>0</v>
      </c>
      <c r="Y63" s="278" cm="1">
        <f t="array" aca="1" ref="Y63" ca="1">_xlfn.XLOOKUP($D63,INDIRECT(Y$2&amp;"!"&amp;"E:E"),INDIRECT(Y$2&amp;"!"&amp;"C:C"),0)</f>
        <v>0</v>
      </c>
      <c r="Z63" s="278" cm="1">
        <f t="array" aca="1" ref="Z63" ca="1">_xlfn.XLOOKUP($D63,INDIRECT(Z$2&amp;"!"&amp;"E:E"),INDIRECT(Z$2&amp;"!"&amp;"C:C"),0)</f>
        <v>0</v>
      </c>
      <c r="AA63" s="278" cm="1">
        <f t="array" aca="1" ref="AA63" ca="1">_xlfn.XLOOKUP($D63,INDIRECT(AA$2&amp;"!"&amp;"E:E"),INDIRECT(AA$2&amp;"!"&amp;"C:C"),0)</f>
        <v>0</v>
      </c>
      <c r="AB63" s="278" cm="1">
        <f t="array" aca="1" ref="AB63" ca="1">_xlfn.XLOOKUP($D63,INDIRECT(AB$2&amp;"!"&amp;"E:E"),INDIRECT(AB$2&amp;"!"&amp;"C:C"),0)</f>
        <v>0</v>
      </c>
      <c r="AC63" s="278" cm="1">
        <f t="array" aca="1" ref="AC63" ca="1">_xlfn.XLOOKUP($D63,INDIRECT(AC$2&amp;"!"&amp;"E:E"),INDIRECT(AC$2&amp;"!"&amp;"C:C"),0)</f>
        <v>0</v>
      </c>
      <c r="AD63" s="278" cm="1">
        <f t="array" aca="1" ref="AD63" ca="1">_xlfn.XLOOKUP($D63,INDIRECT(AD$2&amp;"!"&amp;"E:E"),INDIRECT(AD$2&amp;"!"&amp;"C:C"),0)</f>
        <v>0</v>
      </c>
      <c r="AE63" s="278" cm="1">
        <f t="array" aca="1" ref="AE63" ca="1">_xlfn.XLOOKUP($D63,INDIRECT(AE$2&amp;"!"&amp;"E:E"),INDIRECT(AE$2&amp;"!"&amp;"C:C"),0)</f>
        <v>0</v>
      </c>
      <c r="AF63" s="278" cm="1">
        <f t="array" aca="1" ref="AF63" ca="1">_xlfn.XLOOKUP($D63,INDIRECT(AF$2&amp;"!"&amp;"E:E"),INDIRECT(AF$2&amp;"!"&amp;"C:C"),0)</f>
        <v>0</v>
      </c>
      <c r="AG63" s="278" cm="1">
        <f t="array" aca="1" ref="AG63" ca="1">_xlfn.XLOOKUP($D63,INDIRECT(AG$2&amp;"!"&amp;"E:E"),INDIRECT(AG$2&amp;"!"&amp;"C:C"),0)</f>
        <v>0</v>
      </c>
      <c r="AH63" s="278" cm="1">
        <f t="array" aca="1" ref="AH63" ca="1">_xlfn.XLOOKUP($D63,INDIRECT(AH$2&amp;"!"&amp;"E:E"),INDIRECT(AH$2&amp;"!"&amp;"C:C"),0)</f>
        <v>0</v>
      </c>
      <c r="AI63" s="278" cm="1">
        <f t="array" aca="1" ref="AI63" ca="1">_xlfn.XLOOKUP($D63,INDIRECT(AI$2&amp;"!"&amp;"E:E"),INDIRECT(AI$2&amp;"!"&amp;"C:C"),0)</f>
        <v>0</v>
      </c>
      <c r="AJ63" s="278" cm="1">
        <f t="array" aca="1" ref="AJ63" ca="1">_xlfn.XLOOKUP($D63,INDIRECT(AJ$2&amp;"!"&amp;"E:E"),INDIRECT(AJ$2&amp;"!"&amp;"C:C"),0)</f>
        <v>0</v>
      </c>
      <c r="AK63" s="278" cm="1">
        <f t="array" aca="1" ref="AK63" ca="1">_xlfn.XLOOKUP($D63,INDIRECT(AK$2&amp;"!"&amp;"E:E"),INDIRECT(AK$2&amp;"!"&amp;"C:C"),0)</f>
        <v>0</v>
      </c>
      <c r="AL63" s="278" cm="1">
        <f t="array" aca="1" ref="AL63" ca="1">_xlfn.XLOOKUP($D63,INDIRECT(AL$2&amp;"!"&amp;"E:E"),INDIRECT(AL$2&amp;"!"&amp;"C:C"),0)</f>
        <v>0</v>
      </c>
      <c r="AM63" s="278" cm="1">
        <f t="array" aca="1" ref="AM63" ca="1">_xlfn.XLOOKUP($D63,INDIRECT(AM$2&amp;"!"&amp;"E:E"),INDIRECT(AM$2&amp;"!"&amp;"C:C"),0)</f>
        <v>0</v>
      </c>
      <c r="AN63" s="278" cm="1">
        <f t="array" aca="1" ref="AN63" ca="1">_xlfn.XLOOKUP($D63,INDIRECT(AN$2&amp;"!"&amp;"E:E"),INDIRECT(AN$2&amp;"!"&amp;"C:C"),0)</f>
        <v>0</v>
      </c>
      <c r="AO63" s="278" cm="1">
        <f t="array" aca="1" ref="AO63" ca="1">_xlfn.XLOOKUP($D63,INDIRECT(AO$2&amp;"!"&amp;"E:E"),INDIRECT(AO$2&amp;"!"&amp;"C:C"),0)</f>
        <v>0</v>
      </c>
      <c r="AP63" s="278" cm="1">
        <f t="array" aca="1" ref="AP63" ca="1">_xlfn.XLOOKUP($D63,INDIRECT(AP$2&amp;"!"&amp;"E:E"),INDIRECT(AP$2&amp;"!"&amp;"C:C"),0)</f>
        <v>0</v>
      </c>
      <c r="AQ63" s="278" cm="1">
        <f t="array" aca="1" ref="AQ63" ca="1">_xlfn.XLOOKUP($D63,INDIRECT(AQ$2&amp;"!"&amp;"E:E"),INDIRECT(AQ$2&amp;"!"&amp;"C:C"),0)</f>
        <v>0</v>
      </c>
      <c r="AR63" s="278" cm="1">
        <f t="array" aca="1" ref="AR63" ca="1">_xlfn.XLOOKUP($D63,INDIRECT(AR$2&amp;"!"&amp;"E:E"),INDIRECT(AR$2&amp;"!"&amp;"C:C"),0)</f>
        <v>0</v>
      </c>
      <c r="AS63" s="279">
        <f t="shared" ca="1" si="3"/>
        <v>0</v>
      </c>
      <c r="AT63" s="280">
        <f t="shared" ca="1" si="0"/>
        <v>0</v>
      </c>
      <c r="AU63" s="126" t="s">
        <v>96</v>
      </c>
      <c r="AV63" s="126" t="s">
        <v>95</v>
      </c>
      <c r="AW63" s="127"/>
      <c r="AX63" s="220">
        <f ca="1">AT63</f>
        <v>0</v>
      </c>
      <c r="AY63" s="142" t="s">
        <v>66</v>
      </c>
      <c r="AZ63" s="142"/>
      <c r="BA63" s="142"/>
      <c r="BB63" s="142"/>
      <c r="BC63" s="142"/>
      <c r="BD63" s="142"/>
      <c r="BE63" s="142"/>
      <c r="BF63" s="142" t="s">
        <v>66</v>
      </c>
      <c r="BG63" s="221">
        <f t="shared" si="5"/>
        <v>8</v>
      </c>
      <c r="BH63" s="142">
        <f t="shared" ca="1" si="6"/>
        <v>0</v>
      </c>
      <c r="BI63" s="142"/>
      <c r="BJ63" s="142">
        <f t="shared" ca="1" si="7"/>
        <v>0</v>
      </c>
      <c r="BL63" s="129"/>
      <c r="BM63" s="129"/>
      <c r="BN63" s="129"/>
    </row>
    <row r="64" spans="1:66" ht="128.25" customHeight="1" x14ac:dyDescent="0.25">
      <c r="A64" s="316" t="s">
        <v>46</v>
      </c>
      <c r="B64" s="46"/>
      <c r="C64" s="47" t="s">
        <v>144</v>
      </c>
      <c r="D64" s="48">
        <v>2041533038113</v>
      </c>
      <c r="E64" s="251">
        <f>_xlfn.XLOOKUP($D64,[1]Сводный!$E:$E,[1]Сводный!BR:BR,0)</f>
        <v>0</v>
      </c>
      <c r="F64" s="251">
        <f>_xlfn.XLOOKUP($D64,[1]Сводный!$E:$E,[1]Сводный!BS:BS,0)</f>
        <v>0</v>
      </c>
      <c r="G64" s="251">
        <f>_xlfn.XLOOKUP($D64,[1]Сводный!$E:$E,[1]Сводный!BT:BT,0)</f>
        <v>0</v>
      </c>
      <c r="H64" s="251">
        <f>_xlfn.XLOOKUP($D64,[1]Сводный!$E:$E,[1]Сводный!BU:BU,0)</f>
        <v>0</v>
      </c>
      <c r="I64" s="251">
        <f>_xlfn.XLOOKUP($D64,[1]Сводный!$E:$E,[1]Сводный!BV:BV,0)</f>
        <v>0</v>
      </c>
      <c r="J64" s="251">
        <f>_xlfn.XLOOKUP($D64,[1]Сводный!$E:$E,[1]Сводный!BW:BW,0)</f>
        <v>0</v>
      </c>
      <c r="K64" s="251">
        <f>_xlfn.XLOOKUP($D64,[1]Сводный!$E:$E,[1]Сводный!BX:BX,0)</f>
        <v>0</v>
      </c>
      <c r="L64" s="251">
        <f>_xlfn.XLOOKUP($D64,[1]Сводный!$E:$E,[1]Сводный!BY:BY,0)</f>
        <v>0</v>
      </c>
      <c r="M64" s="251">
        <f>_xlfn.XLOOKUP($D64,[1]Сводный!$E:$E,[1]Сводный!BZ:BZ,0)</f>
        <v>0</v>
      </c>
      <c r="N64" s="251">
        <f>_xlfn.XLOOKUP($D64,[1]Сводный!$E:$E,[1]Сводный!CA:CA,0)</f>
        <v>0</v>
      </c>
      <c r="O64" s="251">
        <f>_xlfn.XLOOKUP($D64,[1]Сводный!$E:$E,[1]Сводный!CB:CB,0)</f>
        <v>0</v>
      </c>
      <c r="P64" s="32">
        <f>_xlfn.XLOOKUP($D64,[1]Сводный!$E:$E,[1]Сводный!CC:CC,0)</f>
        <v>0</v>
      </c>
      <c r="Q64" s="1">
        <f t="shared" si="2"/>
        <v>0</v>
      </c>
      <c r="R64" s="262" cm="1">
        <f t="array" aca="1" ref="R64" ca="1">_xlfn.XLOOKUP($D64,INDIRECT(R$2&amp;"!"&amp;"E:E"),INDIRECT(R$2&amp;"!"&amp;"C:C"),0)</f>
        <v>0</v>
      </c>
      <c r="S64" s="262" cm="1">
        <f t="array" aca="1" ref="S64" ca="1">_xlfn.XLOOKUP($D64,INDIRECT(S$2&amp;"!"&amp;"E:E"),INDIRECT(S$2&amp;"!"&amp;"C:C"),0)</f>
        <v>0</v>
      </c>
      <c r="T64" s="262" cm="1">
        <f t="array" aca="1" ref="T64" ca="1">_xlfn.XLOOKUP($D64,INDIRECT(T$2&amp;"!"&amp;"E:E"),INDIRECT(T$2&amp;"!"&amp;"C:C"),0)</f>
        <v>0</v>
      </c>
      <c r="U64" s="262" cm="1">
        <f t="array" aca="1" ref="U64" ca="1">_xlfn.XLOOKUP($D64,INDIRECT(U$2&amp;"!"&amp;"E:E"),INDIRECT(U$2&amp;"!"&amp;"C:C"),0)</f>
        <v>0</v>
      </c>
      <c r="V64" s="262" cm="1">
        <f t="array" aca="1" ref="V64" ca="1">_xlfn.XLOOKUP($D64,INDIRECT(V$2&amp;"!"&amp;"E:E"),INDIRECT(V$2&amp;"!"&amp;"C:C"),0)</f>
        <v>0</v>
      </c>
      <c r="W64" s="262" cm="1">
        <f t="array" aca="1" ref="W64" ca="1">_xlfn.XLOOKUP($D64,INDIRECT(W$2&amp;"!"&amp;"E:E"),INDIRECT(W$2&amp;"!"&amp;"C:C"),0)</f>
        <v>0</v>
      </c>
      <c r="X64" s="262" cm="1">
        <f t="array" aca="1" ref="X64" ca="1">_xlfn.XLOOKUP($D64,INDIRECT(X$2&amp;"!"&amp;"E:E"),INDIRECT(X$2&amp;"!"&amp;"C:C"),0)</f>
        <v>0</v>
      </c>
      <c r="Y64" s="262" cm="1">
        <f t="array" aca="1" ref="Y64" ca="1">_xlfn.XLOOKUP($D64,INDIRECT(Y$2&amp;"!"&amp;"E:E"),INDIRECT(Y$2&amp;"!"&amp;"C:C"),0)</f>
        <v>0</v>
      </c>
      <c r="Z64" s="262" cm="1">
        <f t="array" aca="1" ref="Z64" ca="1">_xlfn.XLOOKUP($D64,INDIRECT(Z$2&amp;"!"&amp;"E:E"),INDIRECT(Z$2&amp;"!"&amp;"C:C"),0)</f>
        <v>0</v>
      </c>
      <c r="AA64" s="262" cm="1">
        <f t="array" aca="1" ref="AA64" ca="1">_xlfn.XLOOKUP($D64,INDIRECT(AA$2&amp;"!"&amp;"E:E"),INDIRECT(AA$2&amp;"!"&amp;"C:C"),0)</f>
        <v>0</v>
      </c>
      <c r="AB64" s="262" cm="1">
        <f t="array" aca="1" ref="AB64" ca="1">_xlfn.XLOOKUP($D64,INDIRECT(AB$2&amp;"!"&amp;"E:E"),INDIRECT(AB$2&amp;"!"&amp;"C:C"),0)</f>
        <v>0</v>
      </c>
      <c r="AC64" s="262" cm="1">
        <f t="array" aca="1" ref="AC64" ca="1">_xlfn.XLOOKUP($D64,INDIRECT(AC$2&amp;"!"&amp;"E:E"),INDIRECT(AC$2&amp;"!"&amp;"C:C"),0)</f>
        <v>0</v>
      </c>
      <c r="AD64" s="262" cm="1">
        <f t="array" aca="1" ref="AD64" ca="1">_xlfn.XLOOKUP($D64,INDIRECT(AD$2&amp;"!"&amp;"E:E"),INDIRECT(AD$2&amp;"!"&amp;"C:C"),0)</f>
        <v>0</v>
      </c>
      <c r="AE64" s="262" cm="1">
        <f t="array" aca="1" ref="AE64" ca="1">_xlfn.XLOOKUP($D64,INDIRECT(AE$2&amp;"!"&amp;"E:E"),INDIRECT(AE$2&amp;"!"&amp;"C:C"),0)</f>
        <v>0</v>
      </c>
      <c r="AF64" s="262" cm="1">
        <f t="array" aca="1" ref="AF64" ca="1">_xlfn.XLOOKUP($D64,INDIRECT(AF$2&amp;"!"&amp;"E:E"),INDIRECT(AF$2&amp;"!"&amp;"C:C"),0)</f>
        <v>0</v>
      </c>
      <c r="AG64" s="262" cm="1">
        <f t="array" aca="1" ref="AG64" ca="1">_xlfn.XLOOKUP($D64,INDIRECT(AG$2&amp;"!"&amp;"E:E"),INDIRECT(AG$2&amp;"!"&amp;"C:C"),0)</f>
        <v>0</v>
      </c>
      <c r="AH64" s="262" cm="1">
        <f t="array" aca="1" ref="AH64" ca="1">_xlfn.XLOOKUP($D64,INDIRECT(AH$2&amp;"!"&amp;"E:E"),INDIRECT(AH$2&amp;"!"&amp;"C:C"),0)</f>
        <v>0</v>
      </c>
      <c r="AI64" s="262" cm="1">
        <f t="array" aca="1" ref="AI64" ca="1">_xlfn.XLOOKUP($D64,INDIRECT(AI$2&amp;"!"&amp;"E:E"),INDIRECT(AI$2&amp;"!"&amp;"C:C"),0)</f>
        <v>0</v>
      </c>
      <c r="AJ64" s="262" cm="1">
        <f t="array" aca="1" ref="AJ64" ca="1">_xlfn.XLOOKUP($D64,INDIRECT(AJ$2&amp;"!"&amp;"E:E"),INDIRECT(AJ$2&amp;"!"&amp;"C:C"),0)</f>
        <v>0</v>
      </c>
      <c r="AK64" s="262" cm="1">
        <f t="array" aca="1" ref="AK64" ca="1">_xlfn.XLOOKUP($D64,INDIRECT(AK$2&amp;"!"&amp;"E:E"),INDIRECT(AK$2&amp;"!"&amp;"C:C"),0)</f>
        <v>0</v>
      </c>
      <c r="AL64" s="262" cm="1">
        <f t="array" aca="1" ref="AL64" ca="1">_xlfn.XLOOKUP($D64,INDIRECT(AL$2&amp;"!"&amp;"E:E"),INDIRECT(AL$2&amp;"!"&amp;"C:C"),0)</f>
        <v>0</v>
      </c>
      <c r="AM64" s="262" cm="1">
        <f t="array" aca="1" ref="AM64" ca="1">_xlfn.XLOOKUP($D64,INDIRECT(AM$2&amp;"!"&amp;"E:E"),INDIRECT(AM$2&amp;"!"&amp;"C:C"),0)</f>
        <v>0</v>
      </c>
      <c r="AN64" s="262" cm="1">
        <f t="array" aca="1" ref="AN64" ca="1">_xlfn.XLOOKUP($D64,INDIRECT(AN$2&amp;"!"&amp;"E:E"),INDIRECT(AN$2&amp;"!"&amp;"C:C"),0)</f>
        <v>0</v>
      </c>
      <c r="AO64" s="262" cm="1">
        <f t="array" aca="1" ref="AO64" ca="1">_xlfn.XLOOKUP($D64,INDIRECT(AO$2&amp;"!"&amp;"E:E"),INDIRECT(AO$2&amp;"!"&amp;"C:C"),0)</f>
        <v>0</v>
      </c>
      <c r="AP64" s="262" cm="1">
        <f t="array" aca="1" ref="AP64" ca="1">_xlfn.XLOOKUP($D64,INDIRECT(AP$2&amp;"!"&amp;"E:E"),INDIRECT(AP$2&amp;"!"&amp;"C:C"),0)</f>
        <v>0</v>
      </c>
      <c r="AQ64" s="262" cm="1">
        <f t="array" aca="1" ref="AQ64" ca="1">_xlfn.XLOOKUP($D64,INDIRECT(AQ$2&amp;"!"&amp;"E:E"),INDIRECT(AQ$2&amp;"!"&amp;"C:C"),0)</f>
        <v>0</v>
      </c>
      <c r="AR64" s="262" cm="1">
        <f t="array" aca="1" ref="AR64" ca="1">_xlfn.XLOOKUP($D64,INDIRECT(AR$2&amp;"!"&amp;"E:E"),INDIRECT(AR$2&amp;"!"&amp;"C:C"),0)</f>
        <v>0</v>
      </c>
      <c r="AS64" s="263">
        <f t="shared" ca="1" si="3"/>
        <v>0</v>
      </c>
      <c r="AT64" s="280">
        <f t="shared" ca="1" si="0"/>
        <v>0</v>
      </c>
      <c r="AU64" s="52" t="s">
        <v>7</v>
      </c>
      <c r="AV64" s="301" t="s">
        <v>55</v>
      </c>
      <c r="AX64" s="30">
        <f t="shared" ca="1" si="4"/>
        <v>0</v>
      </c>
      <c r="AY64" s="37" t="s">
        <v>66</v>
      </c>
      <c r="AZ64" s="37"/>
      <c r="BA64" s="37"/>
      <c r="BB64" s="37"/>
      <c r="BC64" s="37"/>
      <c r="BD64" s="37"/>
      <c r="BE64" s="37" t="s">
        <v>66</v>
      </c>
      <c r="BF64" s="37" t="s">
        <v>66</v>
      </c>
      <c r="BG64" s="38">
        <f t="shared" si="5"/>
        <v>14</v>
      </c>
      <c r="BH64" s="37">
        <f t="shared" ca="1" si="6"/>
        <v>0</v>
      </c>
      <c r="BI64" s="37"/>
      <c r="BJ64" s="37">
        <f t="shared" ca="1" si="7"/>
        <v>0</v>
      </c>
    </row>
    <row r="65" spans="1:67" ht="128.25" customHeight="1" thickBot="1" x14ac:dyDescent="0.3">
      <c r="A65" s="315"/>
      <c r="B65" s="41"/>
      <c r="C65" s="42" t="s">
        <v>145</v>
      </c>
      <c r="D65" s="43">
        <v>2042777181566</v>
      </c>
      <c r="E65" s="252">
        <f>_xlfn.XLOOKUP($D65,[1]Сводный!$E:$E,[1]Сводный!BR:BR,0)</f>
        <v>0</v>
      </c>
      <c r="F65" s="252">
        <f>_xlfn.XLOOKUP($D65,[1]Сводный!$E:$E,[1]Сводный!BS:BS,0)</f>
        <v>0</v>
      </c>
      <c r="G65" s="252">
        <f>_xlfn.XLOOKUP($D65,[1]Сводный!$E:$E,[1]Сводный!BT:BT,0)</f>
        <v>0</v>
      </c>
      <c r="H65" s="252">
        <f>_xlfn.XLOOKUP($D65,[1]Сводный!$E:$E,[1]Сводный!BU:BU,0)</f>
        <v>0</v>
      </c>
      <c r="I65" s="252">
        <f>_xlfn.XLOOKUP($D65,[1]Сводный!$E:$E,[1]Сводный!BV:BV,0)</f>
        <v>0</v>
      </c>
      <c r="J65" s="252">
        <f>_xlfn.XLOOKUP($D65,[1]Сводный!$E:$E,[1]Сводный!BW:BW,0)</f>
        <v>0</v>
      </c>
      <c r="K65" s="252">
        <f>_xlfn.XLOOKUP($D65,[1]Сводный!$E:$E,[1]Сводный!BX:BX,0)</f>
        <v>0</v>
      </c>
      <c r="L65" s="252">
        <f>_xlfn.XLOOKUP($D65,[1]Сводный!$E:$E,[1]Сводный!BY:BY,0)</f>
        <v>0</v>
      </c>
      <c r="M65" s="252">
        <f>_xlfn.XLOOKUP($D65,[1]Сводный!$E:$E,[1]Сводный!BZ:BZ,0)</f>
        <v>0</v>
      </c>
      <c r="N65" s="252">
        <f>_xlfn.XLOOKUP($D65,[1]Сводный!$E:$E,[1]Сводный!CA:CA,0)</f>
        <v>0</v>
      </c>
      <c r="O65" s="252">
        <f>_xlfn.XLOOKUP($D65,[1]Сводный!$E:$E,[1]Сводный!CB:CB,0)</f>
        <v>0</v>
      </c>
      <c r="P65" s="144">
        <f>_xlfn.XLOOKUP($D65,[1]Сводный!$E:$E,[1]Сводный!CC:CC,0)</f>
        <v>0</v>
      </c>
      <c r="Q65" s="1">
        <f t="shared" si="2"/>
        <v>0</v>
      </c>
      <c r="R65" s="264" cm="1">
        <f t="array" aca="1" ref="R65" ca="1">_xlfn.XLOOKUP($D65,INDIRECT(R$2&amp;"!"&amp;"E:E"),INDIRECT(R$2&amp;"!"&amp;"C:C"),0)</f>
        <v>0</v>
      </c>
      <c r="S65" s="264" cm="1">
        <f t="array" aca="1" ref="S65" ca="1">_xlfn.XLOOKUP($D65,INDIRECT(S$2&amp;"!"&amp;"E:E"),INDIRECT(S$2&amp;"!"&amp;"C:C"),0)</f>
        <v>0</v>
      </c>
      <c r="T65" s="264" cm="1">
        <f t="array" aca="1" ref="T65" ca="1">_xlfn.XLOOKUP($D65,INDIRECT(T$2&amp;"!"&amp;"E:E"),INDIRECT(T$2&amp;"!"&amp;"C:C"),0)</f>
        <v>0</v>
      </c>
      <c r="U65" s="264" cm="1">
        <f t="array" aca="1" ref="U65" ca="1">_xlfn.XLOOKUP($D65,INDIRECT(U$2&amp;"!"&amp;"E:E"),INDIRECT(U$2&amp;"!"&amp;"C:C"),0)</f>
        <v>0</v>
      </c>
      <c r="V65" s="264" cm="1">
        <f t="array" aca="1" ref="V65" ca="1">_xlfn.XLOOKUP($D65,INDIRECT(V$2&amp;"!"&amp;"E:E"),INDIRECT(V$2&amp;"!"&amp;"C:C"),0)</f>
        <v>0</v>
      </c>
      <c r="W65" s="264" cm="1">
        <f t="array" aca="1" ref="W65" ca="1">_xlfn.XLOOKUP($D65,INDIRECT(W$2&amp;"!"&amp;"E:E"),INDIRECT(W$2&amp;"!"&amp;"C:C"),0)</f>
        <v>0</v>
      </c>
      <c r="X65" s="264" cm="1">
        <f t="array" aca="1" ref="X65" ca="1">_xlfn.XLOOKUP($D65,INDIRECT(X$2&amp;"!"&amp;"E:E"),INDIRECT(X$2&amp;"!"&amp;"C:C"),0)</f>
        <v>0</v>
      </c>
      <c r="Y65" s="264" cm="1">
        <f t="array" aca="1" ref="Y65" ca="1">_xlfn.XLOOKUP($D65,INDIRECT(Y$2&amp;"!"&amp;"E:E"),INDIRECT(Y$2&amp;"!"&amp;"C:C"),0)</f>
        <v>0</v>
      </c>
      <c r="Z65" s="264" cm="1">
        <f t="array" aca="1" ref="Z65" ca="1">_xlfn.XLOOKUP($D65,INDIRECT(Z$2&amp;"!"&amp;"E:E"),INDIRECT(Z$2&amp;"!"&amp;"C:C"),0)</f>
        <v>0</v>
      </c>
      <c r="AA65" s="264" cm="1">
        <f t="array" aca="1" ref="AA65" ca="1">_xlfn.XLOOKUP($D65,INDIRECT(AA$2&amp;"!"&amp;"E:E"),INDIRECT(AA$2&amp;"!"&amp;"C:C"),0)</f>
        <v>0</v>
      </c>
      <c r="AB65" s="264" cm="1">
        <f t="array" aca="1" ref="AB65" ca="1">_xlfn.XLOOKUP($D65,INDIRECT(AB$2&amp;"!"&amp;"E:E"),INDIRECT(AB$2&amp;"!"&amp;"C:C"),0)</f>
        <v>0</v>
      </c>
      <c r="AC65" s="264" cm="1">
        <f t="array" aca="1" ref="AC65" ca="1">_xlfn.XLOOKUP($D65,INDIRECT(AC$2&amp;"!"&amp;"E:E"),INDIRECT(AC$2&amp;"!"&amp;"C:C"),0)</f>
        <v>0</v>
      </c>
      <c r="AD65" s="264" cm="1">
        <f t="array" aca="1" ref="AD65" ca="1">_xlfn.XLOOKUP($D65,INDIRECT(AD$2&amp;"!"&amp;"E:E"),INDIRECT(AD$2&amp;"!"&amp;"C:C"),0)</f>
        <v>0</v>
      </c>
      <c r="AE65" s="264" cm="1">
        <f t="array" aca="1" ref="AE65" ca="1">_xlfn.XLOOKUP($D65,INDIRECT(AE$2&amp;"!"&amp;"E:E"),INDIRECT(AE$2&amp;"!"&amp;"C:C"),0)</f>
        <v>0</v>
      </c>
      <c r="AF65" s="264" cm="1">
        <f t="array" aca="1" ref="AF65" ca="1">_xlfn.XLOOKUP($D65,INDIRECT(AF$2&amp;"!"&amp;"E:E"),INDIRECT(AF$2&amp;"!"&amp;"C:C"),0)</f>
        <v>0</v>
      </c>
      <c r="AG65" s="264" cm="1">
        <f t="array" aca="1" ref="AG65" ca="1">_xlfn.XLOOKUP($D65,INDIRECT(AG$2&amp;"!"&amp;"E:E"),INDIRECT(AG$2&amp;"!"&amp;"C:C"),0)</f>
        <v>0</v>
      </c>
      <c r="AH65" s="264" cm="1">
        <f t="array" aca="1" ref="AH65" ca="1">_xlfn.XLOOKUP($D65,INDIRECT(AH$2&amp;"!"&amp;"E:E"),INDIRECT(AH$2&amp;"!"&amp;"C:C"),0)</f>
        <v>0</v>
      </c>
      <c r="AI65" s="264" cm="1">
        <f t="array" aca="1" ref="AI65" ca="1">_xlfn.XLOOKUP($D65,INDIRECT(AI$2&amp;"!"&amp;"E:E"),INDIRECT(AI$2&amp;"!"&amp;"C:C"),0)</f>
        <v>0</v>
      </c>
      <c r="AJ65" s="264" cm="1">
        <f t="array" aca="1" ref="AJ65" ca="1">_xlfn.XLOOKUP($D65,INDIRECT(AJ$2&amp;"!"&amp;"E:E"),INDIRECT(AJ$2&amp;"!"&amp;"C:C"),0)</f>
        <v>0</v>
      </c>
      <c r="AK65" s="264" cm="1">
        <f t="array" aca="1" ref="AK65" ca="1">_xlfn.XLOOKUP($D65,INDIRECT(AK$2&amp;"!"&amp;"E:E"),INDIRECT(AK$2&amp;"!"&amp;"C:C"),0)</f>
        <v>0</v>
      </c>
      <c r="AL65" s="264" cm="1">
        <f t="array" aca="1" ref="AL65" ca="1">_xlfn.XLOOKUP($D65,INDIRECT(AL$2&amp;"!"&amp;"E:E"),INDIRECT(AL$2&amp;"!"&amp;"C:C"),0)</f>
        <v>0</v>
      </c>
      <c r="AM65" s="264" cm="1">
        <f t="array" aca="1" ref="AM65" ca="1">_xlfn.XLOOKUP($D65,INDIRECT(AM$2&amp;"!"&amp;"E:E"),INDIRECT(AM$2&amp;"!"&amp;"C:C"),0)</f>
        <v>0</v>
      </c>
      <c r="AN65" s="264" cm="1">
        <f t="array" aca="1" ref="AN65" ca="1">_xlfn.XLOOKUP($D65,INDIRECT(AN$2&amp;"!"&amp;"E:E"),INDIRECT(AN$2&amp;"!"&amp;"C:C"),0)</f>
        <v>0</v>
      </c>
      <c r="AO65" s="264" cm="1">
        <f t="array" aca="1" ref="AO65" ca="1">_xlfn.XLOOKUP($D65,INDIRECT(AO$2&amp;"!"&amp;"E:E"),INDIRECT(AO$2&amp;"!"&amp;"C:C"),0)</f>
        <v>0</v>
      </c>
      <c r="AP65" s="264" cm="1">
        <f t="array" aca="1" ref="AP65" ca="1">_xlfn.XLOOKUP($D65,INDIRECT(AP$2&amp;"!"&amp;"E:E"),INDIRECT(AP$2&amp;"!"&amp;"C:C"),0)</f>
        <v>0</v>
      </c>
      <c r="AQ65" s="264" cm="1">
        <f t="array" aca="1" ref="AQ65" ca="1">_xlfn.XLOOKUP($D65,INDIRECT(AQ$2&amp;"!"&amp;"E:E"),INDIRECT(AQ$2&amp;"!"&amp;"C:C"),0)</f>
        <v>0</v>
      </c>
      <c r="AR65" s="264" cm="1">
        <f t="array" aca="1" ref="AR65" ca="1">_xlfn.XLOOKUP($D65,INDIRECT(AR$2&amp;"!"&amp;"E:E"),INDIRECT(AR$2&amp;"!"&amp;"C:C"),0)</f>
        <v>0</v>
      </c>
      <c r="AS65" s="265">
        <f t="shared" ca="1" si="3"/>
        <v>0</v>
      </c>
      <c r="AT65" s="280">
        <f t="shared" ca="1" si="0"/>
        <v>0</v>
      </c>
      <c r="AU65" s="54" t="s">
        <v>7</v>
      </c>
      <c r="AV65" s="303"/>
      <c r="AW65" s="148"/>
      <c r="AX65" s="149">
        <f t="shared" ca="1" si="4"/>
        <v>0</v>
      </c>
      <c r="AY65" s="150" t="s">
        <v>66</v>
      </c>
      <c r="AZ65" s="150"/>
      <c r="BA65" s="150"/>
      <c r="BB65" s="150"/>
      <c r="BC65" s="150"/>
      <c r="BD65" s="150"/>
      <c r="BE65" s="150" t="s">
        <v>66</v>
      </c>
      <c r="BF65" s="150" t="s">
        <v>66</v>
      </c>
      <c r="BG65" s="151">
        <f t="shared" si="5"/>
        <v>14</v>
      </c>
      <c r="BH65" s="150">
        <f t="shared" ca="1" si="6"/>
        <v>0</v>
      </c>
      <c r="BI65" s="150"/>
      <c r="BJ65" s="150">
        <f t="shared" ca="1" si="7"/>
        <v>0</v>
      </c>
    </row>
    <row r="66" spans="1:67" ht="128.25" customHeight="1" thickBot="1" x14ac:dyDescent="0.3">
      <c r="A66" s="55" t="s">
        <v>49</v>
      </c>
      <c r="B66" s="56"/>
      <c r="C66" s="55" t="s">
        <v>146</v>
      </c>
      <c r="D66" s="57">
        <v>2041533399818</v>
      </c>
      <c r="E66" s="253">
        <f>_xlfn.XLOOKUP($D66,[1]Сводный!$E:$E,[1]Сводный!BR:BR,0)</f>
        <v>0</v>
      </c>
      <c r="F66" s="253">
        <f>_xlfn.XLOOKUP($D66,[1]Сводный!$E:$E,[1]Сводный!BS:BS,0)</f>
        <v>0</v>
      </c>
      <c r="G66" s="253">
        <f>_xlfn.XLOOKUP($D66,[1]Сводный!$E:$E,[1]Сводный!BT:BT,0)</f>
        <v>0</v>
      </c>
      <c r="H66" s="253">
        <f>_xlfn.XLOOKUP($D66,[1]Сводный!$E:$E,[1]Сводный!BU:BU,0)</f>
        <v>0</v>
      </c>
      <c r="I66" s="253">
        <f>_xlfn.XLOOKUP($D66,[1]Сводный!$E:$E,[1]Сводный!BV:BV,0)</f>
        <v>0</v>
      </c>
      <c r="J66" s="253">
        <f>_xlfn.XLOOKUP($D66,[1]Сводный!$E:$E,[1]Сводный!BW:BW,0)</f>
        <v>0</v>
      </c>
      <c r="K66" s="253">
        <f>_xlfn.XLOOKUP($D66,[1]Сводный!$E:$E,[1]Сводный!BX:BX,0)</f>
        <v>0</v>
      </c>
      <c r="L66" s="253">
        <f>_xlfn.XLOOKUP($D66,[1]Сводный!$E:$E,[1]Сводный!BY:BY,0)</f>
        <v>0</v>
      </c>
      <c r="M66" s="253">
        <f>_xlfn.XLOOKUP($D66,[1]Сводный!$E:$E,[1]Сводный!BZ:BZ,0)</f>
        <v>0</v>
      </c>
      <c r="N66" s="253">
        <f>_xlfn.XLOOKUP($D66,[1]Сводный!$E:$E,[1]Сводный!CA:CA,0)</f>
        <v>0</v>
      </c>
      <c r="O66" s="253">
        <f>_xlfn.XLOOKUP($D66,[1]Сводный!$E:$E,[1]Сводный!CB:CB,0)</f>
        <v>0</v>
      </c>
      <c r="P66" s="155">
        <f>_xlfn.XLOOKUP($D66,[1]Сводный!$E:$E,[1]Сводный!CC:CC,0)</f>
        <v>0</v>
      </c>
      <c r="Q66" s="1">
        <f t="shared" si="2"/>
        <v>0</v>
      </c>
      <c r="R66" s="267" cm="1">
        <f t="array" aca="1" ref="R66" ca="1">_xlfn.XLOOKUP($D66,INDIRECT(R$2&amp;"!"&amp;"E:E"),INDIRECT(R$2&amp;"!"&amp;"C:C"),0)</f>
        <v>0</v>
      </c>
      <c r="S66" s="267" cm="1">
        <f t="array" aca="1" ref="S66" ca="1">_xlfn.XLOOKUP($D66,INDIRECT(S$2&amp;"!"&amp;"E:E"),INDIRECT(S$2&amp;"!"&amp;"C:C"),0)</f>
        <v>0</v>
      </c>
      <c r="T66" s="267" cm="1">
        <f t="array" aca="1" ref="T66" ca="1">_xlfn.XLOOKUP($D66,INDIRECT(T$2&amp;"!"&amp;"E:E"),INDIRECT(T$2&amp;"!"&amp;"C:C"),0)</f>
        <v>0</v>
      </c>
      <c r="U66" s="267" cm="1">
        <f t="array" aca="1" ref="U66" ca="1">_xlfn.XLOOKUP($D66,INDIRECT(U$2&amp;"!"&amp;"E:E"),INDIRECT(U$2&amp;"!"&amp;"C:C"),0)</f>
        <v>0</v>
      </c>
      <c r="V66" s="267" cm="1">
        <f t="array" aca="1" ref="V66" ca="1">_xlfn.XLOOKUP($D66,INDIRECT(V$2&amp;"!"&amp;"E:E"),INDIRECT(V$2&amp;"!"&amp;"C:C"),0)</f>
        <v>0</v>
      </c>
      <c r="W66" s="267" cm="1">
        <f t="array" aca="1" ref="W66" ca="1">_xlfn.XLOOKUP($D66,INDIRECT(W$2&amp;"!"&amp;"E:E"),INDIRECT(W$2&amp;"!"&amp;"C:C"),0)</f>
        <v>0</v>
      </c>
      <c r="X66" s="267" cm="1">
        <f t="array" aca="1" ref="X66" ca="1">_xlfn.XLOOKUP($D66,INDIRECT(X$2&amp;"!"&amp;"E:E"),INDIRECT(X$2&amp;"!"&amp;"C:C"),0)</f>
        <v>0</v>
      </c>
      <c r="Y66" s="267" cm="1">
        <f t="array" aca="1" ref="Y66" ca="1">_xlfn.XLOOKUP($D66,INDIRECT(Y$2&amp;"!"&amp;"E:E"),INDIRECT(Y$2&amp;"!"&amp;"C:C"),0)</f>
        <v>0</v>
      </c>
      <c r="Z66" s="267" cm="1">
        <f t="array" aca="1" ref="Z66" ca="1">_xlfn.XLOOKUP($D66,INDIRECT(Z$2&amp;"!"&amp;"E:E"),INDIRECT(Z$2&amp;"!"&amp;"C:C"),0)</f>
        <v>0</v>
      </c>
      <c r="AA66" s="267" cm="1">
        <f t="array" aca="1" ref="AA66" ca="1">_xlfn.XLOOKUP($D66,INDIRECT(AA$2&amp;"!"&amp;"E:E"),INDIRECT(AA$2&amp;"!"&amp;"C:C"),0)</f>
        <v>0</v>
      </c>
      <c r="AB66" s="267" cm="1">
        <f t="array" aca="1" ref="AB66" ca="1">_xlfn.XLOOKUP($D66,INDIRECT(AB$2&amp;"!"&amp;"E:E"),INDIRECT(AB$2&amp;"!"&amp;"C:C"),0)</f>
        <v>0</v>
      </c>
      <c r="AC66" s="267" cm="1">
        <f t="array" aca="1" ref="AC66" ca="1">_xlfn.XLOOKUP($D66,INDIRECT(AC$2&amp;"!"&amp;"E:E"),INDIRECT(AC$2&amp;"!"&amp;"C:C"),0)</f>
        <v>0</v>
      </c>
      <c r="AD66" s="267" cm="1">
        <f t="array" aca="1" ref="AD66" ca="1">_xlfn.XLOOKUP($D66,INDIRECT(AD$2&amp;"!"&amp;"E:E"),INDIRECT(AD$2&amp;"!"&amp;"C:C"),0)</f>
        <v>0</v>
      </c>
      <c r="AE66" s="267" cm="1">
        <f t="array" aca="1" ref="AE66" ca="1">_xlfn.XLOOKUP($D66,INDIRECT(AE$2&amp;"!"&amp;"E:E"),INDIRECT(AE$2&amp;"!"&amp;"C:C"),0)</f>
        <v>0</v>
      </c>
      <c r="AF66" s="267" cm="1">
        <f t="array" aca="1" ref="AF66" ca="1">_xlfn.XLOOKUP($D66,INDIRECT(AF$2&amp;"!"&amp;"E:E"),INDIRECT(AF$2&amp;"!"&amp;"C:C"),0)</f>
        <v>0</v>
      </c>
      <c r="AG66" s="267" cm="1">
        <f t="array" aca="1" ref="AG66" ca="1">_xlfn.XLOOKUP($D66,INDIRECT(AG$2&amp;"!"&amp;"E:E"),INDIRECT(AG$2&amp;"!"&amp;"C:C"),0)</f>
        <v>0</v>
      </c>
      <c r="AH66" s="267" cm="1">
        <f t="array" aca="1" ref="AH66" ca="1">_xlfn.XLOOKUP($D66,INDIRECT(AH$2&amp;"!"&amp;"E:E"),INDIRECT(AH$2&amp;"!"&amp;"C:C"),0)</f>
        <v>0</v>
      </c>
      <c r="AI66" s="267" cm="1">
        <f t="array" aca="1" ref="AI66" ca="1">_xlfn.XLOOKUP($D66,INDIRECT(AI$2&amp;"!"&amp;"E:E"),INDIRECT(AI$2&amp;"!"&amp;"C:C"),0)</f>
        <v>0</v>
      </c>
      <c r="AJ66" s="267" cm="1">
        <f t="array" aca="1" ref="AJ66" ca="1">_xlfn.XLOOKUP($D66,INDIRECT(AJ$2&amp;"!"&amp;"E:E"),INDIRECT(AJ$2&amp;"!"&amp;"C:C"),0)</f>
        <v>0</v>
      </c>
      <c r="AK66" s="267" cm="1">
        <f t="array" aca="1" ref="AK66" ca="1">_xlfn.XLOOKUP($D66,INDIRECT(AK$2&amp;"!"&amp;"E:E"),INDIRECT(AK$2&amp;"!"&amp;"C:C"),0)</f>
        <v>0</v>
      </c>
      <c r="AL66" s="267" cm="1">
        <f t="array" aca="1" ref="AL66" ca="1">_xlfn.XLOOKUP($D66,INDIRECT(AL$2&amp;"!"&amp;"E:E"),INDIRECT(AL$2&amp;"!"&amp;"C:C"),0)</f>
        <v>0</v>
      </c>
      <c r="AM66" s="267" cm="1">
        <f t="array" aca="1" ref="AM66" ca="1">_xlfn.XLOOKUP($D66,INDIRECT(AM$2&amp;"!"&amp;"E:E"),INDIRECT(AM$2&amp;"!"&amp;"C:C"),0)</f>
        <v>0</v>
      </c>
      <c r="AN66" s="267" cm="1">
        <f t="array" aca="1" ref="AN66" ca="1">_xlfn.XLOOKUP($D66,INDIRECT(AN$2&amp;"!"&amp;"E:E"),INDIRECT(AN$2&amp;"!"&amp;"C:C"),0)</f>
        <v>0</v>
      </c>
      <c r="AO66" s="267" cm="1">
        <f t="array" aca="1" ref="AO66" ca="1">_xlfn.XLOOKUP($D66,INDIRECT(AO$2&amp;"!"&amp;"E:E"),INDIRECT(AO$2&amp;"!"&amp;"C:C"),0)</f>
        <v>0</v>
      </c>
      <c r="AP66" s="267" cm="1">
        <f t="array" aca="1" ref="AP66" ca="1">_xlfn.XLOOKUP($D66,INDIRECT(AP$2&amp;"!"&amp;"E:E"),INDIRECT(AP$2&amp;"!"&amp;"C:C"),0)</f>
        <v>0</v>
      </c>
      <c r="AQ66" s="267" cm="1">
        <f t="array" aca="1" ref="AQ66" ca="1">_xlfn.XLOOKUP($D66,INDIRECT(AQ$2&amp;"!"&amp;"E:E"),INDIRECT(AQ$2&amp;"!"&amp;"C:C"),0)</f>
        <v>0</v>
      </c>
      <c r="AR66" s="267" cm="1">
        <f t="array" aca="1" ref="AR66" ca="1">_xlfn.XLOOKUP($D66,INDIRECT(AR$2&amp;"!"&amp;"E:E"),INDIRECT(AR$2&amp;"!"&amp;"C:C"),0)</f>
        <v>0</v>
      </c>
      <c r="AS66" s="268">
        <f t="shared" ca="1" si="3"/>
        <v>0</v>
      </c>
      <c r="AT66" s="280">
        <f t="shared" ca="1" si="0"/>
        <v>0</v>
      </c>
      <c r="AU66" s="58" t="s">
        <v>7</v>
      </c>
      <c r="AV66" s="58" t="s">
        <v>84</v>
      </c>
      <c r="AW66" s="176"/>
      <c r="AX66" s="55">
        <f t="shared" ca="1" si="4"/>
        <v>0</v>
      </c>
      <c r="AY66" s="177" t="s">
        <v>66</v>
      </c>
      <c r="AZ66" s="177"/>
      <c r="BA66" s="177"/>
      <c r="BB66" s="177"/>
      <c r="BC66" s="177"/>
      <c r="BD66" s="177"/>
      <c r="BE66" s="177" t="s">
        <v>66</v>
      </c>
      <c r="BF66" s="177" t="s">
        <v>66</v>
      </c>
      <c r="BG66" s="162">
        <f t="shared" si="5"/>
        <v>14</v>
      </c>
      <c r="BH66" s="177">
        <f t="shared" ca="1" si="6"/>
        <v>0</v>
      </c>
      <c r="BI66" s="177"/>
      <c r="BJ66" s="177">
        <f t="shared" ca="1" si="7"/>
        <v>0</v>
      </c>
    </row>
    <row r="67" spans="1:67" ht="128.25" customHeight="1" thickBot="1" x14ac:dyDescent="0.3">
      <c r="A67" s="316" t="s">
        <v>50</v>
      </c>
      <c r="B67" s="46"/>
      <c r="C67" s="47" t="s">
        <v>147</v>
      </c>
      <c r="D67" s="48">
        <v>2040903547941</v>
      </c>
      <c r="E67" s="254">
        <f>_xlfn.XLOOKUP($D67,[1]Сводный!$E:$E,[1]Сводный!BR:BR,0)</f>
        <v>20</v>
      </c>
      <c r="F67" s="254">
        <f>_xlfn.XLOOKUP($D67,[1]Сводный!$E:$E,[1]Сводный!BS:BS,0)</f>
        <v>0</v>
      </c>
      <c r="G67" s="254">
        <f>_xlfn.XLOOKUP($D67,[1]Сводный!$E:$E,[1]Сводный!BT:BT,0)</f>
        <v>0</v>
      </c>
      <c r="H67" s="254">
        <f>_xlfn.XLOOKUP($D67,[1]Сводный!$E:$E,[1]Сводный!BU:BU,0)</f>
        <v>0</v>
      </c>
      <c r="I67" s="254">
        <f>_xlfn.XLOOKUP($D67,[1]Сводный!$E:$E,[1]Сводный!BV:BV,0)</f>
        <v>0</v>
      </c>
      <c r="J67" s="254">
        <f>_xlfn.XLOOKUP($D67,[1]Сводный!$E:$E,[1]Сводный!BW:BW,0)</f>
        <v>10</v>
      </c>
      <c r="K67" s="254">
        <f>_xlfn.XLOOKUP($D67,[1]Сводный!$E:$E,[1]Сводный!BX:BX,0)</f>
        <v>0</v>
      </c>
      <c r="L67" s="254">
        <f>_xlfn.XLOOKUP($D67,[1]Сводный!$E:$E,[1]Сводный!BY:BY,0)</f>
        <v>0</v>
      </c>
      <c r="M67" s="254">
        <f>_xlfn.XLOOKUP($D67,[1]Сводный!$E:$E,[1]Сводный!BZ:BZ,0)</f>
        <v>0</v>
      </c>
      <c r="N67" s="254">
        <f>_xlfn.XLOOKUP($D67,[1]Сводный!$E:$E,[1]Сводный!CA:CA,0)</f>
        <v>10</v>
      </c>
      <c r="O67" s="254">
        <f>_xlfn.XLOOKUP($D67,[1]Сводный!$E:$E,[1]Сводный!CB:CB,0)</f>
        <v>20</v>
      </c>
      <c r="P67" s="163">
        <f>_xlfn.XLOOKUP($D67,[1]Сводный!$E:$E,[1]Сводный!CC:CC,0)</f>
        <v>0</v>
      </c>
      <c r="Q67" s="1">
        <f t="shared" si="2"/>
        <v>60</v>
      </c>
      <c r="R67" s="269" cm="1">
        <f t="array" aca="1" ref="R67" ca="1">_xlfn.XLOOKUP($D67,INDIRECT(R$2&amp;"!"&amp;"E:E"),INDIRECT(R$2&amp;"!"&amp;"C:C"),0)</f>
        <v>0</v>
      </c>
      <c r="S67" s="269" cm="1">
        <f t="array" aca="1" ref="S67" ca="1">_xlfn.XLOOKUP($D67,INDIRECT(S$2&amp;"!"&amp;"E:E"),INDIRECT(S$2&amp;"!"&amp;"C:C"),0)</f>
        <v>0</v>
      </c>
      <c r="T67" s="269" cm="1">
        <f t="array" aca="1" ref="T67" ca="1">_xlfn.XLOOKUP($D67,INDIRECT(T$2&amp;"!"&amp;"E:E"),INDIRECT(T$2&amp;"!"&amp;"C:C"),0)</f>
        <v>0</v>
      </c>
      <c r="U67" s="269" cm="1">
        <f t="array" aca="1" ref="U67" ca="1">_xlfn.XLOOKUP($D67,INDIRECT(U$2&amp;"!"&amp;"E:E"),INDIRECT(U$2&amp;"!"&amp;"C:C"),0)</f>
        <v>0</v>
      </c>
      <c r="V67" s="269" cm="1">
        <f t="array" aca="1" ref="V67" ca="1">_xlfn.XLOOKUP($D67,INDIRECT(V$2&amp;"!"&amp;"E:E"),INDIRECT(V$2&amp;"!"&amp;"C:C"),0)</f>
        <v>0</v>
      </c>
      <c r="W67" s="269" cm="1">
        <f t="array" aca="1" ref="W67" ca="1">_xlfn.XLOOKUP($D67,INDIRECT(W$2&amp;"!"&amp;"E:E"),INDIRECT(W$2&amp;"!"&amp;"C:C"),0)</f>
        <v>0</v>
      </c>
      <c r="X67" s="269" cm="1">
        <f t="array" aca="1" ref="X67" ca="1">_xlfn.XLOOKUP($D67,INDIRECT(X$2&amp;"!"&amp;"E:E"),INDIRECT(X$2&amp;"!"&amp;"C:C"),0)</f>
        <v>0</v>
      </c>
      <c r="Y67" s="269" cm="1">
        <f t="array" aca="1" ref="Y67" ca="1">_xlfn.XLOOKUP($D67,INDIRECT(Y$2&amp;"!"&amp;"E:E"),INDIRECT(Y$2&amp;"!"&amp;"C:C"),0)</f>
        <v>0</v>
      </c>
      <c r="Z67" s="269" cm="1">
        <f t="array" aca="1" ref="Z67" ca="1">_xlfn.XLOOKUP($D67,INDIRECT(Z$2&amp;"!"&amp;"E:E"),INDIRECT(Z$2&amp;"!"&amp;"C:C"),0)</f>
        <v>0</v>
      </c>
      <c r="AA67" s="269" cm="1">
        <f t="array" aca="1" ref="AA67" ca="1">_xlfn.XLOOKUP($D67,INDIRECT(AA$2&amp;"!"&amp;"E:E"),INDIRECT(AA$2&amp;"!"&amp;"C:C"),0)</f>
        <v>0</v>
      </c>
      <c r="AB67" s="269" cm="1">
        <f t="array" aca="1" ref="AB67" ca="1">_xlfn.XLOOKUP($D67,INDIRECT(AB$2&amp;"!"&amp;"E:E"),INDIRECT(AB$2&amp;"!"&amp;"C:C"),0)</f>
        <v>0</v>
      </c>
      <c r="AC67" s="269" cm="1">
        <f t="array" aca="1" ref="AC67" ca="1">_xlfn.XLOOKUP($D67,INDIRECT(AC$2&amp;"!"&amp;"E:E"),INDIRECT(AC$2&amp;"!"&amp;"C:C"),0)</f>
        <v>0</v>
      </c>
      <c r="AD67" s="269" cm="1">
        <f t="array" aca="1" ref="AD67" ca="1">_xlfn.XLOOKUP($D67,INDIRECT(AD$2&amp;"!"&amp;"E:E"),INDIRECT(AD$2&amp;"!"&amp;"C:C"),0)</f>
        <v>0</v>
      </c>
      <c r="AE67" s="269" cm="1">
        <f t="array" aca="1" ref="AE67" ca="1">_xlfn.XLOOKUP($D67,INDIRECT(AE$2&amp;"!"&amp;"E:E"),INDIRECT(AE$2&amp;"!"&amp;"C:C"),0)</f>
        <v>0</v>
      </c>
      <c r="AF67" s="269" cm="1">
        <f t="array" aca="1" ref="AF67" ca="1">_xlfn.XLOOKUP($D67,INDIRECT(AF$2&amp;"!"&amp;"E:E"),INDIRECT(AF$2&amp;"!"&amp;"C:C"),0)</f>
        <v>0</v>
      </c>
      <c r="AG67" s="269" cm="1">
        <f t="array" aca="1" ref="AG67" ca="1">_xlfn.XLOOKUP($D67,INDIRECT(AG$2&amp;"!"&amp;"E:E"),INDIRECT(AG$2&amp;"!"&amp;"C:C"),0)</f>
        <v>0</v>
      </c>
      <c r="AH67" s="269" cm="1">
        <f t="array" aca="1" ref="AH67" ca="1">_xlfn.XLOOKUP($D67,INDIRECT(AH$2&amp;"!"&amp;"E:E"),INDIRECT(AH$2&amp;"!"&amp;"C:C"),0)</f>
        <v>0</v>
      </c>
      <c r="AI67" s="269" cm="1">
        <f t="array" aca="1" ref="AI67" ca="1">_xlfn.XLOOKUP($D67,INDIRECT(AI$2&amp;"!"&amp;"E:E"),INDIRECT(AI$2&amp;"!"&amp;"C:C"),0)</f>
        <v>0</v>
      </c>
      <c r="AJ67" s="269" cm="1">
        <f t="array" aca="1" ref="AJ67" ca="1">_xlfn.XLOOKUP($D67,INDIRECT(AJ$2&amp;"!"&amp;"E:E"),INDIRECT(AJ$2&amp;"!"&amp;"C:C"),0)</f>
        <v>0</v>
      </c>
      <c r="AK67" s="269" cm="1">
        <f t="array" aca="1" ref="AK67" ca="1">_xlfn.XLOOKUP($D67,INDIRECT(AK$2&amp;"!"&amp;"E:E"),INDIRECT(AK$2&amp;"!"&amp;"C:C"),0)</f>
        <v>0</v>
      </c>
      <c r="AL67" s="269" cm="1">
        <f t="array" aca="1" ref="AL67" ca="1">_xlfn.XLOOKUP($D67,INDIRECT(AL$2&amp;"!"&amp;"E:E"),INDIRECT(AL$2&amp;"!"&amp;"C:C"),0)</f>
        <v>0</v>
      </c>
      <c r="AM67" s="269" cm="1">
        <f t="array" aca="1" ref="AM67" ca="1">_xlfn.XLOOKUP($D67,INDIRECT(AM$2&amp;"!"&amp;"E:E"),INDIRECT(AM$2&amp;"!"&amp;"C:C"),0)</f>
        <v>0</v>
      </c>
      <c r="AN67" s="269" cm="1">
        <f t="array" aca="1" ref="AN67" ca="1">_xlfn.XLOOKUP($D67,INDIRECT(AN$2&amp;"!"&amp;"E:E"),INDIRECT(AN$2&amp;"!"&amp;"C:C"),0)</f>
        <v>0</v>
      </c>
      <c r="AO67" s="269" cm="1">
        <f t="array" aca="1" ref="AO67" ca="1">_xlfn.XLOOKUP($D67,INDIRECT(AO$2&amp;"!"&amp;"E:E"),INDIRECT(AO$2&amp;"!"&amp;"C:C"),0)</f>
        <v>0</v>
      </c>
      <c r="AP67" s="269" cm="1">
        <f t="array" aca="1" ref="AP67" ca="1">_xlfn.XLOOKUP($D67,INDIRECT(AP$2&amp;"!"&amp;"E:E"),INDIRECT(AP$2&amp;"!"&amp;"C:C"),0)</f>
        <v>0</v>
      </c>
      <c r="AQ67" s="269" cm="1">
        <f t="array" aca="1" ref="AQ67" ca="1">_xlfn.XLOOKUP($D67,INDIRECT(AQ$2&amp;"!"&amp;"E:E"),INDIRECT(AQ$2&amp;"!"&amp;"C:C"),0)</f>
        <v>0</v>
      </c>
      <c r="AR67" s="269" cm="1">
        <f t="array" aca="1" ref="AR67" ca="1">_xlfn.XLOOKUP($D67,INDIRECT(AR$2&amp;"!"&amp;"E:E"),INDIRECT(AR$2&amp;"!"&amp;"C:C"),0)</f>
        <v>0</v>
      </c>
      <c r="AS67" s="270">
        <f t="shared" ca="1" si="3"/>
        <v>0</v>
      </c>
      <c r="AT67" s="280">
        <f t="shared" ca="1" si="0"/>
        <v>60</v>
      </c>
      <c r="AU67" s="58" t="s">
        <v>7</v>
      </c>
      <c r="AV67" s="301" t="s">
        <v>85</v>
      </c>
      <c r="AW67" s="166"/>
      <c r="AX67" s="47">
        <f t="shared" ca="1" si="4"/>
        <v>60</v>
      </c>
      <c r="AY67" s="167" t="s">
        <v>66</v>
      </c>
      <c r="AZ67" s="167"/>
      <c r="BA67" s="167"/>
      <c r="BB67" s="167"/>
      <c r="BC67" s="167"/>
      <c r="BD67" s="167"/>
      <c r="BE67" s="167" t="s">
        <v>66</v>
      </c>
      <c r="BF67" s="167" t="s">
        <v>66</v>
      </c>
      <c r="BG67" s="168">
        <f t="shared" si="5"/>
        <v>14</v>
      </c>
      <c r="BH67" s="167">
        <f t="shared" ca="1" si="6"/>
        <v>840</v>
      </c>
      <c r="BI67" s="167"/>
      <c r="BJ67" s="167">
        <f t="shared" ca="1" si="7"/>
        <v>840</v>
      </c>
    </row>
    <row r="68" spans="1:67" ht="128.25" customHeight="1" thickBot="1" x14ac:dyDescent="0.3">
      <c r="A68" s="315"/>
      <c r="B68" s="41"/>
      <c r="C68" s="42" t="s">
        <v>148</v>
      </c>
      <c r="D68" s="43">
        <v>2040903539366</v>
      </c>
      <c r="E68" s="252">
        <f>_xlfn.XLOOKUP($D68,[1]Сводный!$E:$E,[1]Сводный!BR:BR,0)</f>
        <v>40</v>
      </c>
      <c r="F68" s="252">
        <f>_xlfn.XLOOKUP($D68,[1]Сводный!$E:$E,[1]Сводный!BS:BS,0)</f>
        <v>0</v>
      </c>
      <c r="G68" s="252">
        <f>_xlfn.XLOOKUP($D68,[1]Сводный!$E:$E,[1]Сводный!BT:BT,0)</f>
        <v>0</v>
      </c>
      <c r="H68" s="252">
        <f>_xlfn.XLOOKUP($D68,[1]Сводный!$E:$E,[1]Сводный!BU:BU,0)</f>
        <v>0</v>
      </c>
      <c r="I68" s="252">
        <f>_xlfn.XLOOKUP($D68,[1]Сводный!$E:$E,[1]Сводный!BV:BV,0)</f>
        <v>0</v>
      </c>
      <c r="J68" s="252">
        <f>_xlfn.XLOOKUP($D68,[1]Сводный!$E:$E,[1]Сводный!BW:BW,0)</f>
        <v>20</v>
      </c>
      <c r="K68" s="252">
        <f>_xlfn.XLOOKUP($D68,[1]Сводный!$E:$E,[1]Сводный!BX:BX,0)</f>
        <v>0</v>
      </c>
      <c r="L68" s="252">
        <f>_xlfn.XLOOKUP($D68,[1]Сводный!$E:$E,[1]Сводный!BY:BY,0)</f>
        <v>0</v>
      </c>
      <c r="M68" s="252">
        <f>_xlfn.XLOOKUP($D68,[1]Сводный!$E:$E,[1]Сводный!BZ:BZ,0)</f>
        <v>0</v>
      </c>
      <c r="N68" s="252">
        <f>_xlfn.XLOOKUP($D68,[1]Сводный!$E:$E,[1]Сводный!CA:CA,0)</f>
        <v>20</v>
      </c>
      <c r="O68" s="252">
        <f>_xlfn.XLOOKUP($D68,[1]Сводный!$E:$E,[1]Сводный!CB:CB,0)</f>
        <v>20</v>
      </c>
      <c r="P68" s="144">
        <f>_xlfn.XLOOKUP($D68,[1]Сводный!$E:$E,[1]Сводный!CC:CC,0)</f>
        <v>0</v>
      </c>
      <c r="Q68" s="1">
        <f t="shared" si="2"/>
        <v>100</v>
      </c>
      <c r="R68" s="264" cm="1">
        <f t="array" aca="1" ref="R68" ca="1">_xlfn.XLOOKUP($D68,INDIRECT(R$2&amp;"!"&amp;"E:E"),INDIRECT(R$2&amp;"!"&amp;"C:C"),0)</f>
        <v>0</v>
      </c>
      <c r="S68" s="264" cm="1">
        <f t="array" aca="1" ref="S68" ca="1">_xlfn.XLOOKUP($D68,INDIRECT(S$2&amp;"!"&amp;"E:E"),INDIRECT(S$2&amp;"!"&amp;"C:C"),0)</f>
        <v>0</v>
      </c>
      <c r="T68" s="264" cm="1">
        <f t="array" aca="1" ref="T68" ca="1">_xlfn.XLOOKUP($D68,INDIRECT(T$2&amp;"!"&amp;"E:E"),INDIRECT(T$2&amp;"!"&amp;"C:C"),0)</f>
        <v>0</v>
      </c>
      <c r="U68" s="264" cm="1">
        <f t="array" aca="1" ref="U68" ca="1">_xlfn.XLOOKUP($D68,INDIRECT(U$2&amp;"!"&amp;"E:E"),INDIRECT(U$2&amp;"!"&amp;"C:C"),0)</f>
        <v>0</v>
      </c>
      <c r="V68" s="264" cm="1">
        <f t="array" aca="1" ref="V68" ca="1">_xlfn.XLOOKUP($D68,INDIRECT(V$2&amp;"!"&amp;"E:E"),INDIRECT(V$2&amp;"!"&amp;"C:C"),0)</f>
        <v>0</v>
      </c>
      <c r="W68" s="264" cm="1">
        <f t="array" aca="1" ref="W68" ca="1">_xlfn.XLOOKUP($D68,INDIRECT(W$2&amp;"!"&amp;"E:E"),INDIRECT(W$2&amp;"!"&amp;"C:C"),0)</f>
        <v>0</v>
      </c>
      <c r="X68" s="264" cm="1">
        <f t="array" aca="1" ref="X68" ca="1">_xlfn.XLOOKUP($D68,INDIRECT(X$2&amp;"!"&amp;"E:E"),INDIRECT(X$2&amp;"!"&amp;"C:C"),0)</f>
        <v>0</v>
      </c>
      <c r="Y68" s="264" cm="1">
        <f t="array" aca="1" ref="Y68" ca="1">_xlfn.XLOOKUP($D68,INDIRECT(Y$2&amp;"!"&amp;"E:E"),INDIRECT(Y$2&amp;"!"&amp;"C:C"),0)</f>
        <v>0</v>
      </c>
      <c r="Z68" s="264" cm="1">
        <f t="array" aca="1" ref="Z68" ca="1">_xlfn.XLOOKUP($D68,INDIRECT(Z$2&amp;"!"&amp;"E:E"),INDIRECT(Z$2&amp;"!"&amp;"C:C"),0)</f>
        <v>0</v>
      </c>
      <c r="AA68" s="264" cm="1">
        <f t="array" aca="1" ref="AA68" ca="1">_xlfn.XLOOKUP($D68,INDIRECT(AA$2&amp;"!"&amp;"E:E"),INDIRECT(AA$2&amp;"!"&amp;"C:C"),0)</f>
        <v>0</v>
      </c>
      <c r="AB68" s="264" cm="1">
        <f t="array" aca="1" ref="AB68" ca="1">_xlfn.XLOOKUP($D68,INDIRECT(AB$2&amp;"!"&amp;"E:E"),INDIRECT(AB$2&amp;"!"&amp;"C:C"),0)</f>
        <v>0</v>
      </c>
      <c r="AC68" s="264" cm="1">
        <f t="array" aca="1" ref="AC68" ca="1">_xlfn.XLOOKUP($D68,INDIRECT(AC$2&amp;"!"&amp;"E:E"),INDIRECT(AC$2&amp;"!"&amp;"C:C"),0)</f>
        <v>0</v>
      </c>
      <c r="AD68" s="264" cm="1">
        <f t="array" aca="1" ref="AD68" ca="1">_xlfn.XLOOKUP($D68,INDIRECT(AD$2&amp;"!"&amp;"E:E"),INDIRECT(AD$2&amp;"!"&amp;"C:C"),0)</f>
        <v>0</v>
      </c>
      <c r="AE68" s="264" cm="1">
        <f t="array" aca="1" ref="AE68" ca="1">_xlfn.XLOOKUP($D68,INDIRECT(AE$2&amp;"!"&amp;"E:E"),INDIRECT(AE$2&amp;"!"&amp;"C:C"),0)</f>
        <v>0</v>
      </c>
      <c r="AF68" s="264" cm="1">
        <f t="array" aca="1" ref="AF68" ca="1">_xlfn.XLOOKUP($D68,INDIRECT(AF$2&amp;"!"&amp;"E:E"),INDIRECT(AF$2&amp;"!"&amp;"C:C"),0)</f>
        <v>0</v>
      </c>
      <c r="AG68" s="264" cm="1">
        <f t="array" aca="1" ref="AG68" ca="1">_xlfn.XLOOKUP($D68,INDIRECT(AG$2&amp;"!"&amp;"E:E"),INDIRECT(AG$2&amp;"!"&amp;"C:C"),0)</f>
        <v>0</v>
      </c>
      <c r="AH68" s="264" cm="1">
        <f t="array" aca="1" ref="AH68" ca="1">_xlfn.XLOOKUP($D68,INDIRECT(AH$2&amp;"!"&amp;"E:E"),INDIRECT(AH$2&amp;"!"&amp;"C:C"),0)</f>
        <v>0</v>
      </c>
      <c r="AI68" s="264" cm="1">
        <f t="array" aca="1" ref="AI68" ca="1">_xlfn.XLOOKUP($D68,INDIRECT(AI$2&amp;"!"&amp;"E:E"),INDIRECT(AI$2&amp;"!"&amp;"C:C"),0)</f>
        <v>0</v>
      </c>
      <c r="AJ68" s="264" cm="1">
        <f t="array" aca="1" ref="AJ68" ca="1">_xlfn.XLOOKUP($D68,INDIRECT(AJ$2&amp;"!"&amp;"E:E"),INDIRECT(AJ$2&amp;"!"&amp;"C:C"),0)</f>
        <v>0</v>
      </c>
      <c r="AK68" s="264" cm="1">
        <f t="array" aca="1" ref="AK68" ca="1">_xlfn.XLOOKUP($D68,INDIRECT(AK$2&amp;"!"&amp;"E:E"),INDIRECT(AK$2&amp;"!"&amp;"C:C"),0)</f>
        <v>0</v>
      </c>
      <c r="AL68" s="264" cm="1">
        <f t="array" aca="1" ref="AL68" ca="1">_xlfn.XLOOKUP($D68,INDIRECT(AL$2&amp;"!"&amp;"E:E"),INDIRECT(AL$2&amp;"!"&amp;"C:C"),0)</f>
        <v>0</v>
      </c>
      <c r="AM68" s="264" cm="1">
        <f t="array" aca="1" ref="AM68" ca="1">_xlfn.XLOOKUP($D68,INDIRECT(AM$2&amp;"!"&amp;"E:E"),INDIRECT(AM$2&amp;"!"&amp;"C:C"),0)</f>
        <v>0</v>
      </c>
      <c r="AN68" s="264" cm="1">
        <f t="array" aca="1" ref="AN68" ca="1">_xlfn.XLOOKUP($D68,INDIRECT(AN$2&amp;"!"&amp;"E:E"),INDIRECT(AN$2&amp;"!"&amp;"C:C"),0)</f>
        <v>0</v>
      </c>
      <c r="AO68" s="264" cm="1">
        <f t="array" aca="1" ref="AO68" ca="1">_xlfn.XLOOKUP($D68,INDIRECT(AO$2&amp;"!"&amp;"E:E"),INDIRECT(AO$2&amp;"!"&amp;"C:C"),0)</f>
        <v>0</v>
      </c>
      <c r="AP68" s="264" cm="1">
        <f t="array" aca="1" ref="AP68" ca="1">_xlfn.XLOOKUP($D68,INDIRECT(AP$2&amp;"!"&amp;"E:E"),INDIRECT(AP$2&amp;"!"&amp;"C:C"),0)</f>
        <v>0</v>
      </c>
      <c r="AQ68" s="264" cm="1">
        <f t="array" aca="1" ref="AQ68" ca="1">_xlfn.XLOOKUP($D68,INDIRECT(AQ$2&amp;"!"&amp;"E:E"),INDIRECT(AQ$2&amp;"!"&amp;"C:C"),0)</f>
        <v>0</v>
      </c>
      <c r="AR68" s="264" cm="1">
        <f t="array" aca="1" ref="AR68" ca="1">_xlfn.XLOOKUP($D68,INDIRECT(AR$2&amp;"!"&amp;"E:E"),INDIRECT(AR$2&amp;"!"&amp;"C:C"),0)</f>
        <v>0</v>
      </c>
      <c r="AS68" s="265">
        <f t="shared" ca="1" si="3"/>
        <v>0</v>
      </c>
      <c r="AT68" s="280">
        <f t="shared" ca="1" si="0"/>
        <v>100</v>
      </c>
      <c r="AU68" s="54" t="s">
        <v>7</v>
      </c>
      <c r="AV68" s="303"/>
      <c r="AW68" s="148"/>
      <c r="AX68" s="149">
        <f t="shared" ca="1" si="4"/>
        <v>100</v>
      </c>
      <c r="AY68" s="150" t="s">
        <v>66</v>
      </c>
      <c r="AZ68" s="150"/>
      <c r="BA68" s="150"/>
      <c r="BB68" s="150"/>
      <c r="BC68" s="150"/>
      <c r="BD68" s="150"/>
      <c r="BE68" s="150" t="s">
        <v>66</v>
      </c>
      <c r="BF68" s="150" t="s">
        <v>66</v>
      </c>
      <c r="BG68" s="151">
        <f t="shared" si="5"/>
        <v>14</v>
      </c>
      <c r="BH68" s="150">
        <f t="shared" ca="1" si="6"/>
        <v>1400</v>
      </c>
      <c r="BI68" s="150"/>
      <c r="BJ68" s="150">
        <f t="shared" ca="1" si="7"/>
        <v>1400</v>
      </c>
    </row>
    <row r="69" spans="1:67" ht="128.25" customHeight="1" thickBot="1" x14ac:dyDescent="0.3">
      <c r="A69" s="314" t="s">
        <v>47</v>
      </c>
      <c r="B69" s="29"/>
      <c r="C69" s="30" t="s">
        <v>149</v>
      </c>
      <c r="D69" s="31">
        <v>2040900511679</v>
      </c>
      <c r="E69" s="251">
        <f>_xlfn.XLOOKUP($D69,[1]Сводный!$E:$E,[1]Сводный!BR:BR,0)</f>
        <v>50</v>
      </c>
      <c r="F69" s="251">
        <f>_xlfn.XLOOKUP($D69,[1]Сводный!$E:$E,[1]Сводный!BS:BS,0)</f>
        <v>0</v>
      </c>
      <c r="G69" s="251">
        <f>_xlfn.XLOOKUP($D69,[1]Сводный!$E:$E,[1]Сводный!BT:BT,0)</f>
        <v>0</v>
      </c>
      <c r="H69" s="251">
        <f>_xlfn.XLOOKUP($D69,[1]Сводный!$E:$E,[1]Сводный!BU:BU,0)</f>
        <v>0</v>
      </c>
      <c r="I69" s="251">
        <f>_xlfn.XLOOKUP($D69,[1]Сводный!$E:$E,[1]Сводный!BV:BV,0)</f>
        <v>0</v>
      </c>
      <c r="J69" s="251">
        <f>_xlfn.XLOOKUP($D69,[1]Сводный!$E:$E,[1]Сводный!BW:BW,0)</f>
        <v>0</v>
      </c>
      <c r="K69" s="251">
        <f>_xlfn.XLOOKUP($D69,[1]Сводный!$E:$E,[1]Сводный!BX:BX,0)</f>
        <v>0</v>
      </c>
      <c r="L69" s="251">
        <f>_xlfn.XLOOKUP($D69,[1]Сводный!$E:$E,[1]Сводный!BY:BY,0)</f>
        <v>30</v>
      </c>
      <c r="M69" s="251">
        <f>_xlfn.XLOOKUP($D69,[1]Сводный!$E:$E,[1]Сводный!BZ:BZ,0)</f>
        <v>0</v>
      </c>
      <c r="N69" s="251">
        <f>_xlfn.XLOOKUP($D69,[1]Сводный!$E:$E,[1]Сводный!CA:CA,0)</f>
        <v>30</v>
      </c>
      <c r="O69" s="251">
        <f>_xlfn.XLOOKUP($D69,[1]Сводный!$E:$E,[1]Сводный!CB:CB,0)</f>
        <v>30</v>
      </c>
      <c r="P69" s="32">
        <f>_xlfn.XLOOKUP($D69,[1]Сводный!$E:$E,[1]Сводный!CC:CC,0)</f>
        <v>0</v>
      </c>
      <c r="Q69" s="1">
        <f t="shared" si="2"/>
        <v>140</v>
      </c>
      <c r="R69" s="262" cm="1">
        <f t="array" aca="1" ref="R69" ca="1">_xlfn.XLOOKUP($D69,INDIRECT(R$2&amp;"!"&amp;"E:E"),INDIRECT(R$2&amp;"!"&amp;"C:C"),0)</f>
        <v>0</v>
      </c>
      <c r="S69" s="262" cm="1">
        <f t="array" aca="1" ref="S69" ca="1">_xlfn.XLOOKUP($D69,INDIRECT(S$2&amp;"!"&amp;"E:E"),INDIRECT(S$2&amp;"!"&amp;"C:C"),0)</f>
        <v>0</v>
      </c>
      <c r="T69" s="262" cm="1">
        <f t="array" aca="1" ref="T69" ca="1">_xlfn.XLOOKUP($D69,INDIRECT(T$2&amp;"!"&amp;"E:E"),INDIRECT(T$2&amp;"!"&amp;"C:C"),0)</f>
        <v>0</v>
      </c>
      <c r="U69" s="262" cm="1">
        <f t="array" aca="1" ref="U69" ca="1">_xlfn.XLOOKUP($D69,INDIRECT(U$2&amp;"!"&amp;"E:E"),INDIRECT(U$2&amp;"!"&amp;"C:C"),0)</f>
        <v>0</v>
      </c>
      <c r="V69" s="262" cm="1">
        <f t="array" aca="1" ref="V69" ca="1">_xlfn.XLOOKUP($D69,INDIRECT(V$2&amp;"!"&amp;"E:E"),INDIRECT(V$2&amp;"!"&amp;"C:C"),0)</f>
        <v>0</v>
      </c>
      <c r="W69" s="262" cm="1">
        <f t="array" aca="1" ref="W69" ca="1">_xlfn.XLOOKUP($D69,INDIRECT(W$2&amp;"!"&amp;"E:E"),INDIRECT(W$2&amp;"!"&amp;"C:C"),0)</f>
        <v>0</v>
      </c>
      <c r="X69" s="262" cm="1">
        <f t="array" aca="1" ref="X69" ca="1">_xlfn.XLOOKUP($D69,INDIRECT(X$2&amp;"!"&amp;"E:E"),INDIRECT(X$2&amp;"!"&amp;"C:C"),0)</f>
        <v>0</v>
      </c>
      <c r="Y69" s="262" cm="1">
        <f t="array" aca="1" ref="Y69" ca="1">_xlfn.XLOOKUP($D69,INDIRECT(Y$2&amp;"!"&amp;"E:E"),INDIRECT(Y$2&amp;"!"&amp;"C:C"),0)</f>
        <v>0</v>
      </c>
      <c r="Z69" s="262" cm="1">
        <f t="array" aca="1" ref="Z69" ca="1">_xlfn.XLOOKUP($D69,INDIRECT(Z$2&amp;"!"&amp;"E:E"),INDIRECT(Z$2&amp;"!"&amp;"C:C"),0)</f>
        <v>0</v>
      </c>
      <c r="AA69" s="262" cm="1">
        <f t="array" aca="1" ref="AA69" ca="1">_xlfn.XLOOKUP($D69,INDIRECT(AA$2&amp;"!"&amp;"E:E"),INDIRECT(AA$2&amp;"!"&amp;"C:C"),0)</f>
        <v>0</v>
      </c>
      <c r="AB69" s="262" cm="1">
        <f t="array" aca="1" ref="AB69" ca="1">_xlfn.XLOOKUP($D69,INDIRECT(AB$2&amp;"!"&amp;"E:E"),INDIRECT(AB$2&amp;"!"&amp;"C:C"),0)</f>
        <v>0</v>
      </c>
      <c r="AC69" s="262" cm="1">
        <f t="array" aca="1" ref="AC69" ca="1">_xlfn.XLOOKUP($D69,INDIRECT(AC$2&amp;"!"&amp;"E:E"),INDIRECT(AC$2&amp;"!"&amp;"C:C"),0)</f>
        <v>0</v>
      </c>
      <c r="AD69" s="262" cm="1">
        <f t="array" aca="1" ref="AD69" ca="1">_xlfn.XLOOKUP($D69,INDIRECT(AD$2&amp;"!"&amp;"E:E"),INDIRECT(AD$2&amp;"!"&amp;"C:C"),0)</f>
        <v>0</v>
      </c>
      <c r="AE69" s="262" cm="1">
        <f t="array" aca="1" ref="AE69" ca="1">_xlfn.XLOOKUP($D69,INDIRECT(AE$2&amp;"!"&amp;"E:E"),INDIRECT(AE$2&amp;"!"&amp;"C:C"),0)</f>
        <v>0</v>
      </c>
      <c r="AF69" s="262" cm="1">
        <f t="array" aca="1" ref="AF69" ca="1">_xlfn.XLOOKUP($D69,INDIRECT(AF$2&amp;"!"&amp;"E:E"),INDIRECT(AF$2&amp;"!"&amp;"C:C"),0)</f>
        <v>0</v>
      </c>
      <c r="AG69" s="262" cm="1">
        <f t="array" aca="1" ref="AG69" ca="1">_xlfn.XLOOKUP($D69,INDIRECT(AG$2&amp;"!"&amp;"E:E"),INDIRECT(AG$2&amp;"!"&amp;"C:C"),0)</f>
        <v>0</v>
      </c>
      <c r="AH69" s="262" cm="1">
        <f t="array" aca="1" ref="AH69" ca="1">_xlfn.XLOOKUP($D69,INDIRECT(AH$2&amp;"!"&amp;"E:E"),INDIRECT(AH$2&amp;"!"&amp;"C:C"),0)</f>
        <v>0</v>
      </c>
      <c r="AI69" s="262" cm="1">
        <f t="array" aca="1" ref="AI69" ca="1">_xlfn.XLOOKUP($D69,INDIRECT(AI$2&amp;"!"&amp;"E:E"),INDIRECT(AI$2&amp;"!"&amp;"C:C"),0)</f>
        <v>0</v>
      </c>
      <c r="AJ69" s="262" cm="1">
        <f t="array" aca="1" ref="AJ69" ca="1">_xlfn.XLOOKUP($D69,INDIRECT(AJ$2&amp;"!"&amp;"E:E"),INDIRECT(AJ$2&amp;"!"&amp;"C:C"),0)</f>
        <v>0</v>
      </c>
      <c r="AK69" s="262" cm="1">
        <f t="array" aca="1" ref="AK69" ca="1">_xlfn.XLOOKUP($D69,INDIRECT(AK$2&amp;"!"&amp;"E:E"),INDIRECT(AK$2&amp;"!"&amp;"C:C"),0)</f>
        <v>0</v>
      </c>
      <c r="AL69" s="262" cm="1">
        <f t="array" aca="1" ref="AL69" ca="1">_xlfn.XLOOKUP($D69,INDIRECT(AL$2&amp;"!"&amp;"E:E"),INDIRECT(AL$2&amp;"!"&amp;"C:C"),0)</f>
        <v>0</v>
      </c>
      <c r="AM69" s="262" cm="1">
        <f t="array" aca="1" ref="AM69" ca="1">_xlfn.XLOOKUP($D69,INDIRECT(AM$2&amp;"!"&amp;"E:E"),INDIRECT(AM$2&amp;"!"&amp;"C:C"),0)</f>
        <v>0</v>
      </c>
      <c r="AN69" s="262" cm="1">
        <f t="array" aca="1" ref="AN69" ca="1">_xlfn.XLOOKUP($D69,INDIRECT(AN$2&amp;"!"&amp;"E:E"),INDIRECT(AN$2&amp;"!"&amp;"C:C"),0)</f>
        <v>0</v>
      </c>
      <c r="AO69" s="262" cm="1">
        <f t="array" aca="1" ref="AO69" ca="1">_xlfn.XLOOKUP($D69,INDIRECT(AO$2&amp;"!"&amp;"E:E"),INDIRECT(AO$2&amp;"!"&amp;"C:C"),0)</f>
        <v>0</v>
      </c>
      <c r="AP69" s="262" cm="1">
        <f t="array" aca="1" ref="AP69" ca="1">_xlfn.XLOOKUP($D69,INDIRECT(AP$2&amp;"!"&amp;"E:E"),INDIRECT(AP$2&amp;"!"&amp;"C:C"),0)</f>
        <v>0</v>
      </c>
      <c r="AQ69" s="262" cm="1">
        <f t="array" aca="1" ref="AQ69" ca="1">_xlfn.XLOOKUP($D69,INDIRECT(AQ$2&amp;"!"&amp;"E:E"),INDIRECT(AQ$2&amp;"!"&amp;"C:C"),0)</f>
        <v>0</v>
      </c>
      <c r="AR69" s="262" cm="1">
        <f t="array" aca="1" ref="AR69" ca="1">_xlfn.XLOOKUP($D69,INDIRECT(AR$2&amp;"!"&amp;"E:E"),INDIRECT(AR$2&amp;"!"&amp;"C:C"),0)</f>
        <v>0</v>
      </c>
      <c r="AS69" s="263">
        <f t="shared" ca="1" si="3"/>
        <v>0</v>
      </c>
      <c r="AT69" s="280">
        <f t="shared" ca="1" si="0"/>
        <v>140</v>
      </c>
      <c r="AU69" s="140" t="s">
        <v>7</v>
      </c>
      <c r="AV69" s="302" t="s">
        <v>85</v>
      </c>
      <c r="AX69" s="30">
        <f t="shared" ca="1" si="4"/>
        <v>140</v>
      </c>
      <c r="AY69" s="130" t="s">
        <v>66</v>
      </c>
      <c r="AZ69" s="130"/>
      <c r="BA69" s="130"/>
      <c r="BB69" s="130"/>
      <c r="BC69" s="130"/>
      <c r="BD69" s="130"/>
      <c r="BE69" s="130" t="s">
        <v>66</v>
      </c>
      <c r="BF69" s="130" t="s">
        <v>66</v>
      </c>
      <c r="BG69" s="143">
        <f t="shared" si="5"/>
        <v>14</v>
      </c>
      <c r="BH69" s="130">
        <f t="shared" ca="1" si="6"/>
        <v>1960</v>
      </c>
      <c r="BI69" s="130"/>
      <c r="BJ69" s="130">
        <f t="shared" ca="1" si="7"/>
        <v>1960</v>
      </c>
    </row>
    <row r="70" spans="1:67" ht="128.25" customHeight="1" thickBot="1" x14ac:dyDescent="0.3">
      <c r="A70" s="315"/>
      <c r="B70" s="41"/>
      <c r="C70" s="42" t="s">
        <v>150</v>
      </c>
      <c r="D70" s="43">
        <v>2040902555480</v>
      </c>
      <c r="E70" s="251">
        <f>_xlfn.XLOOKUP($D70,[1]Сводный!$E:$E,[1]Сводный!BR:BR,0)</f>
        <v>50</v>
      </c>
      <c r="F70" s="251">
        <f>_xlfn.XLOOKUP($D70,[1]Сводный!$E:$E,[1]Сводный!BS:BS,0)</f>
        <v>0</v>
      </c>
      <c r="G70" s="251">
        <f>_xlfn.XLOOKUP($D70,[1]Сводный!$E:$E,[1]Сводный!BT:BT,0)</f>
        <v>0</v>
      </c>
      <c r="H70" s="251">
        <f>_xlfn.XLOOKUP($D70,[1]Сводный!$E:$E,[1]Сводный!BU:BU,0)</f>
        <v>0</v>
      </c>
      <c r="I70" s="251">
        <f>_xlfn.XLOOKUP($D70,[1]Сводный!$E:$E,[1]Сводный!BV:BV,0)</f>
        <v>0</v>
      </c>
      <c r="J70" s="251">
        <f>_xlfn.XLOOKUP($D70,[1]Сводный!$E:$E,[1]Сводный!BW:BW,0)</f>
        <v>0</v>
      </c>
      <c r="K70" s="251">
        <f>_xlfn.XLOOKUP($D70,[1]Сводный!$E:$E,[1]Сводный!BX:BX,0)</f>
        <v>0</v>
      </c>
      <c r="L70" s="251">
        <f>_xlfn.XLOOKUP($D70,[1]Сводный!$E:$E,[1]Сводный!BY:BY,0)</f>
        <v>30</v>
      </c>
      <c r="M70" s="251">
        <f>_xlfn.XLOOKUP($D70,[1]Сводный!$E:$E,[1]Сводный!BZ:BZ,0)</f>
        <v>0</v>
      </c>
      <c r="N70" s="251">
        <f>_xlfn.XLOOKUP($D70,[1]Сводный!$E:$E,[1]Сводный!CA:CA,0)</f>
        <v>30</v>
      </c>
      <c r="O70" s="251">
        <f>_xlfn.XLOOKUP($D70,[1]Сводный!$E:$E,[1]Сводный!CB:CB,0)</f>
        <v>30</v>
      </c>
      <c r="P70" s="32">
        <f>_xlfn.XLOOKUP($D70,[1]Сводный!$E:$E,[1]Сводный!CC:CC,0)</f>
        <v>0</v>
      </c>
      <c r="Q70" s="1">
        <f t="shared" si="2"/>
        <v>140</v>
      </c>
      <c r="R70" s="262" cm="1">
        <f t="array" aca="1" ref="R70" ca="1">_xlfn.XLOOKUP($D70,INDIRECT(R$2&amp;"!"&amp;"E:E"),INDIRECT(R$2&amp;"!"&amp;"C:C"),0)</f>
        <v>0</v>
      </c>
      <c r="S70" s="262" cm="1">
        <f t="array" aca="1" ref="S70" ca="1">_xlfn.XLOOKUP($D70,INDIRECT(S$2&amp;"!"&amp;"E:E"),INDIRECT(S$2&amp;"!"&amp;"C:C"),0)</f>
        <v>0</v>
      </c>
      <c r="T70" s="262" cm="1">
        <f t="array" aca="1" ref="T70" ca="1">_xlfn.XLOOKUP($D70,INDIRECT(T$2&amp;"!"&amp;"E:E"),INDIRECT(T$2&amp;"!"&amp;"C:C"),0)</f>
        <v>0</v>
      </c>
      <c r="U70" s="262" cm="1">
        <f t="array" aca="1" ref="U70" ca="1">_xlfn.XLOOKUP($D70,INDIRECT(U$2&amp;"!"&amp;"E:E"),INDIRECT(U$2&amp;"!"&amp;"C:C"),0)</f>
        <v>0</v>
      </c>
      <c r="V70" s="262" cm="1">
        <f t="array" aca="1" ref="V70" ca="1">_xlfn.XLOOKUP($D70,INDIRECT(V$2&amp;"!"&amp;"E:E"),INDIRECT(V$2&amp;"!"&amp;"C:C"),0)</f>
        <v>0</v>
      </c>
      <c r="W70" s="262" cm="1">
        <f t="array" aca="1" ref="W70" ca="1">_xlfn.XLOOKUP($D70,INDIRECT(W$2&amp;"!"&amp;"E:E"),INDIRECT(W$2&amp;"!"&amp;"C:C"),0)</f>
        <v>0</v>
      </c>
      <c r="X70" s="262" cm="1">
        <f t="array" aca="1" ref="X70" ca="1">_xlfn.XLOOKUP($D70,INDIRECT(X$2&amp;"!"&amp;"E:E"),INDIRECT(X$2&amp;"!"&amp;"C:C"),0)</f>
        <v>0</v>
      </c>
      <c r="Y70" s="262" cm="1">
        <f t="array" aca="1" ref="Y70" ca="1">_xlfn.XLOOKUP($D70,INDIRECT(Y$2&amp;"!"&amp;"E:E"),INDIRECT(Y$2&amp;"!"&amp;"C:C"),0)</f>
        <v>0</v>
      </c>
      <c r="Z70" s="262" cm="1">
        <f t="array" aca="1" ref="Z70" ca="1">_xlfn.XLOOKUP($D70,INDIRECT(Z$2&amp;"!"&amp;"E:E"),INDIRECT(Z$2&amp;"!"&amp;"C:C"),0)</f>
        <v>0</v>
      </c>
      <c r="AA70" s="262" cm="1">
        <f t="array" aca="1" ref="AA70" ca="1">_xlfn.XLOOKUP($D70,INDIRECT(AA$2&amp;"!"&amp;"E:E"),INDIRECT(AA$2&amp;"!"&amp;"C:C"),0)</f>
        <v>0</v>
      </c>
      <c r="AB70" s="262" cm="1">
        <f t="array" aca="1" ref="AB70" ca="1">_xlfn.XLOOKUP($D70,INDIRECT(AB$2&amp;"!"&amp;"E:E"),INDIRECT(AB$2&amp;"!"&amp;"C:C"),0)</f>
        <v>0</v>
      </c>
      <c r="AC70" s="262" cm="1">
        <f t="array" aca="1" ref="AC70" ca="1">_xlfn.XLOOKUP($D70,INDIRECT(AC$2&amp;"!"&amp;"E:E"),INDIRECT(AC$2&amp;"!"&amp;"C:C"),0)</f>
        <v>0</v>
      </c>
      <c r="AD70" s="262" cm="1">
        <f t="array" aca="1" ref="AD70" ca="1">_xlfn.XLOOKUP($D70,INDIRECT(AD$2&amp;"!"&amp;"E:E"),INDIRECT(AD$2&amp;"!"&amp;"C:C"),0)</f>
        <v>0</v>
      </c>
      <c r="AE70" s="262" cm="1">
        <f t="array" aca="1" ref="AE70" ca="1">_xlfn.XLOOKUP($D70,INDIRECT(AE$2&amp;"!"&amp;"E:E"),INDIRECT(AE$2&amp;"!"&amp;"C:C"),0)</f>
        <v>0</v>
      </c>
      <c r="AF70" s="262" cm="1">
        <f t="array" aca="1" ref="AF70" ca="1">_xlfn.XLOOKUP($D70,INDIRECT(AF$2&amp;"!"&amp;"E:E"),INDIRECT(AF$2&amp;"!"&amp;"C:C"),0)</f>
        <v>0</v>
      </c>
      <c r="AG70" s="262" cm="1">
        <f t="array" aca="1" ref="AG70" ca="1">_xlfn.XLOOKUP($D70,INDIRECT(AG$2&amp;"!"&amp;"E:E"),INDIRECT(AG$2&amp;"!"&amp;"C:C"),0)</f>
        <v>0</v>
      </c>
      <c r="AH70" s="262" cm="1">
        <f t="array" aca="1" ref="AH70" ca="1">_xlfn.XLOOKUP($D70,INDIRECT(AH$2&amp;"!"&amp;"E:E"),INDIRECT(AH$2&amp;"!"&amp;"C:C"),0)</f>
        <v>0</v>
      </c>
      <c r="AI70" s="262" cm="1">
        <f t="array" aca="1" ref="AI70" ca="1">_xlfn.XLOOKUP($D70,INDIRECT(AI$2&amp;"!"&amp;"E:E"),INDIRECT(AI$2&amp;"!"&amp;"C:C"),0)</f>
        <v>0</v>
      </c>
      <c r="AJ70" s="262" cm="1">
        <f t="array" aca="1" ref="AJ70" ca="1">_xlfn.XLOOKUP($D70,INDIRECT(AJ$2&amp;"!"&amp;"E:E"),INDIRECT(AJ$2&amp;"!"&amp;"C:C"),0)</f>
        <v>0</v>
      </c>
      <c r="AK70" s="262" cm="1">
        <f t="array" aca="1" ref="AK70" ca="1">_xlfn.XLOOKUP($D70,INDIRECT(AK$2&amp;"!"&amp;"E:E"),INDIRECT(AK$2&amp;"!"&amp;"C:C"),0)</f>
        <v>0</v>
      </c>
      <c r="AL70" s="262" cm="1">
        <f t="array" aca="1" ref="AL70" ca="1">_xlfn.XLOOKUP($D70,INDIRECT(AL$2&amp;"!"&amp;"E:E"),INDIRECT(AL$2&amp;"!"&amp;"C:C"),0)</f>
        <v>0</v>
      </c>
      <c r="AM70" s="262" cm="1">
        <f t="array" aca="1" ref="AM70" ca="1">_xlfn.XLOOKUP($D70,INDIRECT(AM$2&amp;"!"&amp;"E:E"),INDIRECT(AM$2&amp;"!"&amp;"C:C"),0)</f>
        <v>0</v>
      </c>
      <c r="AN70" s="262" cm="1">
        <f t="array" aca="1" ref="AN70" ca="1">_xlfn.XLOOKUP($D70,INDIRECT(AN$2&amp;"!"&amp;"E:E"),INDIRECT(AN$2&amp;"!"&amp;"C:C"),0)</f>
        <v>0</v>
      </c>
      <c r="AO70" s="262" cm="1">
        <f t="array" aca="1" ref="AO70" ca="1">_xlfn.XLOOKUP($D70,INDIRECT(AO$2&amp;"!"&amp;"E:E"),INDIRECT(AO$2&amp;"!"&amp;"C:C"),0)</f>
        <v>0</v>
      </c>
      <c r="AP70" s="262" cm="1">
        <f t="array" aca="1" ref="AP70" ca="1">_xlfn.XLOOKUP($D70,INDIRECT(AP$2&amp;"!"&amp;"E:E"),INDIRECT(AP$2&amp;"!"&amp;"C:C"),0)</f>
        <v>0</v>
      </c>
      <c r="AQ70" s="262" cm="1">
        <f t="array" aca="1" ref="AQ70" ca="1">_xlfn.XLOOKUP($D70,INDIRECT(AQ$2&amp;"!"&amp;"E:E"),INDIRECT(AQ$2&amp;"!"&amp;"C:C"),0)</f>
        <v>0</v>
      </c>
      <c r="AR70" s="262" cm="1">
        <f t="array" aca="1" ref="AR70" ca="1">_xlfn.XLOOKUP($D70,INDIRECT(AR$2&amp;"!"&amp;"E:E"),INDIRECT(AR$2&amp;"!"&amp;"C:C"),0)</f>
        <v>0</v>
      </c>
      <c r="AS70" s="263">
        <f t="shared" ca="1" si="3"/>
        <v>0</v>
      </c>
      <c r="AT70" s="280">
        <f t="shared" ref="AT70:AT73" ca="1" si="8">Q70+AS70</f>
        <v>140</v>
      </c>
      <c r="AU70" s="54" t="s">
        <v>7</v>
      </c>
      <c r="AV70" s="303"/>
      <c r="AX70" s="30">
        <f t="shared" ca="1" si="4"/>
        <v>140</v>
      </c>
      <c r="AY70" s="37" t="s">
        <v>66</v>
      </c>
      <c r="AZ70" s="37"/>
      <c r="BA70" s="37"/>
      <c r="BB70" s="37"/>
      <c r="BC70" s="37"/>
      <c r="BD70" s="37"/>
      <c r="BE70" s="37" t="s">
        <v>66</v>
      </c>
      <c r="BF70" s="37" t="s">
        <v>66</v>
      </c>
      <c r="BG70" s="38">
        <f t="shared" si="5"/>
        <v>14</v>
      </c>
      <c r="BH70" s="37">
        <f t="shared" ca="1" si="6"/>
        <v>1960</v>
      </c>
      <c r="BI70" s="37"/>
      <c r="BJ70" s="37">
        <f t="shared" ca="1" si="7"/>
        <v>1960</v>
      </c>
    </row>
    <row r="71" spans="1:67" ht="128.25" customHeight="1" thickBot="1" x14ac:dyDescent="0.3">
      <c r="A71" s="316" t="s">
        <v>48</v>
      </c>
      <c r="B71" s="46"/>
      <c r="C71" s="47" t="s">
        <v>151</v>
      </c>
      <c r="D71" s="48">
        <v>2041473034138</v>
      </c>
      <c r="E71" s="251">
        <f>_xlfn.XLOOKUP($D71,[1]Сводный!$E:$E,[1]Сводный!BR:BR,0)</f>
        <v>0</v>
      </c>
      <c r="F71" s="251">
        <f>_xlfn.XLOOKUP($D71,[1]Сводный!$E:$E,[1]Сводный!BS:BS,0)</f>
        <v>0</v>
      </c>
      <c r="G71" s="251">
        <f>_xlfn.XLOOKUP($D71,[1]Сводный!$E:$E,[1]Сводный!BT:BT,0)</f>
        <v>0</v>
      </c>
      <c r="H71" s="251">
        <f>_xlfn.XLOOKUP($D71,[1]Сводный!$E:$E,[1]Сводный!BU:BU,0)</f>
        <v>0</v>
      </c>
      <c r="I71" s="251">
        <f>_xlfn.XLOOKUP($D71,[1]Сводный!$E:$E,[1]Сводный!BV:BV,0)</f>
        <v>0</v>
      </c>
      <c r="J71" s="251">
        <f>_xlfn.XLOOKUP($D71,[1]Сводный!$E:$E,[1]Сводный!BW:BW,0)</f>
        <v>0</v>
      </c>
      <c r="K71" s="251">
        <f>_xlfn.XLOOKUP($D71,[1]Сводный!$E:$E,[1]Сводный!BX:BX,0)</f>
        <v>0</v>
      </c>
      <c r="L71" s="251">
        <f>_xlfn.XLOOKUP($D71,[1]Сводный!$E:$E,[1]Сводный!BY:BY,0)</f>
        <v>0</v>
      </c>
      <c r="M71" s="251">
        <f>_xlfn.XLOOKUP($D71,[1]Сводный!$E:$E,[1]Сводный!BZ:BZ,0)</f>
        <v>0</v>
      </c>
      <c r="N71" s="251">
        <f>_xlfn.XLOOKUP($D71,[1]Сводный!$E:$E,[1]Сводный!CA:CA,0)</f>
        <v>0</v>
      </c>
      <c r="O71" s="251">
        <f>_xlfn.XLOOKUP($D71,[1]Сводный!$E:$E,[1]Сводный!CB:CB,0)</f>
        <v>0</v>
      </c>
      <c r="P71" s="32">
        <f>_xlfn.XLOOKUP($D71,[1]Сводный!$E:$E,[1]Сводный!CC:CC,0)</f>
        <v>0</v>
      </c>
      <c r="Q71" s="1">
        <f t="shared" ref="Q71:Q73" si="9">SUM(E71:P71)</f>
        <v>0</v>
      </c>
      <c r="R71" s="262" cm="1">
        <f t="array" aca="1" ref="R71" ca="1">_xlfn.XLOOKUP($D71,INDIRECT(R$2&amp;"!"&amp;"E:E"),INDIRECT(R$2&amp;"!"&amp;"C:C"),0)</f>
        <v>0</v>
      </c>
      <c r="S71" s="262" cm="1">
        <f t="array" aca="1" ref="S71" ca="1">_xlfn.XLOOKUP($D71,INDIRECT(S$2&amp;"!"&amp;"E:E"),INDIRECT(S$2&amp;"!"&amp;"C:C"),0)</f>
        <v>0</v>
      </c>
      <c r="T71" s="262" cm="1">
        <f t="array" aca="1" ref="T71" ca="1">_xlfn.XLOOKUP($D71,INDIRECT(T$2&amp;"!"&amp;"E:E"),INDIRECT(T$2&amp;"!"&amp;"C:C"),0)</f>
        <v>0</v>
      </c>
      <c r="U71" s="262" cm="1">
        <f t="array" aca="1" ref="U71" ca="1">_xlfn.XLOOKUP($D71,INDIRECT(U$2&amp;"!"&amp;"E:E"),INDIRECT(U$2&amp;"!"&amp;"C:C"),0)</f>
        <v>0</v>
      </c>
      <c r="V71" s="262" cm="1">
        <f t="array" aca="1" ref="V71" ca="1">_xlfn.XLOOKUP($D71,INDIRECT(V$2&amp;"!"&amp;"E:E"),INDIRECT(V$2&amp;"!"&amp;"C:C"),0)</f>
        <v>0</v>
      </c>
      <c r="W71" s="262" cm="1">
        <f t="array" aca="1" ref="W71" ca="1">_xlfn.XLOOKUP($D71,INDIRECT(W$2&amp;"!"&amp;"E:E"),INDIRECT(W$2&amp;"!"&amp;"C:C"),0)</f>
        <v>0</v>
      </c>
      <c r="X71" s="262" cm="1">
        <f t="array" aca="1" ref="X71" ca="1">_xlfn.XLOOKUP($D71,INDIRECT(X$2&amp;"!"&amp;"E:E"),INDIRECT(X$2&amp;"!"&amp;"C:C"),0)</f>
        <v>0</v>
      </c>
      <c r="Y71" s="262" cm="1">
        <f t="array" aca="1" ref="Y71" ca="1">_xlfn.XLOOKUP($D71,INDIRECT(Y$2&amp;"!"&amp;"E:E"),INDIRECT(Y$2&amp;"!"&amp;"C:C"),0)</f>
        <v>0</v>
      </c>
      <c r="Z71" s="262" cm="1">
        <f t="array" aca="1" ref="Z71" ca="1">_xlfn.XLOOKUP($D71,INDIRECT(Z$2&amp;"!"&amp;"E:E"),INDIRECT(Z$2&amp;"!"&amp;"C:C"),0)</f>
        <v>0</v>
      </c>
      <c r="AA71" s="262" cm="1">
        <f t="array" aca="1" ref="AA71" ca="1">_xlfn.XLOOKUP($D71,INDIRECT(AA$2&amp;"!"&amp;"E:E"),INDIRECT(AA$2&amp;"!"&amp;"C:C"),0)</f>
        <v>0</v>
      </c>
      <c r="AB71" s="262" cm="1">
        <f t="array" aca="1" ref="AB71" ca="1">_xlfn.XLOOKUP($D71,INDIRECT(AB$2&amp;"!"&amp;"E:E"),INDIRECT(AB$2&amp;"!"&amp;"C:C"),0)</f>
        <v>0</v>
      </c>
      <c r="AC71" s="262" cm="1">
        <f t="array" aca="1" ref="AC71" ca="1">_xlfn.XLOOKUP($D71,INDIRECT(AC$2&amp;"!"&amp;"E:E"),INDIRECT(AC$2&amp;"!"&amp;"C:C"),0)</f>
        <v>0</v>
      </c>
      <c r="AD71" s="262" cm="1">
        <f t="array" aca="1" ref="AD71" ca="1">_xlfn.XLOOKUP($D71,INDIRECT(AD$2&amp;"!"&amp;"E:E"),INDIRECT(AD$2&amp;"!"&amp;"C:C"),0)</f>
        <v>0</v>
      </c>
      <c r="AE71" s="262" cm="1">
        <f t="array" aca="1" ref="AE71" ca="1">_xlfn.XLOOKUP($D71,INDIRECT(AE$2&amp;"!"&amp;"E:E"),INDIRECT(AE$2&amp;"!"&amp;"C:C"),0)</f>
        <v>0</v>
      </c>
      <c r="AF71" s="262" cm="1">
        <f t="array" aca="1" ref="AF71" ca="1">_xlfn.XLOOKUP($D71,INDIRECT(AF$2&amp;"!"&amp;"E:E"),INDIRECT(AF$2&amp;"!"&amp;"C:C"),0)</f>
        <v>0</v>
      </c>
      <c r="AG71" s="262" cm="1">
        <f t="array" aca="1" ref="AG71" ca="1">_xlfn.XLOOKUP($D71,INDIRECT(AG$2&amp;"!"&amp;"E:E"),INDIRECT(AG$2&amp;"!"&amp;"C:C"),0)</f>
        <v>0</v>
      </c>
      <c r="AH71" s="262" cm="1">
        <f t="array" aca="1" ref="AH71" ca="1">_xlfn.XLOOKUP($D71,INDIRECT(AH$2&amp;"!"&amp;"E:E"),INDIRECT(AH$2&amp;"!"&amp;"C:C"),0)</f>
        <v>0</v>
      </c>
      <c r="AI71" s="262" cm="1">
        <f t="array" aca="1" ref="AI71" ca="1">_xlfn.XLOOKUP($D71,INDIRECT(AI$2&amp;"!"&amp;"E:E"),INDIRECT(AI$2&amp;"!"&amp;"C:C"),0)</f>
        <v>0</v>
      </c>
      <c r="AJ71" s="262" cm="1">
        <f t="array" aca="1" ref="AJ71" ca="1">_xlfn.XLOOKUP($D71,INDIRECT(AJ$2&amp;"!"&amp;"E:E"),INDIRECT(AJ$2&amp;"!"&amp;"C:C"),0)</f>
        <v>0</v>
      </c>
      <c r="AK71" s="262" cm="1">
        <f t="array" aca="1" ref="AK71" ca="1">_xlfn.XLOOKUP($D71,INDIRECT(AK$2&amp;"!"&amp;"E:E"),INDIRECT(AK$2&amp;"!"&amp;"C:C"),0)</f>
        <v>0</v>
      </c>
      <c r="AL71" s="262" cm="1">
        <f t="array" aca="1" ref="AL71" ca="1">_xlfn.XLOOKUP($D71,INDIRECT(AL$2&amp;"!"&amp;"E:E"),INDIRECT(AL$2&amp;"!"&amp;"C:C"),0)</f>
        <v>0</v>
      </c>
      <c r="AM71" s="262" cm="1">
        <f t="array" aca="1" ref="AM71" ca="1">_xlfn.XLOOKUP($D71,INDIRECT(AM$2&amp;"!"&amp;"E:E"),INDIRECT(AM$2&amp;"!"&amp;"C:C"),0)</f>
        <v>0</v>
      </c>
      <c r="AN71" s="262" cm="1">
        <f t="array" aca="1" ref="AN71" ca="1">_xlfn.XLOOKUP($D71,INDIRECT(AN$2&amp;"!"&amp;"E:E"),INDIRECT(AN$2&amp;"!"&amp;"C:C"),0)</f>
        <v>0</v>
      </c>
      <c r="AO71" s="262" cm="1">
        <f t="array" aca="1" ref="AO71" ca="1">_xlfn.XLOOKUP($D71,INDIRECT(AO$2&amp;"!"&amp;"E:E"),INDIRECT(AO$2&amp;"!"&amp;"C:C"),0)</f>
        <v>0</v>
      </c>
      <c r="AP71" s="262" cm="1">
        <f t="array" aca="1" ref="AP71" ca="1">_xlfn.XLOOKUP($D71,INDIRECT(AP$2&amp;"!"&amp;"E:E"),INDIRECT(AP$2&amp;"!"&amp;"C:C"),0)</f>
        <v>0</v>
      </c>
      <c r="AQ71" s="262" cm="1">
        <f t="array" aca="1" ref="AQ71" ca="1">_xlfn.XLOOKUP($D71,INDIRECT(AQ$2&amp;"!"&amp;"E:E"),INDIRECT(AQ$2&amp;"!"&amp;"C:C"),0)</f>
        <v>0</v>
      </c>
      <c r="AR71" s="262" cm="1">
        <f t="array" aca="1" ref="AR71" ca="1">_xlfn.XLOOKUP($D71,INDIRECT(AR$2&amp;"!"&amp;"E:E"),INDIRECT(AR$2&amp;"!"&amp;"C:C"),0)</f>
        <v>0</v>
      </c>
      <c r="AS71" s="263">
        <f t="shared" ca="1" si="3"/>
        <v>0</v>
      </c>
      <c r="AT71" s="280">
        <f t="shared" ca="1" si="8"/>
        <v>0</v>
      </c>
      <c r="AU71" s="52" t="s">
        <v>86</v>
      </c>
      <c r="AV71" s="301" t="s">
        <v>250</v>
      </c>
      <c r="AX71" s="30">
        <f t="shared" ca="1" si="4"/>
        <v>0</v>
      </c>
      <c r="AY71" s="37" t="s">
        <v>66</v>
      </c>
      <c r="AZ71" s="37" t="s">
        <v>66</v>
      </c>
      <c r="BA71" s="37"/>
      <c r="BB71" s="37"/>
      <c r="BC71" s="37"/>
      <c r="BD71" s="37" t="s">
        <v>66</v>
      </c>
      <c r="BE71" s="37" t="s">
        <v>66</v>
      </c>
      <c r="BF71" s="37" t="s">
        <v>66</v>
      </c>
      <c r="BG71" s="38">
        <f t="shared" si="5"/>
        <v>29</v>
      </c>
      <c r="BH71" s="37">
        <f t="shared" ca="1" si="6"/>
        <v>0</v>
      </c>
      <c r="BI71" s="37">
        <v>6</v>
      </c>
      <c r="BJ71" s="37">
        <f t="shared" ca="1" si="7"/>
        <v>0</v>
      </c>
    </row>
    <row r="72" spans="1:67" ht="128.25" customHeight="1" thickBot="1" x14ac:dyDescent="0.3">
      <c r="A72" s="314"/>
      <c r="B72" s="49"/>
      <c r="C72" s="50" t="s">
        <v>152</v>
      </c>
      <c r="D72" s="51">
        <v>2041473034145</v>
      </c>
      <c r="E72" s="251">
        <f>_xlfn.XLOOKUP($D72,[1]Сводный!$E:$E,[1]Сводный!BR:BR,0)</f>
        <v>0</v>
      </c>
      <c r="F72" s="251">
        <f>_xlfn.XLOOKUP($D72,[1]Сводный!$E:$E,[1]Сводный!BS:BS,0)</f>
        <v>0</v>
      </c>
      <c r="G72" s="251">
        <f>_xlfn.XLOOKUP($D72,[1]Сводный!$E:$E,[1]Сводный!BT:BT,0)</f>
        <v>0</v>
      </c>
      <c r="H72" s="251">
        <f>_xlfn.XLOOKUP($D72,[1]Сводный!$E:$E,[1]Сводный!BU:BU,0)</f>
        <v>0</v>
      </c>
      <c r="I72" s="251">
        <f>_xlfn.XLOOKUP($D72,[1]Сводный!$E:$E,[1]Сводный!BV:BV,0)</f>
        <v>0</v>
      </c>
      <c r="J72" s="251">
        <f>_xlfn.XLOOKUP($D72,[1]Сводный!$E:$E,[1]Сводный!BW:BW,0)</f>
        <v>0</v>
      </c>
      <c r="K72" s="251">
        <f>_xlfn.XLOOKUP($D72,[1]Сводный!$E:$E,[1]Сводный!BX:BX,0)</f>
        <v>0</v>
      </c>
      <c r="L72" s="251">
        <f>_xlfn.XLOOKUP($D72,[1]Сводный!$E:$E,[1]Сводный!BY:BY,0)</f>
        <v>0</v>
      </c>
      <c r="M72" s="251">
        <f>_xlfn.XLOOKUP($D72,[1]Сводный!$E:$E,[1]Сводный!BZ:BZ,0)</f>
        <v>0</v>
      </c>
      <c r="N72" s="251">
        <f>_xlfn.XLOOKUP($D72,[1]Сводный!$E:$E,[1]Сводный!CA:CA,0)</f>
        <v>0</v>
      </c>
      <c r="O72" s="251">
        <f>_xlfn.XLOOKUP($D72,[1]Сводный!$E:$E,[1]Сводный!CB:CB,0)</f>
        <v>0</v>
      </c>
      <c r="P72" s="32">
        <f>_xlfn.XLOOKUP($D72,[1]Сводный!$E:$E,[1]Сводный!CC:CC,0)</f>
        <v>0</v>
      </c>
      <c r="Q72" s="1">
        <f t="shared" si="9"/>
        <v>0</v>
      </c>
      <c r="R72" s="262" cm="1">
        <f t="array" aca="1" ref="R72" ca="1">_xlfn.XLOOKUP($D72,INDIRECT(R$2&amp;"!"&amp;"E:E"),INDIRECT(R$2&amp;"!"&amp;"C:C"),0)</f>
        <v>0</v>
      </c>
      <c r="S72" s="262" cm="1">
        <f t="array" aca="1" ref="S72" ca="1">_xlfn.XLOOKUP($D72,INDIRECT(S$2&amp;"!"&amp;"E:E"),INDIRECT(S$2&amp;"!"&amp;"C:C"),0)</f>
        <v>0</v>
      </c>
      <c r="T72" s="262" cm="1">
        <f t="array" aca="1" ref="T72" ca="1">_xlfn.XLOOKUP($D72,INDIRECT(T$2&amp;"!"&amp;"E:E"),INDIRECT(T$2&amp;"!"&amp;"C:C"),0)</f>
        <v>0</v>
      </c>
      <c r="U72" s="262" cm="1">
        <f t="array" aca="1" ref="U72" ca="1">_xlfn.XLOOKUP($D72,INDIRECT(U$2&amp;"!"&amp;"E:E"),INDIRECT(U$2&amp;"!"&amp;"C:C"),0)</f>
        <v>0</v>
      </c>
      <c r="V72" s="262" cm="1">
        <f t="array" aca="1" ref="V72" ca="1">_xlfn.XLOOKUP($D72,INDIRECT(V$2&amp;"!"&amp;"E:E"),INDIRECT(V$2&amp;"!"&amp;"C:C"),0)</f>
        <v>0</v>
      </c>
      <c r="W72" s="262" cm="1">
        <f t="array" aca="1" ref="W72" ca="1">_xlfn.XLOOKUP($D72,INDIRECT(W$2&amp;"!"&amp;"E:E"),INDIRECT(W$2&amp;"!"&amp;"C:C"),0)</f>
        <v>0</v>
      </c>
      <c r="X72" s="262" cm="1">
        <f t="array" aca="1" ref="X72" ca="1">_xlfn.XLOOKUP($D72,INDIRECT(X$2&amp;"!"&amp;"E:E"),INDIRECT(X$2&amp;"!"&amp;"C:C"),0)</f>
        <v>0</v>
      </c>
      <c r="Y72" s="262" cm="1">
        <f t="array" aca="1" ref="Y72" ca="1">_xlfn.XLOOKUP($D72,INDIRECT(Y$2&amp;"!"&amp;"E:E"),INDIRECT(Y$2&amp;"!"&amp;"C:C"),0)</f>
        <v>0</v>
      </c>
      <c r="Z72" s="262" cm="1">
        <f t="array" aca="1" ref="Z72" ca="1">_xlfn.XLOOKUP($D72,INDIRECT(Z$2&amp;"!"&amp;"E:E"),INDIRECT(Z$2&amp;"!"&amp;"C:C"),0)</f>
        <v>0</v>
      </c>
      <c r="AA72" s="262" cm="1">
        <f t="array" aca="1" ref="AA72" ca="1">_xlfn.XLOOKUP($D72,INDIRECT(AA$2&amp;"!"&amp;"E:E"),INDIRECT(AA$2&amp;"!"&amp;"C:C"),0)</f>
        <v>0</v>
      </c>
      <c r="AB72" s="262" cm="1">
        <f t="array" aca="1" ref="AB72" ca="1">_xlfn.XLOOKUP($D72,INDIRECT(AB$2&amp;"!"&amp;"E:E"),INDIRECT(AB$2&amp;"!"&amp;"C:C"),0)</f>
        <v>0</v>
      </c>
      <c r="AC72" s="262" cm="1">
        <f t="array" aca="1" ref="AC72" ca="1">_xlfn.XLOOKUP($D72,INDIRECT(AC$2&amp;"!"&amp;"E:E"),INDIRECT(AC$2&amp;"!"&amp;"C:C"),0)</f>
        <v>0</v>
      </c>
      <c r="AD72" s="262" cm="1">
        <f t="array" aca="1" ref="AD72" ca="1">_xlfn.XLOOKUP($D72,INDIRECT(AD$2&amp;"!"&amp;"E:E"),INDIRECT(AD$2&amp;"!"&amp;"C:C"),0)</f>
        <v>0</v>
      </c>
      <c r="AE72" s="262" cm="1">
        <f t="array" aca="1" ref="AE72" ca="1">_xlfn.XLOOKUP($D72,INDIRECT(AE$2&amp;"!"&amp;"E:E"),INDIRECT(AE$2&amp;"!"&amp;"C:C"),0)</f>
        <v>0</v>
      </c>
      <c r="AF72" s="262" cm="1">
        <f t="array" aca="1" ref="AF72" ca="1">_xlfn.XLOOKUP($D72,INDIRECT(AF$2&amp;"!"&amp;"E:E"),INDIRECT(AF$2&amp;"!"&amp;"C:C"),0)</f>
        <v>0</v>
      </c>
      <c r="AG72" s="262" cm="1">
        <f t="array" aca="1" ref="AG72" ca="1">_xlfn.XLOOKUP($D72,INDIRECT(AG$2&amp;"!"&amp;"E:E"),INDIRECT(AG$2&amp;"!"&amp;"C:C"),0)</f>
        <v>0</v>
      </c>
      <c r="AH72" s="262" cm="1">
        <f t="array" aca="1" ref="AH72" ca="1">_xlfn.XLOOKUP($D72,INDIRECT(AH$2&amp;"!"&amp;"E:E"),INDIRECT(AH$2&amp;"!"&amp;"C:C"),0)</f>
        <v>0</v>
      </c>
      <c r="AI72" s="262" cm="1">
        <f t="array" aca="1" ref="AI72" ca="1">_xlfn.XLOOKUP($D72,INDIRECT(AI$2&amp;"!"&amp;"E:E"),INDIRECT(AI$2&amp;"!"&amp;"C:C"),0)</f>
        <v>0</v>
      </c>
      <c r="AJ72" s="262" cm="1">
        <f t="array" aca="1" ref="AJ72" ca="1">_xlfn.XLOOKUP($D72,INDIRECT(AJ$2&amp;"!"&amp;"E:E"),INDIRECT(AJ$2&amp;"!"&amp;"C:C"),0)</f>
        <v>0</v>
      </c>
      <c r="AK72" s="262" cm="1">
        <f t="array" aca="1" ref="AK72" ca="1">_xlfn.XLOOKUP($D72,INDIRECT(AK$2&amp;"!"&amp;"E:E"),INDIRECT(AK$2&amp;"!"&amp;"C:C"),0)</f>
        <v>0</v>
      </c>
      <c r="AL72" s="262" cm="1">
        <f t="array" aca="1" ref="AL72" ca="1">_xlfn.XLOOKUP($D72,INDIRECT(AL$2&amp;"!"&amp;"E:E"),INDIRECT(AL$2&amp;"!"&amp;"C:C"),0)</f>
        <v>0</v>
      </c>
      <c r="AM72" s="262" cm="1">
        <f t="array" aca="1" ref="AM72" ca="1">_xlfn.XLOOKUP($D72,INDIRECT(AM$2&amp;"!"&amp;"E:E"),INDIRECT(AM$2&amp;"!"&amp;"C:C"),0)</f>
        <v>0</v>
      </c>
      <c r="AN72" s="262" cm="1">
        <f t="array" aca="1" ref="AN72" ca="1">_xlfn.XLOOKUP($D72,INDIRECT(AN$2&amp;"!"&amp;"E:E"),INDIRECT(AN$2&amp;"!"&amp;"C:C"),0)</f>
        <v>0</v>
      </c>
      <c r="AO72" s="262" cm="1">
        <f t="array" aca="1" ref="AO72" ca="1">_xlfn.XLOOKUP($D72,INDIRECT(AO$2&amp;"!"&amp;"E:E"),INDIRECT(AO$2&amp;"!"&amp;"C:C"),0)</f>
        <v>0</v>
      </c>
      <c r="AP72" s="262" cm="1">
        <f t="array" aca="1" ref="AP72" ca="1">_xlfn.XLOOKUP($D72,INDIRECT(AP$2&amp;"!"&amp;"E:E"),INDIRECT(AP$2&amp;"!"&amp;"C:C"),0)</f>
        <v>0</v>
      </c>
      <c r="AQ72" s="262" cm="1">
        <f t="array" aca="1" ref="AQ72" ca="1">_xlfn.XLOOKUP($D72,INDIRECT(AQ$2&amp;"!"&amp;"E:E"),INDIRECT(AQ$2&amp;"!"&amp;"C:C"),0)</f>
        <v>0</v>
      </c>
      <c r="AR72" s="262" cm="1">
        <f t="array" aca="1" ref="AR72" ca="1">_xlfn.XLOOKUP($D72,INDIRECT(AR$2&amp;"!"&amp;"E:E"),INDIRECT(AR$2&amp;"!"&amp;"C:C"),0)</f>
        <v>0</v>
      </c>
      <c r="AS72" s="263">
        <f t="shared" ca="1" si="3"/>
        <v>0</v>
      </c>
      <c r="AT72" s="280">
        <f t="shared" ca="1" si="8"/>
        <v>0</v>
      </c>
      <c r="AU72" s="52" t="s">
        <v>86</v>
      </c>
      <c r="AV72" s="302"/>
      <c r="AX72" s="30">
        <f t="shared" ca="1" si="4"/>
        <v>0</v>
      </c>
      <c r="AY72" s="37" t="s">
        <v>66</v>
      </c>
      <c r="AZ72" s="37" t="s">
        <v>66</v>
      </c>
      <c r="BA72" s="37"/>
      <c r="BB72" s="37"/>
      <c r="BC72" s="37"/>
      <c r="BD72" s="37" t="s">
        <v>66</v>
      </c>
      <c r="BE72" s="37" t="s">
        <v>66</v>
      </c>
      <c r="BF72" s="37" t="s">
        <v>66</v>
      </c>
      <c r="BG72" s="38">
        <f t="shared" si="5"/>
        <v>29</v>
      </c>
      <c r="BH72" s="37">
        <f t="shared" ca="1" si="6"/>
        <v>0</v>
      </c>
      <c r="BI72" s="37">
        <v>6</v>
      </c>
      <c r="BJ72" s="37">
        <f t="shared" ca="1" si="7"/>
        <v>0</v>
      </c>
    </row>
    <row r="73" spans="1:67" ht="128.25" customHeight="1" thickBot="1" x14ac:dyDescent="0.3">
      <c r="A73" s="315"/>
      <c r="B73" s="41"/>
      <c r="C73" s="42" t="s">
        <v>153</v>
      </c>
      <c r="D73" s="43">
        <v>2041473034169</v>
      </c>
      <c r="E73" s="252">
        <f>_xlfn.XLOOKUP($D73,[1]Сводный!$E:$E,[1]Сводный!BR:BR,0)</f>
        <v>0</v>
      </c>
      <c r="F73" s="252">
        <f>_xlfn.XLOOKUP($D73,[1]Сводный!$E:$E,[1]Сводный!BS:BS,0)</f>
        <v>0</v>
      </c>
      <c r="G73" s="252">
        <f>_xlfn.XLOOKUP($D73,[1]Сводный!$E:$E,[1]Сводный!BT:BT,0)</f>
        <v>0</v>
      </c>
      <c r="H73" s="252">
        <f>_xlfn.XLOOKUP($D73,[1]Сводный!$E:$E,[1]Сводный!BU:BU,0)</f>
        <v>0</v>
      </c>
      <c r="I73" s="252">
        <f>_xlfn.XLOOKUP($D73,[1]Сводный!$E:$E,[1]Сводный!BV:BV,0)</f>
        <v>0</v>
      </c>
      <c r="J73" s="252">
        <f>_xlfn.XLOOKUP($D73,[1]Сводный!$E:$E,[1]Сводный!BW:BW,0)</f>
        <v>0</v>
      </c>
      <c r="K73" s="252">
        <f>_xlfn.XLOOKUP($D73,[1]Сводный!$E:$E,[1]Сводный!BX:BX,0)</f>
        <v>0</v>
      </c>
      <c r="L73" s="252">
        <f>_xlfn.XLOOKUP($D73,[1]Сводный!$E:$E,[1]Сводный!BY:BY,0)</f>
        <v>0</v>
      </c>
      <c r="M73" s="252">
        <f>_xlfn.XLOOKUP($D73,[1]Сводный!$E:$E,[1]Сводный!BZ:BZ,0)</f>
        <v>0</v>
      </c>
      <c r="N73" s="252">
        <f>_xlfn.XLOOKUP($D73,[1]Сводный!$E:$E,[1]Сводный!CA:CA,0)</f>
        <v>0</v>
      </c>
      <c r="O73" s="252">
        <f>_xlfn.XLOOKUP($D73,[1]Сводный!$E:$E,[1]Сводный!CB:CB,0)</f>
        <v>0</v>
      </c>
      <c r="P73" s="144">
        <f>_xlfn.XLOOKUP($D73,[1]Сводный!$E:$E,[1]Сводный!CC:CC,0)</f>
        <v>0</v>
      </c>
      <c r="Q73" s="1">
        <f t="shared" si="9"/>
        <v>0</v>
      </c>
      <c r="R73" s="264" cm="1">
        <f t="array" aca="1" ref="R73" ca="1">_xlfn.XLOOKUP($D73,INDIRECT(R$2&amp;"!"&amp;"E:E"),INDIRECT(R$2&amp;"!"&amp;"C:C"),0)</f>
        <v>0</v>
      </c>
      <c r="S73" s="264" cm="1">
        <f t="array" aca="1" ref="S73" ca="1">_xlfn.XLOOKUP($D73,INDIRECT(S$2&amp;"!"&amp;"E:E"),INDIRECT(S$2&amp;"!"&amp;"C:C"),0)</f>
        <v>0</v>
      </c>
      <c r="T73" s="264" cm="1">
        <f t="array" aca="1" ref="T73" ca="1">_xlfn.XLOOKUP($D73,INDIRECT(T$2&amp;"!"&amp;"E:E"),INDIRECT(T$2&amp;"!"&amp;"C:C"),0)</f>
        <v>0</v>
      </c>
      <c r="U73" s="264" cm="1">
        <f t="array" aca="1" ref="U73" ca="1">_xlfn.XLOOKUP($D73,INDIRECT(U$2&amp;"!"&amp;"E:E"),INDIRECT(U$2&amp;"!"&amp;"C:C"),0)</f>
        <v>0</v>
      </c>
      <c r="V73" s="264" cm="1">
        <f t="array" aca="1" ref="V73" ca="1">_xlfn.XLOOKUP($D73,INDIRECT(V$2&amp;"!"&amp;"E:E"),INDIRECT(V$2&amp;"!"&amp;"C:C"),0)</f>
        <v>0</v>
      </c>
      <c r="W73" s="264" cm="1">
        <f t="array" aca="1" ref="W73" ca="1">_xlfn.XLOOKUP($D73,INDIRECT(W$2&amp;"!"&amp;"E:E"),INDIRECT(W$2&amp;"!"&amp;"C:C"),0)</f>
        <v>0</v>
      </c>
      <c r="X73" s="264" cm="1">
        <f t="array" aca="1" ref="X73" ca="1">_xlfn.XLOOKUP($D73,INDIRECT(X$2&amp;"!"&amp;"E:E"),INDIRECT(X$2&amp;"!"&amp;"C:C"),0)</f>
        <v>0</v>
      </c>
      <c r="Y73" s="264" cm="1">
        <f t="array" aca="1" ref="Y73" ca="1">_xlfn.XLOOKUP($D73,INDIRECT(Y$2&amp;"!"&amp;"E:E"),INDIRECT(Y$2&amp;"!"&amp;"C:C"),0)</f>
        <v>0</v>
      </c>
      <c r="Z73" s="264" cm="1">
        <f t="array" aca="1" ref="Z73" ca="1">_xlfn.XLOOKUP($D73,INDIRECT(Z$2&amp;"!"&amp;"E:E"),INDIRECT(Z$2&amp;"!"&amp;"C:C"),0)</f>
        <v>0</v>
      </c>
      <c r="AA73" s="264" cm="1">
        <f t="array" aca="1" ref="AA73" ca="1">_xlfn.XLOOKUP($D73,INDIRECT(AA$2&amp;"!"&amp;"E:E"),INDIRECT(AA$2&amp;"!"&amp;"C:C"),0)</f>
        <v>0</v>
      </c>
      <c r="AB73" s="264" cm="1">
        <f t="array" aca="1" ref="AB73" ca="1">_xlfn.XLOOKUP($D73,INDIRECT(AB$2&amp;"!"&amp;"E:E"),INDIRECT(AB$2&amp;"!"&amp;"C:C"),0)</f>
        <v>0</v>
      </c>
      <c r="AC73" s="264" cm="1">
        <f t="array" aca="1" ref="AC73" ca="1">_xlfn.XLOOKUP($D73,INDIRECT(AC$2&amp;"!"&amp;"E:E"),INDIRECT(AC$2&amp;"!"&amp;"C:C"),0)</f>
        <v>0</v>
      </c>
      <c r="AD73" s="264" cm="1">
        <f t="array" aca="1" ref="AD73" ca="1">_xlfn.XLOOKUP($D73,INDIRECT(AD$2&amp;"!"&amp;"E:E"),INDIRECT(AD$2&amp;"!"&amp;"C:C"),0)</f>
        <v>0</v>
      </c>
      <c r="AE73" s="264" cm="1">
        <f t="array" aca="1" ref="AE73" ca="1">_xlfn.XLOOKUP($D73,INDIRECT(AE$2&amp;"!"&amp;"E:E"),INDIRECT(AE$2&amp;"!"&amp;"C:C"),0)</f>
        <v>0</v>
      </c>
      <c r="AF73" s="264" cm="1">
        <f t="array" aca="1" ref="AF73" ca="1">_xlfn.XLOOKUP($D73,INDIRECT(AF$2&amp;"!"&amp;"E:E"),INDIRECT(AF$2&amp;"!"&amp;"C:C"),0)</f>
        <v>0</v>
      </c>
      <c r="AG73" s="264" cm="1">
        <f t="array" aca="1" ref="AG73" ca="1">_xlfn.XLOOKUP($D73,INDIRECT(AG$2&amp;"!"&amp;"E:E"),INDIRECT(AG$2&amp;"!"&amp;"C:C"),0)</f>
        <v>0</v>
      </c>
      <c r="AH73" s="264" cm="1">
        <f t="array" aca="1" ref="AH73" ca="1">_xlfn.XLOOKUP($D73,INDIRECT(AH$2&amp;"!"&amp;"E:E"),INDIRECT(AH$2&amp;"!"&amp;"C:C"),0)</f>
        <v>0</v>
      </c>
      <c r="AI73" s="264" cm="1">
        <f t="array" aca="1" ref="AI73" ca="1">_xlfn.XLOOKUP($D73,INDIRECT(AI$2&amp;"!"&amp;"E:E"),INDIRECT(AI$2&amp;"!"&amp;"C:C"),0)</f>
        <v>0</v>
      </c>
      <c r="AJ73" s="264" cm="1">
        <f t="array" aca="1" ref="AJ73" ca="1">_xlfn.XLOOKUP($D73,INDIRECT(AJ$2&amp;"!"&amp;"E:E"),INDIRECT(AJ$2&amp;"!"&amp;"C:C"),0)</f>
        <v>0</v>
      </c>
      <c r="AK73" s="264" cm="1">
        <f t="array" aca="1" ref="AK73" ca="1">_xlfn.XLOOKUP($D73,INDIRECT(AK$2&amp;"!"&amp;"E:E"),INDIRECT(AK$2&amp;"!"&amp;"C:C"),0)</f>
        <v>0</v>
      </c>
      <c r="AL73" s="264" cm="1">
        <f t="array" aca="1" ref="AL73" ca="1">_xlfn.XLOOKUP($D73,INDIRECT(AL$2&amp;"!"&amp;"E:E"),INDIRECT(AL$2&amp;"!"&amp;"C:C"),0)</f>
        <v>0</v>
      </c>
      <c r="AM73" s="264" cm="1">
        <f t="array" aca="1" ref="AM73" ca="1">_xlfn.XLOOKUP($D73,INDIRECT(AM$2&amp;"!"&amp;"E:E"),INDIRECT(AM$2&amp;"!"&amp;"C:C"),0)</f>
        <v>0</v>
      </c>
      <c r="AN73" s="264" cm="1">
        <f t="array" aca="1" ref="AN73" ca="1">_xlfn.XLOOKUP($D73,INDIRECT(AN$2&amp;"!"&amp;"E:E"),INDIRECT(AN$2&amp;"!"&amp;"C:C"),0)</f>
        <v>0</v>
      </c>
      <c r="AO73" s="264" cm="1">
        <f t="array" aca="1" ref="AO73" ca="1">_xlfn.XLOOKUP($D73,INDIRECT(AO$2&amp;"!"&amp;"E:E"),INDIRECT(AO$2&amp;"!"&amp;"C:C"),0)</f>
        <v>0</v>
      </c>
      <c r="AP73" s="264" cm="1">
        <f t="array" aca="1" ref="AP73" ca="1">_xlfn.XLOOKUP($D73,INDIRECT(AP$2&amp;"!"&amp;"E:E"),INDIRECT(AP$2&amp;"!"&amp;"C:C"),0)</f>
        <v>0</v>
      </c>
      <c r="AQ73" s="264" cm="1">
        <f t="array" aca="1" ref="AQ73" ca="1">_xlfn.XLOOKUP($D73,INDIRECT(AQ$2&amp;"!"&amp;"E:E"),INDIRECT(AQ$2&amp;"!"&amp;"C:C"),0)</f>
        <v>0</v>
      </c>
      <c r="AR73" s="264" cm="1">
        <f t="array" aca="1" ref="AR73" ca="1">_xlfn.XLOOKUP($D73,INDIRECT(AR$2&amp;"!"&amp;"E:E"),INDIRECT(AR$2&amp;"!"&amp;"C:C"),0)</f>
        <v>0</v>
      </c>
      <c r="AS73" s="265">
        <f t="shared" ca="1" si="3"/>
        <v>0</v>
      </c>
      <c r="AT73" s="280">
        <f t="shared" ca="1" si="8"/>
        <v>0</v>
      </c>
      <c r="AU73" s="58" t="s">
        <v>86</v>
      </c>
      <c r="AV73" s="303"/>
      <c r="AW73" s="148"/>
      <c r="AX73" s="149">
        <f t="shared" ca="1" si="4"/>
        <v>0</v>
      </c>
      <c r="AY73" s="150" t="s">
        <v>66</v>
      </c>
      <c r="AZ73" s="150" t="s">
        <v>66</v>
      </c>
      <c r="BA73" s="150"/>
      <c r="BB73" s="150"/>
      <c r="BC73" s="150"/>
      <c r="BD73" s="150" t="s">
        <v>66</v>
      </c>
      <c r="BE73" s="150" t="s">
        <v>66</v>
      </c>
      <c r="BF73" s="150" t="s">
        <v>66</v>
      </c>
      <c r="BG73" s="151">
        <f t="shared" si="5"/>
        <v>29</v>
      </c>
      <c r="BH73" s="150">
        <f t="shared" ca="1" si="6"/>
        <v>0</v>
      </c>
      <c r="BI73" s="150">
        <v>6</v>
      </c>
      <c r="BJ73" s="150">
        <f t="shared" ca="1" si="7"/>
        <v>0</v>
      </c>
    </row>
    <row r="74" spans="1:67" ht="43.5" customHeight="1" thickBot="1" x14ac:dyDescent="0.4">
      <c r="A74" s="178"/>
      <c r="B74" s="179" t="s">
        <v>65</v>
      </c>
      <c r="C74" s="179"/>
      <c r="D74" s="180"/>
      <c r="E74" s="181">
        <f>SUM(E6:E73)</f>
        <v>1012</v>
      </c>
      <c r="F74" s="181">
        <f t="shared" ref="F74:R74" si="10">SUM(F6:F73)</f>
        <v>0</v>
      </c>
      <c r="G74" s="181">
        <f t="shared" si="10"/>
        <v>0</v>
      </c>
      <c r="H74" s="181">
        <f t="shared" si="10"/>
        <v>0</v>
      </c>
      <c r="I74" s="181">
        <f t="shared" si="10"/>
        <v>0</v>
      </c>
      <c r="J74" s="181">
        <f t="shared" si="10"/>
        <v>365</v>
      </c>
      <c r="K74" s="181">
        <f t="shared" si="10"/>
        <v>0</v>
      </c>
      <c r="L74" s="181">
        <f t="shared" si="10"/>
        <v>595</v>
      </c>
      <c r="M74" s="181">
        <f t="shared" si="10"/>
        <v>0</v>
      </c>
      <c r="N74" s="181">
        <f t="shared" si="10"/>
        <v>630</v>
      </c>
      <c r="O74" s="181">
        <f t="shared" si="10"/>
        <v>1105</v>
      </c>
      <c r="P74" s="181">
        <f t="shared" si="10"/>
        <v>0</v>
      </c>
      <c r="Q74" s="145">
        <f>SUM(Q6:Q73)</f>
        <v>3707</v>
      </c>
      <c r="R74" s="182">
        <f t="shared" ca="1" si="10"/>
        <v>0</v>
      </c>
      <c r="S74" s="182">
        <f t="shared" ref="S74:AQ74" ca="1" si="11">SUM(S6:S73)</f>
        <v>0</v>
      </c>
      <c r="T74" s="182">
        <f t="shared" ca="1" si="11"/>
        <v>0</v>
      </c>
      <c r="U74" s="182">
        <f t="shared" ca="1" si="11"/>
        <v>0</v>
      </c>
      <c r="V74" s="182">
        <f t="shared" ca="1" si="11"/>
        <v>0</v>
      </c>
      <c r="W74" s="182">
        <f t="shared" ca="1" si="11"/>
        <v>0</v>
      </c>
      <c r="X74" s="182">
        <f t="shared" ca="1" si="11"/>
        <v>0</v>
      </c>
      <c r="Y74" s="182">
        <f t="shared" ca="1" si="11"/>
        <v>0</v>
      </c>
      <c r="Z74" s="182">
        <f t="shared" ca="1" si="11"/>
        <v>0</v>
      </c>
      <c r="AA74" s="182">
        <f t="shared" ca="1" si="11"/>
        <v>0</v>
      </c>
      <c r="AB74" s="182">
        <f t="shared" ca="1" si="11"/>
        <v>0</v>
      </c>
      <c r="AC74" s="182">
        <f t="shared" ca="1" si="11"/>
        <v>0</v>
      </c>
      <c r="AD74" s="182">
        <f t="shared" ca="1" si="11"/>
        <v>0</v>
      </c>
      <c r="AE74" s="182">
        <f t="shared" ca="1" si="11"/>
        <v>0</v>
      </c>
      <c r="AF74" s="182">
        <f t="shared" ca="1" si="11"/>
        <v>0</v>
      </c>
      <c r="AG74" s="182">
        <f t="shared" ca="1" si="11"/>
        <v>0</v>
      </c>
      <c r="AH74" s="182">
        <f t="shared" ca="1" si="11"/>
        <v>0</v>
      </c>
      <c r="AI74" s="182">
        <f t="shared" ca="1" si="11"/>
        <v>0</v>
      </c>
      <c r="AJ74" s="182">
        <f t="shared" ca="1" si="11"/>
        <v>0</v>
      </c>
      <c r="AK74" s="182">
        <f t="shared" ca="1" si="11"/>
        <v>0</v>
      </c>
      <c r="AL74" s="182">
        <f t="shared" ca="1" si="11"/>
        <v>0</v>
      </c>
      <c r="AM74" s="182">
        <f t="shared" ca="1" si="11"/>
        <v>0</v>
      </c>
      <c r="AN74" s="182">
        <f ca="1">SUM(AN6:AN73)</f>
        <v>0</v>
      </c>
      <c r="AO74" s="182">
        <f t="shared" ca="1" si="11"/>
        <v>0</v>
      </c>
      <c r="AP74" s="182">
        <f t="shared" ca="1" si="11"/>
        <v>0</v>
      </c>
      <c r="AQ74" s="182">
        <f t="shared" ca="1" si="11"/>
        <v>0</v>
      </c>
      <c r="AR74" s="182">
        <f t="shared" ref="AR74" ca="1" si="12">SUM(AR6:AR73)</f>
        <v>0</v>
      </c>
      <c r="AS74" s="183">
        <f t="shared" ref="AS74:AT74" ca="1" si="13">SUM(AS6:AS73)</f>
        <v>0</v>
      </c>
      <c r="AT74" s="281">
        <f t="shared" ca="1" si="13"/>
        <v>3707</v>
      </c>
      <c r="AX74" s="34">
        <f ca="1">SUM(AX6:AX73)</f>
        <v>4067</v>
      </c>
      <c r="AY74" s="184"/>
      <c r="AZ74" s="185"/>
      <c r="BA74" s="185"/>
      <c r="BB74" s="185"/>
      <c r="BC74" s="185"/>
      <c r="BD74" s="185"/>
      <c r="BE74" s="185"/>
      <c r="BF74" s="185"/>
      <c r="BG74" s="186" t="s">
        <v>72</v>
      </c>
      <c r="BH74" s="187">
        <f ca="1">SUM(BH6:BH73)</f>
        <v>64268</v>
      </c>
      <c r="BI74" s="188"/>
      <c r="BJ74" s="130">
        <f ca="1">SUM(BJ6:BJ73)</f>
        <v>68832</v>
      </c>
    </row>
    <row r="75" spans="1:67" ht="43.5" customHeight="1" thickBot="1" x14ac:dyDescent="0.4">
      <c r="Q75" s="121">
        <f>SUM(E74:P74)</f>
        <v>3707</v>
      </c>
      <c r="AY75" s="131"/>
      <c r="AZ75" s="132"/>
      <c r="BA75" s="132"/>
      <c r="BB75" s="132"/>
      <c r="BC75" s="132"/>
      <c r="BD75" s="132"/>
      <c r="BE75" s="132"/>
      <c r="BF75" s="132"/>
      <c r="BG75" s="133" t="s">
        <v>229</v>
      </c>
      <c r="BH75" s="134">
        <f ca="1">BH74+BJ87</f>
        <v>84283</v>
      </c>
      <c r="BL75" s="39"/>
      <c r="BM75" s="77"/>
      <c r="BO75" s="40"/>
    </row>
    <row r="76" spans="1:67" ht="21" x14ac:dyDescent="0.35">
      <c r="BL76" s="39"/>
      <c r="BM76" s="39"/>
      <c r="BN76" s="39"/>
      <c r="BO76" s="40"/>
    </row>
    <row r="77" spans="1:67" ht="21" x14ac:dyDescent="0.35">
      <c r="BF77" s="245"/>
      <c r="BG77" s="83" t="s">
        <v>157</v>
      </c>
      <c r="BH77" s="80" t="s">
        <v>159</v>
      </c>
      <c r="BI77" s="37" t="s">
        <v>158</v>
      </c>
      <c r="BJ77" s="244" t="s">
        <v>160</v>
      </c>
      <c r="BL77" s="60"/>
      <c r="BO77" s="40"/>
    </row>
    <row r="78" spans="1:67" ht="21" x14ac:dyDescent="0.35">
      <c r="N78" s="62" t="s">
        <v>227</v>
      </c>
      <c r="BF78" s="245"/>
      <c r="BG78" s="83" t="s">
        <v>155</v>
      </c>
      <c r="BH78" s="81">
        <v>100</v>
      </c>
      <c r="BI78" s="38">
        <v>18</v>
      </c>
      <c r="BJ78" s="38">
        <f>BH78*BI78</f>
        <v>1800</v>
      </c>
      <c r="BL78" s="39"/>
      <c r="BO78" s="40"/>
    </row>
    <row r="79" spans="1:67" ht="21" x14ac:dyDescent="0.35">
      <c r="BF79" s="245"/>
      <c r="BG79" s="83" t="s">
        <v>163</v>
      </c>
      <c r="BH79" s="80">
        <v>100</v>
      </c>
      <c r="BI79" s="37"/>
      <c r="BJ79" s="38">
        <f t="shared" ref="BJ79:BJ82" si="14">BH79*BI79</f>
        <v>0</v>
      </c>
      <c r="BL79" s="60"/>
      <c r="BO79" s="40"/>
    </row>
    <row r="80" spans="1:67" ht="21" x14ac:dyDescent="0.35">
      <c r="BF80" s="245"/>
      <c r="BG80" s="83" t="s">
        <v>156</v>
      </c>
      <c r="BH80" s="82">
        <v>100</v>
      </c>
      <c r="BI80" s="38">
        <v>5</v>
      </c>
      <c r="BJ80" s="38">
        <f>BH80*BI80</f>
        <v>500</v>
      </c>
      <c r="BL80" s="78"/>
      <c r="BM80" s="78"/>
      <c r="BN80" s="78"/>
      <c r="BO80" s="79"/>
    </row>
    <row r="81" spans="58:62" ht="21" x14ac:dyDescent="0.35">
      <c r="BF81" s="245"/>
      <c r="BG81" s="83" t="s">
        <v>161</v>
      </c>
      <c r="BH81" s="82">
        <v>180</v>
      </c>
      <c r="BI81" s="38">
        <v>32</v>
      </c>
      <c r="BJ81" s="38">
        <f t="shared" si="14"/>
        <v>5760</v>
      </c>
    </row>
    <row r="82" spans="58:62" ht="21" x14ac:dyDescent="0.35">
      <c r="BF82" s="245"/>
      <c r="BG82" s="83" t="s">
        <v>162</v>
      </c>
      <c r="BH82" s="82">
        <v>700</v>
      </c>
      <c r="BI82" s="38">
        <v>2</v>
      </c>
      <c r="BJ82" s="38">
        <f t="shared" si="14"/>
        <v>1400</v>
      </c>
    </row>
    <row r="83" spans="58:62" ht="21" x14ac:dyDescent="0.35">
      <c r="BF83" s="245"/>
      <c r="BG83" s="83" t="s">
        <v>275</v>
      </c>
      <c r="BH83" s="82">
        <v>300</v>
      </c>
      <c r="BI83" s="38">
        <v>8</v>
      </c>
      <c r="BJ83" s="38">
        <f>BH83*BI83</f>
        <v>2400</v>
      </c>
    </row>
    <row r="84" spans="58:62" ht="21" x14ac:dyDescent="0.35">
      <c r="BF84" s="245"/>
      <c r="BG84" s="83" t="s">
        <v>275</v>
      </c>
      <c r="BH84" s="326">
        <v>500</v>
      </c>
      <c r="BI84" s="326">
        <v>5</v>
      </c>
      <c r="BJ84" s="82">
        <f>BH84*BI84</f>
        <v>2500</v>
      </c>
    </row>
    <row r="85" spans="58:62" ht="21" x14ac:dyDescent="0.35">
      <c r="BF85" s="245"/>
      <c r="BG85" s="83" t="s">
        <v>276</v>
      </c>
      <c r="BH85" s="326">
        <v>3045</v>
      </c>
      <c r="BI85" s="326">
        <v>1</v>
      </c>
      <c r="BJ85" s="82">
        <f>BH85*BI85</f>
        <v>3045</v>
      </c>
    </row>
    <row r="86" spans="58:62" ht="21" x14ac:dyDescent="0.35">
      <c r="BF86" s="245"/>
      <c r="BG86" s="83" t="s">
        <v>276</v>
      </c>
      <c r="BH86" s="245">
        <v>2610</v>
      </c>
      <c r="BI86" s="243">
        <v>1</v>
      </c>
      <c r="BJ86" s="80">
        <f>BH86*BI86</f>
        <v>2610</v>
      </c>
    </row>
    <row r="87" spans="58:62" ht="99.95" customHeight="1" x14ac:dyDescent="0.35">
      <c r="BF87" s="245"/>
      <c r="BG87" s="84" t="s">
        <v>65</v>
      </c>
      <c r="BH87" s="76"/>
      <c r="BI87" s="74">
        <v>1</v>
      </c>
      <c r="BJ87" s="75">
        <f>SUM(BJ78:BJ86)</f>
        <v>20015</v>
      </c>
    </row>
  </sheetData>
  <autoFilter ref="A2:BJ75" xr:uid="{698DF1CC-4319-423E-9285-6447B47858B3}"/>
  <mergeCells count="40">
    <mergeCell ref="A69:A70"/>
    <mergeCell ref="AV67:AV68"/>
    <mergeCell ref="AV64:AV65"/>
    <mergeCell ref="A17:A21"/>
    <mergeCell ref="A22:A26"/>
    <mergeCell ref="AV17:AV21"/>
    <mergeCell ref="A31:A34"/>
    <mergeCell ref="AT1:AT2"/>
    <mergeCell ref="AU1:AU2"/>
    <mergeCell ref="A71:A73"/>
    <mergeCell ref="A35:A42"/>
    <mergeCell ref="AV35:AV42"/>
    <mergeCell ref="AV22:AV26"/>
    <mergeCell ref="A64:A65"/>
    <mergeCell ref="AV56:AV60"/>
    <mergeCell ref="A56:A60"/>
    <mergeCell ref="AV69:AV70"/>
    <mergeCell ref="A43:A47"/>
    <mergeCell ref="A48:A51"/>
    <mergeCell ref="A52:A55"/>
    <mergeCell ref="A61:A62"/>
    <mergeCell ref="A67:A68"/>
    <mergeCell ref="AV61:AV62"/>
    <mergeCell ref="Q1:Q2"/>
    <mergeCell ref="AS1:AS2"/>
    <mergeCell ref="A6:A7"/>
    <mergeCell ref="A9:A11"/>
    <mergeCell ref="A12:A16"/>
    <mergeCell ref="A1:A2"/>
    <mergeCell ref="B1:B2"/>
    <mergeCell ref="C1:C2"/>
    <mergeCell ref="D1:D2"/>
    <mergeCell ref="AV71:AV73"/>
    <mergeCell ref="BJ1:BJ2"/>
    <mergeCell ref="BH1:BH2"/>
    <mergeCell ref="AV12:AV16"/>
    <mergeCell ref="AX1:AX2"/>
    <mergeCell ref="AV1:AV2"/>
    <mergeCell ref="AV9:AV11"/>
    <mergeCell ref="AV52:AV55"/>
  </mergeCells>
  <phoneticPr fontId="12" type="noConversion"/>
  <printOptions horizontalCentered="1"/>
  <pageMargins left="0" right="0" top="0" bottom="0" header="0" footer="0"/>
  <pageSetup scale="25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1B0C6-6D33-4396-A311-1D152583BE65}">
  <sheetPr>
    <tabColor rgb="FF00B0F0"/>
  </sheetPr>
  <dimension ref="A1:AB84"/>
  <sheetViews>
    <sheetView showZeros="0" workbookViewId="0">
      <pane xSplit="4" ySplit="2" topLeftCell="I51" activePane="bottomRight" state="frozen"/>
      <selection sqref="A1:J1048576"/>
      <selection pane="topRight" sqref="A1:J1048576"/>
      <selection pane="bottomLeft" sqref="A1:J1048576"/>
      <selection pane="bottomRight" activeCell="B47" sqref="B47"/>
    </sheetView>
  </sheetViews>
  <sheetFormatPr defaultRowHeight="12.75" x14ac:dyDescent="0.25"/>
  <cols>
    <col min="1" max="1" width="9.625" style="101" bestFit="1" customWidth="1"/>
    <col min="2" max="2" width="12.625" style="101" bestFit="1" customWidth="1"/>
    <col min="3" max="3" width="25.625" style="102" bestFit="1" customWidth="1"/>
    <col min="4" max="4" width="14.125" style="103" customWidth="1"/>
    <col min="5" max="28" width="7.625" style="101" customWidth="1"/>
    <col min="29" max="16384" width="9" style="101"/>
  </cols>
  <sheetData>
    <row r="1" spans="1:28" s="97" customFormat="1" ht="51.75" customHeight="1" x14ac:dyDescent="0.25">
      <c r="A1" s="93" t="s">
        <v>164</v>
      </c>
      <c r="B1" s="93" t="s">
        <v>165</v>
      </c>
      <c r="C1" s="94" t="s">
        <v>166</v>
      </c>
      <c r="D1" s="95" t="s">
        <v>167</v>
      </c>
      <c r="E1" s="137" t="s">
        <v>168</v>
      </c>
      <c r="F1" s="108" t="s">
        <v>169</v>
      </c>
      <c r="G1" s="96" t="s">
        <v>62</v>
      </c>
      <c r="H1" s="137" t="s">
        <v>174</v>
      </c>
      <c r="I1" s="137" t="s">
        <v>171</v>
      </c>
      <c r="J1" s="137" t="s">
        <v>181</v>
      </c>
      <c r="K1" s="137" t="s">
        <v>63</v>
      </c>
      <c r="L1" s="137" t="s">
        <v>182</v>
      </c>
      <c r="M1" s="137" t="s">
        <v>172</v>
      </c>
      <c r="N1" s="137" t="s">
        <v>175</v>
      </c>
      <c r="O1" s="137" t="s">
        <v>177</v>
      </c>
      <c r="P1" s="137" t="s">
        <v>178</v>
      </c>
      <c r="Q1" s="137" t="s">
        <v>70</v>
      </c>
      <c r="R1" s="137" t="s">
        <v>183</v>
      </c>
      <c r="S1" s="137" t="s">
        <v>184</v>
      </c>
      <c r="T1" s="137" t="s">
        <v>185</v>
      </c>
      <c r="U1" s="137" t="s">
        <v>176</v>
      </c>
      <c r="V1" s="137" t="s">
        <v>170</v>
      </c>
      <c r="W1" s="137" t="s">
        <v>188</v>
      </c>
      <c r="X1" s="137" t="s">
        <v>173</v>
      </c>
      <c r="Y1" s="137" t="s">
        <v>179</v>
      </c>
      <c r="Z1" s="96" t="s">
        <v>186</v>
      </c>
      <c r="AA1" s="96" t="s">
        <v>187</v>
      </c>
      <c r="AB1" s="96" t="s">
        <v>180</v>
      </c>
    </row>
    <row r="2" spans="1:28" s="97" customFormat="1" x14ac:dyDescent="0.25">
      <c r="A2" s="93" t="s">
        <v>189</v>
      </c>
      <c r="B2" s="93" t="s">
        <v>190</v>
      </c>
      <c r="C2" s="94" t="s">
        <v>191</v>
      </c>
      <c r="D2" s="95" t="s">
        <v>192</v>
      </c>
      <c r="E2" s="111" t="s">
        <v>193</v>
      </c>
      <c r="F2" s="111" t="s">
        <v>194</v>
      </c>
      <c r="G2" s="111" t="s">
        <v>195</v>
      </c>
      <c r="H2" s="111" t="s">
        <v>196</v>
      </c>
      <c r="I2" s="111" t="s">
        <v>197</v>
      </c>
      <c r="J2" s="111" t="s">
        <v>198</v>
      </c>
      <c r="K2" s="111" t="s">
        <v>199</v>
      </c>
      <c r="L2" s="111" t="s">
        <v>200</v>
      </c>
      <c r="M2" s="111" t="s">
        <v>201</v>
      </c>
      <c r="N2" s="111" t="s">
        <v>202</v>
      </c>
      <c r="O2" s="111" t="s">
        <v>203</v>
      </c>
      <c r="P2" s="111" t="s">
        <v>204</v>
      </c>
      <c r="Q2" s="111" t="s">
        <v>205</v>
      </c>
      <c r="R2" s="111" t="s">
        <v>206</v>
      </c>
      <c r="S2" s="111" t="s">
        <v>207</v>
      </c>
      <c r="T2" s="111" t="s">
        <v>208</v>
      </c>
      <c r="U2" s="111" t="s">
        <v>209</v>
      </c>
      <c r="V2" s="111" t="s">
        <v>210</v>
      </c>
      <c r="W2" s="111" t="s">
        <v>211</v>
      </c>
      <c r="X2" s="111" t="s">
        <v>212</v>
      </c>
      <c r="Y2" s="111" t="s">
        <v>213</v>
      </c>
      <c r="Z2" s="111" t="s">
        <v>214</v>
      </c>
      <c r="AA2" s="111" t="s">
        <v>215</v>
      </c>
      <c r="AB2" s="96" t="s">
        <v>216</v>
      </c>
    </row>
    <row r="3" spans="1:28" x14ac:dyDescent="0.25">
      <c r="A3" s="109">
        <f>[2]Юнит!$B5</f>
        <v>0</v>
      </c>
      <c r="B3" s="109" t="str">
        <f>[2]Юнит!$C5</f>
        <v>ACRF1BN101PN</v>
      </c>
      <c r="C3" s="110" t="str">
        <f>_xlfn.XLOOKUP(D3,[2]Юнит!$E:$E,[2]Юнит!$D:$D)</f>
        <v>Бандаж для лица розовый</v>
      </c>
      <c r="D3" s="109">
        <f>[2]Юнит!$E5</f>
        <v>2038161736993</v>
      </c>
      <c r="E3" s="100" cm="1">
        <f t="array" ref="E3">_xlfn.XLOOKUP($D3,ТЗ_ФФ!$D:$D,ТЗ_ФФ!T:T+ТЗ_ФФ!U:U+ТЗ_ФФ!V:V,0)</f>
        <v>0</v>
      </c>
      <c r="F3" s="100" cm="1">
        <f t="array" ref="F3">_xlfn.XLOOKUP($D3,ТЗ_ФФ!$D:$D,ТЗ_ФФ!AK:AK+ТЗ_ФФ!AL:AL+ТЗ_ФФ!AM:AM,0)</f>
        <v>0</v>
      </c>
      <c r="G3" s="100">
        <f>_xlfn.XLOOKUP($D3,ТЗ_ФФ!$D:$D,ТЗ_ФФ!X:X,0)</f>
        <v>0</v>
      </c>
      <c r="H3" s="100">
        <f>_xlfn.XLOOKUP($D3,ТЗ_ФФ!$D:$D,ТЗ_ФФ!AI:AI,0)</f>
        <v>0</v>
      </c>
      <c r="I3" s="100">
        <f>_xlfn.XLOOKUP($D3,ТЗ_ФФ!$D:$D,ТЗ_ФФ!AP:AP,0)</f>
        <v>0</v>
      </c>
      <c r="J3" s="100">
        <f>_xlfn.XLOOKUP($D3,ТЗ_ФФ!$D:$D,ТЗ_ФФ!AF:AF,0)</f>
        <v>0</v>
      </c>
      <c r="K3" s="100" cm="1">
        <f t="array" ref="K3">_xlfn.XLOOKUP($D3,ТЗ_ФФ!$D:$D,ТЗ_ФФ!R:R+ТЗ_ФФ!AC:AC,0)</f>
        <v>0</v>
      </c>
      <c r="L3" s="100">
        <f>_xlfn.XLOOKUP($D3,ТЗ_ФФ!$D:$D,ТЗ_ФФ!AH:AH,0)</f>
        <v>0</v>
      </c>
      <c r="M3" s="100"/>
      <c r="N3" s="100">
        <f>_xlfn.XLOOKUP($D3,ТЗ_ФФ!$D:$D,ТЗ_ФФ!AJ:AJ,0)</f>
        <v>0</v>
      </c>
      <c r="O3" s="100">
        <f>_xlfn.XLOOKUP($D3,ТЗ_ФФ!$D:$D,ТЗ_ФФ!AB:AB,0)</f>
        <v>0</v>
      </c>
      <c r="P3" s="100">
        <f>_xlfn.XLOOKUP($D3,ТЗ_ФФ!$D:$D,ТЗ_ФФ!Z:Z,0)</f>
        <v>0</v>
      </c>
      <c r="Q3" s="100">
        <f>_xlfn.XLOOKUP($D3,ТЗ_ФФ!$D:$D,ТЗ_ФФ!AD:AD,0)</f>
        <v>0</v>
      </c>
      <c r="R3" s="100">
        <f>_xlfn.XLOOKUP($D3,ТЗ_ФФ!$D:$D,ТЗ_ФФ!AE:AE,0)</f>
        <v>0</v>
      </c>
      <c r="S3" s="100">
        <f>_xlfn.XLOOKUP($D3,ТЗ_ФФ!$D:$D,ТЗ_ФФ!W:W,0)</f>
        <v>0</v>
      </c>
      <c r="T3" s="100">
        <f>_xlfn.XLOOKUP($D3,ТЗ_ФФ!$D:$D,ТЗ_ФФ!AG:AG,0)</f>
        <v>0</v>
      </c>
      <c r="U3" s="100">
        <f>_xlfn.XLOOKUP($D3,ТЗ_ФФ!$D:$D,ТЗ_ФФ!AO:AO,0)</f>
        <v>0</v>
      </c>
      <c r="V3" s="100">
        <f>_xlfn.XLOOKUP($D3,ТЗ_ФФ!$D:$D,ТЗ_ФФ!AQ:AQ,0)</f>
        <v>0</v>
      </c>
      <c r="W3" s="100">
        <f>_xlfn.XLOOKUP($D3,ТЗ_ФФ!$D:$D,ТЗ_ФФ!AN:AN,0)</f>
        <v>0</v>
      </c>
      <c r="X3" s="100">
        <f>_xlfn.XLOOKUP($D3,ТЗ_ФФ!$D:$D,ТЗ_ФФ!AR:AR,0)</f>
        <v>0</v>
      </c>
      <c r="Y3" s="100">
        <f>_xlfn.XLOOKUP($D3,ТЗ_ФФ!$D:$D,ТЗ_ФФ!Y:Y,0)</f>
        <v>0</v>
      </c>
      <c r="Z3" s="100">
        <f>_xlfn.XLOOKUP($D3,ТЗ_ФФ!$D:$D,ТЗ_ФФ!AA:AA,0)</f>
        <v>0</v>
      </c>
      <c r="AA3" s="100">
        <f>_xlfn.XLOOKUP($D3,ТЗ_ФФ!$D:$D,ТЗ_ФФ!S:S,0)</f>
        <v>0</v>
      </c>
      <c r="AB3" s="100">
        <f t="shared" ref="AB3:AB66" si="0">SUM(E3:AA3)</f>
        <v>0</v>
      </c>
    </row>
    <row r="4" spans="1:28" x14ac:dyDescent="0.25">
      <c r="A4" s="98">
        <f>[2]Юнит!$B6</f>
        <v>2453533282</v>
      </c>
      <c r="B4" s="98" t="str">
        <f>[2]Юнит!$C6</f>
        <v>ACRF1BN101BC</v>
      </c>
      <c r="C4" s="99" t="str">
        <f>_xlfn.XLOOKUP(D4,[2]Юнит!$E:$E,[2]Юнит!$D:$D)</f>
        <v>Бандаж для лица черный</v>
      </c>
      <c r="D4" s="98">
        <f>[2]Юнит!$E6</f>
        <v>2038162681926</v>
      </c>
      <c r="E4" s="100" cm="1">
        <f t="array" aca="1" ref="E4" ca="1">_xlfn.XLOOKUP($D4,ТЗ_ФФ!$D:$D,ТЗ_ФФ!T:T+ТЗ_ФФ!U:U+ТЗ_ФФ!V:V,0)</f>
        <v>0</v>
      </c>
      <c r="F4" s="100" cm="1">
        <f t="array" aca="1" ref="F4" ca="1">_xlfn.XLOOKUP($D4,ТЗ_ФФ!$D:$D,ТЗ_ФФ!AK:AK+ТЗ_ФФ!AL:AL+ТЗ_ФФ!AM:AM,0)</f>
        <v>0</v>
      </c>
      <c r="G4" s="100">
        <f ca="1">_xlfn.XLOOKUP($D4,ТЗ_ФФ!$D:$D,ТЗ_ФФ!X:X,0)</f>
        <v>0</v>
      </c>
      <c r="H4" s="100">
        <f ca="1">_xlfn.XLOOKUP($D4,ТЗ_ФФ!$D:$D,ТЗ_ФФ!AI:AI,0)</f>
        <v>0</v>
      </c>
      <c r="I4" s="100">
        <f ca="1">_xlfn.XLOOKUP($D4,ТЗ_ФФ!$D:$D,ТЗ_ФФ!AP:AP,0)</f>
        <v>0</v>
      </c>
      <c r="J4" s="100">
        <f ca="1">_xlfn.XLOOKUP($D4,ТЗ_ФФ!$D:$D,ТЗ_ФФ!AF:AF,0)</f>
        <v>0</v>
      </c>
      <c r="K4" s="100" cm="1">
        <f t="array" aca="1" ref="K4" ca="1">_xlfn.XLOOKUP($D4,ТЗ_ФФ!$D:$D,ТЗ_ФФ!R:R+ТЗ_ФФ!AC:AC,0)</f>
        <v>0</v>
      </c>
      <c r="L4" s="100">
        <f ca="1">_xlfn.XLOOKUP($D4,ТЗ_ФФ!$D:$D,ТЗ_ФФ!AH:AH,0)</f>
        <v>0</v>
      </c>
      <c r="M4" s="100"/>
      <c r="N4" s="100">
        <f ca="1">_xlfn.XLOOKUP($D4,ТЗ_ФФ!$D:$D,ТЗ_ФФ!AJ:AJ,0)</f>
        <v>0</v>
      </c>
      <c r="O4" s="100">
        <f ca="1">_xlfn.XLOOKUP($D4,ТЗ_ФФ!$D:$D,ТЗ_ФФ!AB:AB,0)</f>
        <v>0</v>
      </c>
      <c r="P4" s="100">
        <f ca="1">_xlfn.XLOOKUP($D4,ТЗ_ФФ!$D:$D,ТЗ_ФФ!Z:Z,0)</f>
        <v>0</v>
      </c>
      <c r="Q4" s="100">
        <f ca="1">_xlfn.XLOOKUP($D4,ТЗ_ФФ!$D:$D,ТЗ_ФФ!AD:AD,0)</f>
        <v>0</v>
      </c>
      <c r="R4" s="100">
        <f ca="1">_xlfn.XLOOKUP($D4,ТЗ_ФФ!$D:$D,ТЗ_ФФ!AE:AE,0)</f>
        <v>0</v>
      </c>
      <c r="S4" s="100">
        <f ca="1">_xlfn.XLOOKUP($D4,ТЗ_ФФ!$D:$D,ТЗ_ФФ!W:W,0)</f>
        <v>0</v>
      </c>
      <c r="T4" s="100">
        <f ca="1">_xlfn.XLOOKUP($D4,ТЗ_ФФ!$D:$D,ТЗ_ФФ!AG:AG,0)</f>
        <v>0</v>
      </c>
      <c r="U4" s="100">
        <f ca="1">_xlfn.XLOOKUP($D4,ТЗ_ФФ!$D:$D,ТЗ_ФФ!AO:AO,0)</f>
        <v>0</v>
      </c>
      <c r="V4" s="100">
        <f ca="1">_xlfn.XLOOKUP($D4,ТЗ_ФФ!$D:$D,ТЗ_ФФ!AQ:AQ,0)</f>
        <v>0</v>
      </c>
      <c r="W4" s="100">
        <f ca="1">_xlfn.XLOOKUP($D4,ТЗ_ФФ!$D:$D,ТЗ_ФФ!AN:AN,0)</f>
        <v>0</v>
      </c>
      <c r="X4" s="100">
        <f ca="1">_xlfn.XLOOKUP($D4,ТЗ_ФФ!$D:$D,ТЗ_ФФ!AR:AR,0)</f>
        <v>0</v>
      </c>
      <c r="Y4" s="100">
        <f ca="1">_xlfn.XLOOKUP($D4,ТЗ_ФФ!$D:$D,ТЗ_ФФ!Y:Y,0)</f>
        <v>0</v>
      </c>
      <c r="Z4" s="100">
        <f ca="1">_xlfn.XLOOKUP($D4,ТЗ_ФФ!$D:$D,ТЗ_ФФ!AA:AA,0)</f>
        <v>0</v>
      </c>
      <c r="AA4" s="100">
        <f ca="1">_xlfn.XLOOKUP($D4,ТЗ_ФФ!$D:$D,ТЗ_ФФ!S:S,0)</f>
        <v>0</v>
      </c>
      <c r="AB4" s="100">
        <f t="shared" ca="1" si="0"/>
        <v>0</v>
      </c>
    </row>
    <row r="5" spans="1:28" x14ac:dyDescent="0.25">
      <c r="A5" s="98">
        <f>[2]Юнит!$B7</f>
        <v>2419349210</v>
      </c>
      <c r="B5" s="98" t="str">
        <f>[2]Юнит!$C7</f>
        <v>ACRF1BN201GR</v>
      </c>
      <c r="C5" s="99" t="str">
        <f>_xlfn.XLOOKUP(D5,[2]Юнит!$E:$E,[2]Юнит!$D:$D)</f>
        <v>Бандаж для лица серый</v>
      </c>
      <c r="D5" s="98">
        <f>[2]Юнит!$E7</f>
        <v>2038172050200</v>
      </c>
      <c r="E5" s="100" cm="1">
        <f t="array" aca="1" ref="E5" ca="1">_xlfn.XLOOKUP($D5,ТЗ_ФФ!$D:$D,ТЗ_ФФ!T:T+ТЗ_ФФ!U:U+ТЗ_ФФ!V:V,0)</f>
        <v>0</v>
      </c>
      <c r="F5" s="100" cm="1">
        <f t="array" aca="1" ref="F5" ca="1">_xlfn.XLOOKUP($D5,ТЗ_ФФ!$D:$D,ТЗ_ФФ!AK:AK+ТЗ_ФФ!AL:AL+ТЗ_ФФ!AM:AM,0)</f>
        <v>0</v>
      </c>
      <c r="G5" s="100">
        <f ca="1">_xlfn.XLOOKUP($D5,ТЗ_ФФ!$D:$D,ТЗ_ФФ!X:X,0)</f>
        <v>0</v>
      </c>
      <c r="H5" s="100">
        <f ca="1">_xlfn.XLOOKUP($D5,ТЗ_ФФ!$D:$D,ТЗ_ФФ!AI:AI,0)</f>
        <v>0</v>
      </c>
      <c r="I5" s="100">
        <f ca="1">_xlfn.XLOOKUP($D5,ТЗ_ФФ!$D:$D,ТЗ_ФФ!AP:AP,0)</f>
        <v>0</v>
      </c>
      <c r="J5" s="100">
        <f ca="1">_xlfn.XLOOKUP($D5,ТЗ_ФФ!$D:$D,ТЗ_ФФ!AF:AF,0)</f>
        <v>0</v>
      </c>
      <c r="K5" s="100" cm="1">
        <f t="array" aca="1" ref="K5" ca="1">_xlfn.XLOOKUP($D5,ТЗ_ФФ!$D:$D,ТЗ_ФФ!R:R+ТЗ_ФФ!AC:AC,0)</f>
        <v>0</v>
      </c>
      <c r="L5" s="100">
        <f ca="1">_xlfn.XLOOKUP($D5,ТЗ_ФФ!$D:$D,ТЗ_ФФ!AH:AH,0)</f>
        <v>0</v>
      </c>
      <c r="M5" s="100"/>
      <c r="N5" s="100">
        <f ca="1">_xlfn.XLOOKUP($D5,ТЗ_ФФ!$D:$D,ТЗ_ФФ!AJ:AJ,0)</f>
        <v>0</v>
      </c>
      <c r="O5" s="100">
        <f ca="1">_xlfn.XLOOKUP($D5,ТЗ_ФФ!$D:$D,ТЗ_ФФ!AB:AB,0)</f>
        <v>0</v>
      </c>
      <c r="P5" s="100">
        <f ca="1">_xlfn.XLOOKUP($D5,ТЗ_ФФ!$D:$D,ТЗ_ФФ!Z:Z,0)</f>
        <v>0</v>
      </c>
      <c r="Q5" s="100">
        <f ca="1">_xlfn.XLOOKUP($D5,ТЗ_ФФ!$D:$D,ТЗ_ФФ!AD:AD,0)</f>
        <v>0</v>
      </c>
      <c r="R5" s="100">
        <f ca="1">_xlfn.XLOOKUP($D5,ТЗ_ФФ!$D:$D,ТЗ_ФФ!AE:AE,0)</f>
        <v>0</v>
      </c>
      <c r="S5" s="100">
        <f ca="1">_xlfn.XLOOKUP($D5,ТЗ_ФФ!$D:$D,ТЗ_ФФ!W:W,0)</f>
        <v>0</v>
      </c>
      <c r="T5" s="100">
        <f ca="1">_xlfn.XLOOKUP($D5,ТЗ_ФФ!$D:$D,ТЗ_ФФ!AG:AG,0)</f>
        <v>0</v>
      </c>
      <c r="U5" s="100">
        <f ca="1">_xlfn.XLOOKUP($D5,ТЗ_ФФ!$D:$D,ТЗ_ФФ!AO:AO,0)</f>
        <v>0</v>
      </c>
      <c r="V5" s="100">
        <f ca="1">_xlfn.XLOOKUP($D5,ТЗ_ФФ!$D:$D,ТЗ_ФФ!AQ:AQ,0)</f>
        <v>0</v>
      </c>
      <c r="W5" s="100">
        <f ca="1">_xlfn.XLOOKUP($D5,ТЗ_ФФ!$D:$D,ТЗ_ФФ!AN:AN,0)</f>
        <v>0</v>
      </c>
      <c r="X5" s="100">
        <f ca="1">_xlfn.XLOOKUP($D5,ТЗ_ФФ!$D:$D,ТЗ_ФФ!AR:AR,0)</f>
        <v>0</v>
      </c>
      <c r="Y5" s="100">
        <f ca="1">_xlfn.XLOOKUP($D5,ТЗ_ФФ!$D:$D,ТЗ_ФФ!Y:Y,0)</f>
        <v>0</v>
      </c>
      <c r="Z5" s="100">
        <f ca="1">_xlfn.XLOOKUP($D5,ТЗ_ФФ!$D:$D,ТЗ_ФФ!AA:AA,0)</f>
        <v>0</v>
      </c>
      <c r="AA5" s="100">
        <f ca="1">_xlfn.XLOOKUP($D5,ТЗ_ФФ!$D:$D,ТЗ_ФФ!S:S,0)</f>
        <v>0</v>
      </c>
      <c r="AB5" s="100">
        <f t="shared" ca="1" si="0"/>
        <v>0</v>
      </c>
    </row>
    <row r="6" spans="1:28" x14ac:dyDescent="0.25">
      <c r="A6" s="98">
        <f>[2]Юнит!$B8</f>
        <v>2419349460</v>
      </c>
      <c r="B6" s="98" t="str">
        <f>[2]Юнит!$C8</f>
        <v>AHMA7BW101BG</v>
      </c>
      <c r="C6" s="99" t="str">
        <f>_xlfn.XLOOKUP(D6,[2]Юнит!$E:$E,[2]Юнит!$D:$D)</f>
        <v>Мешки 7 шт.</v>
      </c>
      <c r="D6" s="98">
        <f>[2]Юнит!$E8</f>
        <v>2038337652454</v>
      </c>
      <c r="E6" s="100" cm="1">
        <f t="array" aca="1" ref="E6" ca="1">_xlfn.XLOOKUP($D6,ТЗ_ФФ!$D:$D,ТЗ_ФФ!T:T+ТЗ_ФФ!U:U+ТЗ_ФФ!V:V,0)</f>
        <v>0</v>
      </c>
      <c r="F6" s="100" cm="1">
        <f t="array" aca="1" ref="F6" ca="1">_xlfn.XLOOKUP($D6,ТЗ_ФФ!$D:$D,ТЗ_ФФ!AK:AK+ТЗ_ФФ!AL:AL+ТЗ_ФФ!AM:AM,0)</f>
        <v>0</v>
      </c>
      <c r="G6" s="100">
        <f ca="1">_xlfn.XLOOKUP($D6,ТЗ_ФФ!$D:$D,ТЗ_ФФ!X:X,0)</f>
        <v>0</v>
      </c>
      <c r="H6" s="100">
        <f ca="1">_xlfn.XLOOKUP($D6,ТЗ_ФФ!$D:$D,ТЗ_ФФ!AI:AI,0)</f>
        <v>0</v>
      </c>
      <c r="I6" s="100">
        <f ca="1">_xlfn.XLOOKUP($D6,ТЗ_ФФ!$D:$D,ТЗ_ФФ!AP:AP,0)</f>
        <v>0</v>
      </c>
      <c r="J6" s="100">
        <f ca="1">_xlfn.XLOOKUP($D6,ТЗ_ФФ!$D:$D,ТЗ_ФФ!AF:AF,0)</f>
        <v>0</v>
      </c>
      <c r="K6" s="100" cm="1">
        <f t="array" aca="1" ref="K6" ca="1">_xlfn.XLOOKUP($D6,ТЗ_ФФ!$D:$D,ТЗ_ФФ!R:R+ТЗ_ФФ!AC:AC,0)</f>
        <v>0</v>
      </c>
      <c r="L6" s="100">
        <f ca="1">_xlfn.XLOOKUP($D6,ТЗ_ФФ!$D:$D,ТЗ_ФФ!AH:AH,0)</f>
        <v>0</v>
      </c>
      <c r="M6" s="100"/>
      <c r="N6" s="100">
        <f ca="1">_xlfn.XLOOKUP($D6,ТЗ_ФФ!$D:$D,ТЗ_ФФ!AJ:AJ,0)</f>
        <v>0</v>
      </c>
      <c r="O6" s="100">
        <f ca="1">_xlfn.XLOOKUP($D6,ТЗ_ФФ!$D:$D,ТЗ_ФФ!AB:AB,0)</f>
        <v>0</v>
      </c>
      <c r="P6" s="100">
        <f ca="1">_xlfn.XLOOKUP($D6,ТЗ_ФФ!$D:$D,ТЗ_ФФ!Z:Z,0)</f>
        <v>0</v>
      </c>
      <c r="Q6" s="100">
        <f ca="1">_xlfn.XLOOKUP($D6,ТЗ_ФФ!$D:$D,ТЗ_ФФ!AD:AD,0)</f>
        <v>0</v>
      </c>
      <c r="R6" s="100">
        <f ca="1">_xlfn.XLOOKUP($D6,ТЗ_ФФ!$D:$D,ТЗ_ФФ!AE:AE,0)</f>
        <v>0</v>
      </c>
      <c r="S6" s="100">
        <f ca="1">_xlfn.XLOOKUP($D6,ТЗ_ФФ!$D:$D,ТЗ_ФФ!W:W,0)</f>
        <v>0</v>
      </c>
      <c r="T6" s="100">
        <f ca="1">_xlfn.XLOOKUP($D6,ТЗ_ФФ!$D:$D,ТЗ_ФФ!AG:AG,0)</f>
        <v>0</v>
      </c>
      <c r="U6" s="100">
        <f ca="1">_xlfn.XLOOKUP($D6,ТЗ_ФФ!$D:$D,ТЗ_ФФ!AO:AO,0)</f>
        <v>0</v>
      </c>
      <c r="V6" s="100">
        <f ca="1">_xlfn.XLOOKUP($D6,ТЗ_ФФ!$D:$D,ТЗ_ФФ!AQ:AQ,0)</f>
        <v>0</v>
      </c>
      <c r="W6" s="100">
        <f ca="1">_xlfn.XLOOKUP($D6,ТЗ_ФФ!$D:$D,ТЗ_ФФ!AN:AN,0)</f>
        <v>0</v>
      </c>
      <c r="X6" s="100">
        <f ca="1">_xlfn.XLOOKUP($D6,ТЗ_ФФ!$D:$D,ТЗ_ФФ!AR:AR,0)</f>
        <v>0</v>
      </c>
      <c r="Y6" s="100">
        <f ca="1">_xlfn.XLOOKUP($D6,ТЗ_ФФ!$D:$D,ТЗ_ФФ!Y:Y,0)</f>
        <v>0</v>
      </c>
      <c r="Z6" s="100">
        <f ca="1">_xlfn.XLOOKUP($D6,ТЗ_ФФ!$D:$D,ТЗ_ФФ!AA:AA,0)</f>
        <v>0</v>
      </c>
      <c r="AA6" s="100">
        <f ca="1">_xlfn.XLOOKUP($D6,ТЗ_ФФ!$D:$D,ТЗ_ФФ!S:S,0)</f>
        <v>0</v>
      </c>
      <c r="AB6" s="100">
        <f t="shared" ca="1" si="0"/>
        <v>0</v>
      </c>
    </row>
    <row r="7" spans="1:28" x14ac:dyDescent="0.25">
      <c r="A7" s="98">
        <f>[2]Юнит!$B9</f>
        <v>2138709303</v>
      </c>
      <c r="B7" s="98" t="str">
        <f>[2]Юнит!$C9</f>
        <v>AHMA1BW101BG</v>
      </c>
      <c r="C7" s="99" t="str">
        <f>_xlfn.XLOOKUP(D7,[2]Юнит!$E:$E,[2]Юнит!$D:$D)</f>
        <v>Мешок для бюстгалтеров</v>
      </c>
      <c r="D7" s="98">
        <f>[2]Юнит!$E9</f>
        <v>2038597850744</v>
      </c>
      <c r="E7" s="100" cm="1">
        <f t="array" aca="1" ref="E7" ca="1">_xlfn.XLOOKUP($D7,ТЗ_ФФ!$D:$D,ТЗ_ФФ!T:T+ТЗ_ФФ!U:U+ТЗ_ФФ!V:V,0)</f>
        <v>0</v>
      </c>
      <c r="F7" s="100" cm="1">
        <f t="array" aca="1" ref="F7" ca="1">_xlfn.XLOOKUP($D7,ТЗ_ФФ!$D:$D,ТЗ_ФФ!AK:AK+ТЗ_ФФ!AL:AL+ТЗ_ФФ!AM:AM,0)</f>
        <v>0</v>
      </c>
      <c r="G7" s="100">
        <f ca="1">_xlfn.XLOOKUP($D7,ТЗ_ФФ!$D:$D,ТЗ_ФФ!X:X,0)</f>
        <v>0</v>
      </c>
      <c r="H7" s="100">
        <f ca="1">_xlfn.XLOOKUP($D7,ТЗ_ФФ!$D:$D,ТЗ_ФФ!AI:AI,0)</f>
        <v>0</v>
      </c>
      <c r="I7" s="100">
        <f ca="1">_xlfn.XLOOKUP($D7,ТЗ_ФФ!$D:$D,ТЗ_ФФ!AP:AP,0)</f>
        <v>0</v>
      </c>
      <c r="J7" s="100">
        <f ca="1">_xlfn.XLOOKUP($D7,ТЗ_ФФ!$D:$D,ТЗ_ФФ!AF:AF,0)</f>
        <v>0</v>
      </c>
      <c r="K7" s="100" cm="1">
        <f t="array" aca="1" ref="K7" ca="1">_xlfn.XLOOKUP($D7,ТЗ_ФФ!$D:$D,ТЗ_ФФ!R:R+ТЗ_ФФ!AC:AC,0)</f>
        <v>0</v>
      </c>
      <c r="L7" s="100">
        <f ca="1">_xlfn.XLOOKUP($D7,ТЗ_ФФ!$D:$D,ТЗ_ФФ!AH:AH,0)</f>
        <v>0</v>
      </c>
      <c r="M7" s="100"/>
      <c r="N7" s="100">
        <f ca="1">_xlfn.XLOOKUP($D7,ТЗ_ФФ!$D:$D,ТЗ_ФФ!AJ:AJ,0)</f>
        <v>0</v>
      </c>
      <c r="O7" s="100">
        <f ca="1">_xlfn.XLOOKUP($D7,ТЗ_ФФ!$D:$D,ТЗ_ФФ!AB:AB,0)</f>
        <v>0</v>
      </c>
      <c r="P7" s="100">
        <f ca="1">_xlfn.XLOOKUP($D7,ТЗ_ФФ!$D:$D,ТЗ_ФФ!Z:Z,0)</f>
        <v>0</v>
      </c>
      <c r="Q7" s="100">
        <f ca="1">_xlfn.XLOOKUP($D7,ТЗ_ФФ!$D:$D,ТЗ_ФФ!AD:AD,0)</f>
        <v>0</v>
      </c>
      <c r="R7" s="100">
        <f ca="1">_xlfn.XLOOKUP($D7,ТЗ_ФФ!$D:$D,ТЗ_ФФ!AE:AE,0)</f>
        <v>0</v>
      </c>
      <c r="S7" s="100">
        <f ca="1">_xlfn.XLOOKUP($D7,ТЗ_ФФ!$D:$D,ТЗ_ФФ!W:W,0)</f>
        <v>0</v>
      </c>
      <c r="T7" s="100">
        <f ca="1">_xlfn.XLOOKUP($D7,ТЗ_ФФ!$D:$D,ТЗ_ФФ!AG:AG,0)</f>
        <v>0</v>
      </c>
      <c r="U7" s="100">
        <f ca="1">_xlfn.XLOOKUP($D7,ТЗ_ФФ!$D:$D,ТЗ_ФФ!AO:AO,0)</f>
        <v>0</v>
      </c>
      <c r="V7" s="100">
        <f ca="1">_xlfn.XLOOKUP($D7,ТЗ_ФФ!$D:$D,ТЗ_ФФ!AQ:AQ,0)</f>
        <v>0</v>
      </c>
      <c r="W7" s="100">
        <f ca="1">_xlfn.XLOOKUP($D7,ТЗ_ФФ!$D:$D,ТЗ_ФФ!AN:AN,0)</f>
        <v>0</v>
      </c>
      <c r="X7" s="100">
        <f ca="1">_xlfn.XLOOKUP($D7,ТЗ_ФФ!$D:$D,ТЗ_ФФ!AR:AR,0)</f>
        <v>0</v>
      </c>
      <c r="Y7" s="100">
        <f ca="1">_xlfn.XLOOKUP($D7,ТЗ_ФФ!$D:$D,ТЗ_ФФ!Y:Y,0)</f>
        <v>0</v>
      </c>
      <c r="Z7" s="100">
        <f ca="1">_xlfn.XLOOKUP($D7,ТЗ_ФФ!$D:$D,ТЗ_ФФ!AA:AA,0)</f>
        <v>0</v>
      </c>
      <c r="AA7" s="100">
        <f ca="1">_xlfn.XLOOKUP($D7,ТЗ_ФФ!$D:$D,ТЗ_ФФ!S:S,0)</f>
        <v>0</v>
      </c>
      <c r="AB7" s="100">
        <f t="shared" ca="1" si="0"/>
        <v>0</v>
      </c>
    </row>
    <row r="8" spans="1:28" x14ac:dyDescent="0.25">
      <c r="A8" s="98">
        <f>[2]Юнит!$B10</f>
        <v>2419349262</v>
      </c>
      <c r="B8" s="98" t="str">
        <f>[2]Юнит!$C10</f>
        <v>AHMA3BW101BG</v>
      </c>
      <c r="C8" s="99" t="str">
        <f>_xlfn.XLOOKUP(D8,[2]Юнит!$E:$E,[2]Юнит!$D:$D)</f>
        <v>Мешки 3 шт.</v>
      </c>
      <c r="D8" s="98">
        <f>[2]Юнит!$E10</f>
        <v>2038627692689</v>
      </c>
      <c r="E8" s="100" cm="1">
        <f t="array" aca="1" ref="E8" ca="1">_xlfn.XLOOKUP($D8,ТЗ_ФФ!$D:$D,ТЗ_ФФ!T:T+ТЗ_ФФ!U:U+ТЗ_ФФ!V:V,0)</f>
        <v>0</v>
      </c>
      <c r="F8" s="100" cm="1">
        <f t="array" aca="1" ref="F8" ca="1">_xlfn.XLOOKUP($D8,ТЗ_ФФ!$D:$D,ТЗ_ФФ!AK:AK+ТЗ_ФФ!AL:AL+ТЗ_ФФ!AM:AM,0)</f>
        <v>0</v>
      </c>
      <c r="G8" s="100">
        <f ca="1">_xlfn.XLOOKUP($D8,ТЗ_ФФ!$D:$D,ТЗ_ФФ!X:X,0)</f>
        <v>0</v>
      </c>
      <c r="H8" s="100">
        <f ca="1">_xlfn.XLOOKUP($D8,ТЗ_ФФ!$D:$D,ТЗ_ФФ!AI:AI,0)</f>
        <v>0</v>
      </c>
      <c r="I8" s="100">
        <f ca="1">_xlfn.XLOOKUP($D8,ТЗ_ФФ!$D:$D,ТЗ_ФФ!AP:AP,0)</f>
        <v>0</v>
      </c>
      <c r="J8" s="100">
        <f ca="1">_xlfn.XLOOKUP($D8,ТЗ_ФФ!$D:$D,ТЗ_ФФ!AF:AF,0)</f>
        <v>0</v>
      </c>
      <c r="K8" s="100" cm="1">
        <f t="array" aca="1" ref="K8" ca="1">_xlfn.XLOOKUP($D8,ТЗ_ФФ!$D:$D,ТЗ_ФФ!R:R+ТЗ_ФФ!AC:AC,0)</f>
        <v>0</v>
      </c>
      <c r="L8" s="100">
        <f ca="1">_xlfn.XLOOKUP($D8,ТЗ_ФФ!$D:$D,ТЗ_ФФ!AH:AH,0)</f>
        <v>0</v>
      </c>
      <c r="M8" s="100"/>
      <c r="N8" s="100">
        <f ca="1">_xlfn.XLOOKUP($D8,ТЗ_ФФ!$D:$D,ТЗ_ФФ!AJ:AJ,0)</f>
        <v>0</v>
      </c>
      <c r="O8" s="100">
        <f ca="1">_xlfn.XLOOKUP($D8,ТЗ_ФФ!$D:$D,ТЗ_ФФ!AB:AB,0)</f>
        <v>0</v>
      </c>
      <c r="P8" s="100">
        <f ca="1">_xlfn.XLOOKUP($D8,ТЗ_ФФ!$D:$D,ТЗ_ФФ!Z:Z,0)</f>
        <v>0</v>
      </c>
      <c r="Q8" s="100">
        <f ca="1">_xlfn.XLOOKUP($D8,ТЗ_ФФ!$D:$D,ТЗ_ФФ!AD:AD,0)</f>
        <v>0</v>
      </c>
      <c r="R8" s="100">
        <f ca="1">_xlfn.XLOOKUP($D8,ТЗ_ФФ!$D:$D,ТЗ_ФФ!AE:AE,0)</f>
        <v>0</v>
      </c>
      <c r="S8" s="100">
        <f ca="1">_xlfn.XLOOKUP($D8,ТЗ_ФФ!$D:$D,ТЗ_ФФ!W:W,0)</f>
        <v>0</v>
      </c>
      <c r="T8" s="100">
        <f ca="1">_xlfn.XLOOKUP($D8,ТЗ_ФФ!$D:$D,ТЗ_ФФ!AG:AG,0)</f>
        <v>0</v>
      </c>
      <c r="U8" s="100">
        <f ca="1">_xlfn.XLOOKUP($D8,ТЗ_ФФ!$D:$D,ТЗ_ФФ!AO:AO,0)</f>
        <v>0</v>
      </c>
      <c r="V8" s="100">
        <f ca="1">_xlfn.XLOOKUP($D8,ТЗ_ФФ!$D:$D,ТЗ_ФФ!AQ:AQ,0)</f>
        <v>0</v>
      </c>
      <c r="W8" s="100">
        <f ca="1">_xlfn.XLOOKUP($D8,ТЗ_ФФ!$D:$D,ТЗ_ФФ!AN:AN,0)</f>
        <v>0</v>
      </c>
      <c r="X8" s="100">
        <f ca="1">_xlfn.XLOOKUP($D8,ТЗ_ФФ!$D:$D,ТЗ_ФФ!AR:AR,0)</f>
        <v>0</v>
      </c>
      <c r="Y8" s="100">
        <f ca="1">_xlfn.XLOOKUP($D8,ТЗ_ФФ!$D:$D,ТЗ_ФФ!Y:Y,0)</f>
        <v>0</v>
      </c>
      <c r="Z8" s="100">
        <f ca="1">_xlfn.XLOOKUP($D8,ТЗ_ФФ!$D:$D,ТЗ_ФФ!AA:AA,0)</f>
        <v>0</v>
      </c>
      <c r="AA8" s="100">
        <f ca="1">_xlfn.XLOOKUP($D8,ТЗ_ФФ!$D:$D,ТЗ_ФФ!S:S,0)</f>
        <v>0</v>
      </c>
      <c r="AB8" s="100">
        <f t="shared" ca="1" si="0"/>
        <v>0</v>
      </c>
    </row>
    <row r="9" spans="1:28" x14ac:dyDescent="0.25">
      <c r="A9" s="98">
        <f>[2]Юнит!$B11</f>
        <v>2576041357</v>
      </c>
      <c r="B9" s="98" t="str">
        <f>[2]Юнит!$C11</f>
        <v>AHMA3BW102BG</v>
      </c>
      <c r="C9" s="99" t="str">
        <f>_xlfn.XLOOKUP(D9,[2]Юнит!$E:$E,[2]Юнит!$D:$D)</f>
        <v>Мешки/деликат 3 шт.</v>
      </c>
      <c r="D9" s="98">
        <f>[2]Юнит!$E11</f>
        <v>2038627713902</v>
      </c>
      <c r="E9" s="100" cm="1">
        <f t="array" aca="1" ref="E9" ca="1">_xlfn.XLOOKUP($D9,ТЗ_ФФ!$D:$D,ТЗ_ФФ!T:T+ТЗ_ФФ!U:U+ТЗ_ФФ!V:V,0)</f>
        <v>0</v>
      </c>
      <c r="F9" s="100" cm="1">
        <f t="array" aca="1" ref="F9" ca="1">_xlfn.XLOOKUP($D9,ТЗ_ФФ!$D:$D,ТЗ_ФФ!AK:AK+ТЗ_ФФ!AL:AL+ТЗ_ФФ!AM:AM,0)</f>
        <v>0</v>
      </c>
      <c r="G9" s="100">
        <f ca="1">_xlfn.XLOOKUP($D9,ТЗ_ФФ!$D:$D,ТЗ_ФФ!X:X,0)</f>
        <v>0</v>
      </c>
      <c r="H9" s="100">
        <f ca="1">_xlfn.XLOOKUP($D9,ТЗ_ФФ!$D:$D,ТЗ_ФФ!AI:AI,0)</f>
        <v>0</v>
      </c>
      <c r="I9" s="100">
        <f ca="1">_xlfn.XLOOKUP($D9,ТЗ_ФФ!$D:$D,ТЗ_ФФ!AP:AP,0)</f>
        <v>0</v>
      </c>
      <c r="J9" s="100">
        <f ca="1">_xlfn.XLOOKUP($D9,ТЗ_ФФ!$D:$D,ТЗ_ФФ!AF:AF,0)</f>
        <v>0</v>
      </c>
      <c r="K9" s="100" cm="1">
        <f t="array" aca="1" ref="K9" ca="1">_xlfn.XLOOKUP($D9,ТЗ_ФФ!$D:$D,ТЗ_ФФ!R:R+ТЗ_ФФ!AC:AC,0)</f>
        <v>0</v>
      </c>
      <c r="L9" s="100">
        <f ca="1">_xlfn.XLOOKUP($D9,ТЗ_ФФ!$D:$D,ТЗ_ФФ!AH:AH,0)</f>
        <v>0</v>
      </c>
      <c r="M9" s="100"/>
      <c r="N9" s="100">
        <f ca="1">_xlfn.XLOOKUP($D9,ТЗ_ФФ!$D:$D,ТЗ_ФФ!AJ:AJ,0)</f>
        <v>0</v>
      </c>
      <c r="O9" s="100">
        <f ca="1">_xlfn.XLOOKUP($D9,ТЗ_ФФ!$D:$D,ТЗ_ФФ!AB:AB,0)</f>
        <v>0</v>
      </c>
      <c r="P9" s="100">
        <f ca="1">_xlfn.XLOOKUP($D9,ТЗ_ФФ!$D:$D,ТЗ_ФФ!Z:Z,0)</f>
        <v>0</v>
      </c>
      <c r="Q9" s="100">
        <f ca="1">_xlfn.XLOOKUP($D9,ТЗ_ФФ!$D:$D,ТЗ_ФФ!AD:AD,0)</f>
        <v>0</v>
      </c>
      <c r="R9" s="100">
        <f ca="1">_xlfn.XLOOKUP($D9,ТЗ_ФФ!$D:$D,ТЗ_ФФ!AE:AE,0)</f>
        <v>0</v>
      </c>
      <c r="S9" s="100">
        <f ca="1">_xlfn.XLOOKUP($D9,ТЗ_ФФ!$D:$D,ТЗ_ФФ!W:W,0)</f>
        <v>0</v>
      </c>
      <c r="T9" s="100">
        <f ca="1">_xlfn.XLOOKUP($D9,ТЗ_ФФ!$D:$D,ТЗ_ФФ!AG:AG,0)</f>
        <v>0</v>
      </c>
      <c r="U9" s="100">
        <f ca="1">_xlfn.XLOOKUP($D9,ТЗ_ФФ!$D:$D,ТЗ_ФФ!AO:AO,0)</f>
        <v>0</v>
      </c>
      <c r="V9" s="100">
        <f ca="1">_xlfn.XLOOKUP($D9,ТЗ_ФФ!$D:$D,ТЗ_ФФ!AQ:AQ,0)</f>
        <v>0</v>
      </c>
      <c r="W9" s="100">
        <f ca="1">_xlfn.XLOOKUP($D9,ТЗ_ФФ!$D:$D,ТЗ_ФФ!AN:AN,0)</f>
        <v>0</v>
      </c>
      <c r="X9" s="100">
        <f ca="1">_xlfn.XLOOKUP($D9,ТЗ_ФФ!$D:$D,ТЗ_ФФ!AR:AR,0)</f>
        <v>0</v>
      </c>
      <c r="Y9" s="100">
        <f ca="1">_xlfn.XLOOKUP($D9,ТЗ_ФФ!$D:$D,ТЗ_ФФ!Y:Y,0)</f>
        <v>0</v>
      </c>
      <c r="Z9" s="100">
        <f ca="1">_xlfn.XLOOKUP($D9,ТЗ_ФФ!$D:$D,ТЗ_ФФ!AA:AA,0)</f>
        <v>0</v>
      </c>
      <c r="AA9" s="100">
        <f ca="1">_xlfn.XLOOKUP($D9,ТЗ_ФФ!$D:$D,ТЗ_ФФ!S:S,0)</f>
        <v>0</v>
      </c>
      <c r="AB9" s="100">
        <f t="shared" ca="1" si="0"/>
        <v>0</v>
      </c>
    </row>
    <row r="10" spans="1:28" x14ac:dyDescent="0.25">
      <c r="A10" s="98">
        <f>[2]Юнит!$B12</f>
        <v>2419349585</v>
      </c>
      <c r="B10" s="98" t="str">
        <f>[2]Юнит!$C12</f>
        <v>AHMA3BW201WH</v>
      </c>
      <c r="C10" s="99" t="str">
        <f>_xlfn.XLOOKUP(D10,[2]Юнит!$E:$E,[2]Юнит!$D:$D)</f>
        <v>Мешки/шнурок мелк 3 шт.</v>
      </c>
      <c r="D10" s="98">
        <f>[2]Юнит!$E12</f>
        <v>2038606201642</v>
      </c>
      <c r="E10" s="100" cm="1">
        <f t="array" aca="1" ref="E10" ca="1">_xlfn.XLOOKUP($D10,ТЗ_ФФ!$D:$D,ТЗ_ФФ!T:T+ТЗ_ФФ!U:U+ТЗ_ФФ!V:V,0)</f>
        <v>0</v>
      </c>
      <c r="F10" s="100" cm="1">
        <f t="array" aca="1" ref="F10" ca="1">_xlfn.XLOOKUP($D10,ТЗ_ФФ!$D:$D,ТЗ_ФФ!AK:AK+ТЗ_ФФ!AL:AL+ТЗ_ФФ!AM:AM,0)</f>
        <v>0</v>
      </c>
      <c r="G10" s="100">
        <f ca="1">_xlfn.XLOOKUP($D10,ТЗ_ФФ!$D:$D,ТЗ_ФФ!X:X,0)</f>
        <v>0</v>
      </c>
      <c r="H10" s="100">
        <f ca="1">_xlfn.XLOOKUP($D10,ТЗ_ФФ!$D:$D,ТЗ_ФФ!AI:AI,0)</f>
        <v>0</v>
      </c>
      <c r="I10" s="100">
        <f ca="1">_xlfn.XLOOKUP($D10,ТЗ_ФФ!$D:$D,ТЗ_ФФ!AP:AP,0)</f>
        <v>0</v>
      </c>
      <c r="J10" s="100">
        <f ca="1">_xlfn.XLOOKUP($D10,ТЗ_ФФ!$D:$D,ТЗ_ФФ!AF:AF,0)</f>
        <v>0</v>
      </c>
      <c r="K10" s="100" cm="1">
        <f t="array" aca="1" ref="K10" ca="1">_xlfn.XLOOKUP($D10,ТЗ_ФФ!$D:$D,ТЗ_ФФ!R:R+ТЗ_ФФ!AC:AC,0)</f>
        <v>0</v>
      </c>
      <c r="L10" s="100">
        <f ca="1">_xlfn.XLOOKUP($D10,ТЗ_ФФ!$D:$D,ТЗ_ФФ!AH:AH,0)</f>
        <v>0</v>
      </c>
      <c r="M10" s="100"/>
      <c r="N10" s="100">
        <f ca="1">_xlfn.XLOOKUP($D10,ТЗ_ФФ!$D:$D,ТЗ_ФФ!AJ:AJ,0)</f>
        <v>0</v>
      </c>
      <c r="O10" s="100">
        <f ca="1">_xlfn.XLOOKUP($D10,ТЗ_ФФ!$D:$D,ТЗ_ФФ!AB:AB,0)</f>
        <v>0</v>
      </c>
      <c r="P10" s="100">
        <f ca="1">_xlfn.XLOOKUP($D10,ТЗ_ФФ!$D:$D,ТЗ_ФФ!Z:Z,0)</f>
        <v>0</v>
      </c>
      <c r="Q10" s="100">
        <f ca="1">_xlfn.XLOOKUP($D10,ТЗ_ФФ!$D:$D,ТЗ_ФФ!AD:AD,0)</f>
        <v>0</v>
      </c>
      <c r="R10" s="100">
        <f ca="1">_xlfn.XLOOKUP($D10,ТЗ_ФФ!$D:$D,ТЗ_ФФ!AE:AE,0)</f>
        <v>0</v>
      </c>
      <c r="S10" s="100">
        <f ca="1">_xlfn.XLOOKUP($D10,ТЗ_ФФ!$D:$D,ТЗ_ФФ!W:W,0)</f>
        <v>0</v>
      </c>
      <c r="T10" s="100">
        <f ca="1">_xlfn.XLOOKUP($D10,ТЗ_ФФ!$D:$D,ТЗ_ФФ!AG:AG,0)</f>
        <v>0</v>
      </c>
      <c r="U10" s="100">
        <f ca="1">_xlfn.XLOOKUP($D10,ТЗ_ФФ!$D:$D,ТЗ_ФФ!AO:AO,0)</f>
        <v>0</v>
      </c>
      <c r="V10" s="100">
        <f ca="1">_xlfn.XLOOKUP($D10,ТЗ_ФФ!$D:$D,ТЗ_ФФ!AQ:AQ,0)</f>
        <v>0</v>
      </c>
      <c r="W10" s="100">
        <f ca="1">_xlfn.XLOOKUP($D10,ТЗ_ФФ!$D:$D,ТЗ_ФФ!AN:AN,0)</f>
        <v>0</v>
      </c>
      <c r="X10" s="100">
        <f ca="1">_xlfn.XLOOKUP($D10,ТЗ_ФФ!$D:$D,ТЗ_ФФ!AR:AR,0)</f>
        <v>0</v>
      </c>
      <c r="Y10" s="100">
        <f ca="1">_xlfn.XLOOKUP($D10,ТЗ_ФФ!$D:$D,ТЗ_ФФ!Y:Y,0)</f>
        <v>0</v>
      </c>
      <c r="Z10" s="100">
        <f ca="1">_xlfn.XLOOKUP($D10,ТЗ_ФФ!$D:$D,ТЗ_ФФ!AA:AA,0)</f>
        <v>0</v>
      </c>
      <c r="AA10" s="100">
        <f ca="1">_xlfn.XLOOKUP($D10,ТЗ_ФФ!$D:$D,ТЗ_ФФ!S:S,0)</f>
        <v>0</v>
      </c>
      <c r="AB10" s="100">
        <f t="shared" ca="1" si="0"/>
        <v>0</v>
      </c>
    </row>
    <row r="11" spans="1:28" x14ac:dyDescent="0.25">
      <c r="A11" s="98">
        <f>[2]Юнит!$B13</f>
        <v>2419349501</v>
      </c>
      <c r="B11" s="98" t="str">
        <f>[2]Юнит!$C13</f>
        <v>AHMA3BW202WH</v>
      </c>
      <c r="C11" s="99" t="str">
        <f>_xlfn.XLOOKUP(D11,[2]Юнит!$E:$E,[2]Юнит!$D:$D)</f>
        <v>Мешки/шнурок крупн 3 шт.</v>
      </c>
      <c r="D11" s="98">
        <f>[2]Юнит!$E13</f>
        <v>2038606256161</v>
      </c>
      <c r="E11" s="100" cm="1">
        <f t="array" aca="1" ref="E11" ca="1">_xlfn.XLOOKUP($D11,ТЗ_ФФ!$D:$D,ТЗ_ФФ!T:T+ТЗ_ФФ!U:U+ТЗ_ФФ!V:V,0)</f>
        <v>0</v>
      </c>
      <c r="F11" s="100" cm="1">
        <f t="array" aca="1" ref="F11" ca="1">_xlfn.XLOOKUP($D11,ТЗ_ФФ!$D:$D,ТЗ_ФФ!AK:AK+ТЗ_ФФ!AL:AL+ТЗ_ФФ!AM:AM,0)</f>
        <v>0</v>
      </c>
      <c r="G11" s="100">
        <f ca="1">_xlfn.XLOOKUP($D11,ТЗ_ФФ!$D:$D,ТЗ_ФФ!X:X,0)</f>
        <v>0</v>
      </c>
      <c r="H11" s="100">
        <f ca="1">_xlfn.XLOOKUP($D11,ТЗ_ФФ!$D:$D,ТЗ_ФФ!AI:AI,0)</f>
        <v>0</v>
      </c>
      <c r="I11" s="100">
        <f ca="1">_xlfn.XLOOKUP($D11,ТЗ_ФФ!$D:$D,ТЗ_ФФ!AP:AP,0)</f>
        <v>0</v>
      </c>
      <c r="J11" s="100">
        <f ca="1">_xlfn.XLOOKUP($D11,ТЗ_ФФ!$D:$D,ТЗ_ФФ!AF:AF,0)</f>
        <v>0</v>
      </c>
      <c r="K11" s="100" cm="1">
        <f t="array" aca="1" ref="K11" ca="1">_xlfn.XLOOKUP($D11,ТЗ_ФФ!$D:$D,ТЗ_ФФ!R:R+ТЗ_ФФ!AC:AC,0)</f>
        <v>0</v>
      </c>
      <c r="L11" s="100">
        <f ca="1">_xlfn.XLOOKUP($D11,ТЗ_ФФ!$D:$D,ТЗ_ФФ!AH:AH,0)</f>
        <v>0</v>
      </c>
      <c r="M11" s="100"/>
      <c r="N11" s="100">
        <f ca="1">_xlfn.XLOOKUP($D11,ТЗ_ФФ!$D:$D,ТЗ_ФФ!AJ:AJ,0)</f>
        <v>0</v>
      </c>
      <c r="O11" s="100">
        <f ca="1">_xlfn.XLOOKUP($D11,ТЗ_ФФ!$D:$D,ТЗ_ФФ!AB:AB,0)</f>
        <v>0</v>
      </c>
      <c r="P11" s="100">
        <f ca="1">_xlfn.XLOOKUP($D11,ТЗ_ФФ!$D:$D,ТЗ_ФФ!Z:Z,0)</f>
        <v>0</v>
      </c>
      <c r="Q11" s="100">
        <f ca="1">_xlfn.XLOOKUP($D11,ТЗ_ФФ!$D:$D,ТЗ_ФФ!AD:AD,0)</f>
        <v>0</v>
      </c>
      <c r="R11" s="100">
        <f ca="1">_xlfn.XLOOKUP($D11,ТЗ_ФФ!$D:$D,ТЗ_ФФ!AE:AE,0)</f>
        <v>0</v>
      </c>
      <c r="S11" s="100">
        <f ca="1">_xlfn.XLOOKUP($D11,ТЗ_ФФ!$D:$D,ТЗ_ФФ!W:W,0)</f>
        <v>0</v>
      </c>
      <c r="T11" s="100">
        <f ca="1">_xlfn.XLOOKUP($D11,ТЗ_ФФ!$D:$D,ТЗ_ФФ!AG:AG,0)</f>
        <v>0</v>
      </c>
      <c r="U11" s="100">
        <f ca="1">_xlfn.XLOOKUP($D11,ТЗ_ФФ!$D:$D,ТЗ_ФФ!AO:AO,0)</f>
        <v>0</v>
      </c>
      <c r="V11" s="100">
        <f ca="1">_xlfn.XLOOKUP($D11,ТЗ_ФФ!$D:$D,ТЗ_ФФ!AQ:AQ,0)</f>
        <v>0</v>
      </c>
      <c r="W11" s="100">
        <f ca="1">_xlfn.XLOOKUP($D11,ТЗ_ФФ!$D:$D,ТЗ_ФФ!AN:AN,0)</f>
        <v>0</v>
      </c>
      <c r="X11" s="100">
        <f ca="1">_xlfn.XLOOKUP($D11,ТЗ_ФФ!$D:$D,ТЗ_ФФ!AR:AR,0)</f>
        <v>0</v>
      </c>
      <c r="Y11" s="100">
        <f ca="1">_xlfn.XLOOKUP($D11,ТЗ_ФФ!$D:$D,ТЗ_ФФ!Y:Y,0)</f>
        <v>0</v>
      </c>
      <c r="Z11" s="100">
        <f ca="1">_xlfn.XLOOKUP($D11,ТЗ_ФФ!$D:$D,ТЗ_ФФ!AA:AA,0)</f>
        <v>0</v>
      </c>
      <c r="AA11" s="100">
        <f ca="1">_xlfn.XLOOKUP($D11,ТЗ_ФФ!$D:$D,ТЗ_ФФ!S:S,0)</f>
        <v>0</v>
      </c>
      <c r="AB11" s="100">
        <f t="shared" ca="1" si="0"/>
        <v>0</v>
      </c>
    </row>
    <row r="12" spans="1:28" x14ac:dyDescent="0.25">
      <c r="A12" s="98">
        <f>[2]Юнит!$B14</f>
        <v>2419349453</v>
      </c>
      <c r="B12" s="98" t="str">
        <f>[2]Юнит!$C14</f>
        <v>AHMA2BW201WH</v>
      </c>
      <c r="C12" s="99" t="str">
        <f>_xlfn.XLOOKUP(D12,[2]Юнит!$E:$E,[2]Юнит!$D:$D)</f>
        <v>Мешки 2 шт. серый</v>
      </c>
      <c r="D12" s="98">
        <f>[2]Юнит!$E14</f>
        <v>2039404446068</v>
      </c>
      <c r="E12" s="100" cm="1">
        <f t="array" aca="1" ref="E12" ca="1">_xlfn.XLOOKUP($D12,ТЗ_ФФ!$D:$D,ТЗ_ФФ!T:T+ТЗ_ФФ!U:U+ТЗ_ФФ!V:V,0)</f>
        <v>0</v>
      </c>
      <c r="F12" s="100" cm="1">
        <f t="array" aca="1" ref="F12" ca="1">_xlfn.XLOOKUP($D12,ТЗ_ФФ!$D:$D,ТЗ_ФФ!AK:AK+ТЗ_ФФ!AL:AL+ТЗ_ФФ!AM:AM,0)</f>
        <v>0</v>
      </c>
      <c r="G12" s="100">
        <f ca="1">_xlfn.XLOOKUP($D12,ТЗ_ФФ!$D:$D,ТЗ_ФФ!X:X,0)</f>
        <v>0</v>
      </c>
      <c r="H12" s="100">
        <f ca="1">_xlfn.XLOOKUP($D12,ТЗ_ФФ!$D:$D,ТЗ_ФФ!AI:AI,0)</f>
        <v>0</v>
      </c>
      <c r="I12" s="100">
        <f ca="1">_xlfn.XLOOKUP($D12,ТЗ_ФФ!$D:$D,ТЗ_ФФ!AP:AP,0)</f>
        <v>0</v>
      </c>
      <c r="J12" s="100">
        <f ca="1">_xlfn.XLOOKUP($D12,ТЗ_ФФ!$D:$D,ТЗ_ФФ!AF:AF,0)</f>
        <v>0</v>
      </c>
      <c r="K12" s="100" cm="1">
        <f t="array" aca="1" ref="K12" ca="1">_xlfn.XLOOKUP($D12,ТЗ_ФФ!$D:$D,ТЗ_ФФ!R:R+ТЗ_ФФ!AC:AC,0)</f>
        <v>0</v>
      </c>
      <c r="L12" s="100">
        <f ca="1">_xlfn.XLOOKUP($D12,ТЗ_ФФ!$D:$D,ТЗ_ФФ!AH:AH,0)</f>
        <v>0</v>
      </c>
      <c r="M12" s="100"/>
      <c r="N12" s="100">
        <f ca="1">_xlfn.XLOOKUP($D12,ТЗ_ФФ!$D:$D,ТЗ_ФФ!AJ:AJ,0)</f>
        <v>0</v>
      </c>
      <c r="O12" s="100">
        <f ca="1">_xlfn.XLOOKUP($D12,ТЗ_ФФ!$D:$D,ТЗ_ФФ!AB:AB,0)</f>
        <v>0</v>
      </c>
      <c r="P12" s="100">
        <f ca="1">_xlfn.XLOOKUP($D12,ТЗ_ФФ!$D:$D,ТЗ_ФФ!Z:Z,0)</f>
        <v>0</v>
      </c>
      <c r="Q12" s="100">
        <f ca="1">_xlfn.XLOOKUP($D12,ТЗ_ФФ!$D:$D,ТЗ_ФФ!AD:AD,0)</f>
        <v>0</v>
      </c>
      <c r="R12" s="100">
        <f ca="1">_xlfn.XLOOKUP($D12,ТЗ_ФФ!$D:$D,ТЗ_ФФ!AE:AE,0)</f>
        <v>0</v>
      </c>
      <c r="S12" s="100">
        <f ca="1">_xlfn.XLOOKUP($D12,ТЗ_ФФ!$D:$D,ТЗ_ФФ!W:W,0)</f>
        <v>0</v>
      </c>
      <c r="T12" s="100">
        <f ca="1">_xlfn.XLOOKUP($D12,ТЗ_ФФ!$D:$D,ТЗ_ФФ!AG:AG,0)</f>
        <v>0</v>
      </c>
      <c r="U12" s="100">
        <f ca="1">_xlfn.XLOOKUP($D12,ТЗ_ФФ!$D:$D,ТЗ_ФФ!AO:AO,0)</f>
        <v>0</v>
      </c>
      <c r="V12" s="100">
        <f ca="1">_xlfn.XLOOKUP($D12,ТЗ_ФФ!$D:$D,ТЗ_ФФ!AQ:AQ,0)</f>
        <v>0</v>
      </c>
      <c r="W12" s="100">
        <f ca="1">_xlfn.XLOOKUP($D12,ТЗ_ФФ!$D:$D,ТЗ_ФФ!AN:AN,0)</f>
        <v>0</v>
      </c>
      <c r="X12" s="100">
        <f ca="1">_xlfn.XLOOKUP($D12,ТЗ_ФФ!$D:$D,ТЗ_ФФ!AR:AR,0)</f>
        <v>0</v>
      </c>
      <c r="Y12" s="100">
        <f ca="1">_xlfn.XLOOKUP($D12,ТЗ_ФФ!$D:$D,ТЗ_ФФ!Y:Y,0)</f>
        <v>0</v>
      </c>
      <c r="Z12" s="100">
        <f ca="1">_xlfn.XLOOKUP($D12,ТЗ_ФФ!$D:$D,ТЗ_ФФ!AA:AA,0)</f>
        <v>0</v>
      </c>
      <c r="AA12" s="100">
        <f ca="1">_xlfn.XLOOKUP($D12,ТЗ_ФФ!$D:$D,ТЗ_ФФ!S:S,0)</f>
        <v>0</v>
      </c>
      <c r="AB12" s="100">
        <f t="shared" ca="1" si="0"/>
        <v>0</v>
      </c>
    </row>
    <row r="13" spans="1:28" x14ac:dyDescent="0.25">
      <c r="A13" s="109">
        <f>[2]Юнит!$B15</f>
        <v>0</v>
      </c>
      <c r="B13" s="109" t="str">
        <f>[2]Юнит!$C15</f>
        <v>AHMA2BW202WH</v>
      </c>
      <c r="C13" s="110" t="str">
        <f>_xlfn.XLOOKUP(D13,[2]Юнит!$E:$E,[2]Юнит!$D:$D)</f>
        <v>Мешки 2 шт. розовый</v>
      </c>
      <c r="D13" s="109">
        <f>[2]Юнит!$E15</f>
        <v>2040278862540</v>
      </c>
      <c r="E13" s="100" cm="1">
        <f t="array" ref="E13">_xlfn.XLOOKUP($D13,ТЗ_ФФ!$D:$D,ТЗ_ФФ!T:T+ТЗ_ФФ!U:U+ТЗ_ФФ!V:V,0)</f>
        <v>0</v>
      </c>
      <c r="F13" s="100" cm="1">
        <f t="array" ref="F13">_xlfn.XLOOKUP($D13,ТЗ_ФФ!$D:$D,ТЗ_ФФ!AK:AK+ТЗ_ФФ!AL:AL+ТЗ_ФФ!AM:AM,0)</f>
        <v>0</v>
      </c>
      <c r="G13" s="100">
        <f>_xlfn.XLOOKUP($D13,ТЗ_ФФ!$D:$D,ТЗ_ФФ!X:X,0)</f>
        <v>0</v>
      </c>
      <c r="H13" s="100">
        <f>_xlfn.XLOOKUP($D13,ТЗ_ФФ!$D:$D,ТЗ_ФФ!AI:AI,0)</f>
        <v>0</v>
      </c>
      <c r="I13" s="100">
        <f>_xlfn.XLOOKUP($D13,ТЗ_ФФ!$D:$D,ТЗ_ФФ!AP:AP,0)</f>
        <v>0</v>
      </c>
      <c r="J13" s="100">
        <f>_xlfn.XLOOKUP($D13,ТЗ_ФФ!$D:$D,ТЗ_ФФ!AF:AF,0)</f>
        <v>0</v>
      </c>
      <c r="K13" s="100" cm="1">
        <f t="array" ref="K13">_xlfn.XLOOKUP($D13,ТЗ_ФФ!$D:$D,ТЗ_ФФ!R:R+ТЗ_ФФ!AC:AC,0)</f>
        <v>0</v>
      </c>
      <c r="L13" s="100">
        <f>_xlfn.XLOOKUP($D13,ТЗ_ФФ!$D:$D,ТЗ_ФФ!AH:AH,0)</f>
        <v>0</v>
      </c>
      <c r="M13" s="100"/>
      <c r="N13" s="100">
        <f>_xlfn.XLOOKUP($D13,ТЗ_ФФ!$D:$D,ТЗ_ФФ!AJ:AJ,0)</f>
        <v>0</v>
      </c>
      <c r="O13" s="100">
        <f>_xlfn.XLOOKUP($D13,ТЗ_ФФ!$D:$D,ТЗ_ФФ!AB:AB,0)</f>
        <v>0</v>
      </c>
      <c r="P13" s="100">
        <f>_xlfn.XLOOKUP($D13,ТЗ_ФФ!$D:$D,ТЗ_ФФ!Z:Z,0)</f>
        <v>0</v>
      </c>
      <c r="Q13" s="100">
        <f>_xlfn.XLOOKUP($D13,ТЗ_ФФ!$D:$D,ТЗ_ФФ!AD:AD,0)</f>
        <v>0</v>
      </c>
      <c r="R13" s="100">
        <f>_xlfn.XLOOKUP($D13,ТЗ_ФФ!$D:$D,ТЗ_ФФ!AE:AE,0)</f>
        <v>0</v>
      </c>
      <c r="S13" s="100">
        <f>_xlfn.XLOOKUP($D13,ТЗ_ФФ!$D:$D,ТЗ_ФФ!W:W,0)</f>
        <v>0</v>
      </c>
      <c r="T13" s="100">
        <f>_xlfn.XLOOKUP($D13,ТЗ_ФФ!$D:$D,ТЗ_ФФ!AG:AG,0)</f>
        <v>0</v>
      </c>
      <c r="U13" s="100">
        <f>_xlfn.XLOOKUP($D13,ТЗ_ФФ!$D:$D,ТЗ_ФФ!AO:AO,0)</f>
        <v>0</v>
      </c>
      <c r="V13" s="100">
        <f>_xlfn.XLOOKUP($D13,ТЗ_ФФ!$D:$D,ТЗ_ФФ!AQ:AQ,0)</f>
        <v>0</v>
      </c>
      <c r="W13" s="100">
        <f>_xlfn.XLOOKUP($D13,ТЗ_ФФ!$D:$D,ТЗ_ФФ!AN:AN,0)</f>
        <v>0</v>
      </c>
      <c r="X13" s="100">
        <f>_xlfn.XLOOKUP($D13,ТЗ_ФФ!$D:$D,ТЗ_ФФ!AR:AR,0)</f>
        <v>0</v>
      </c>
      <c r="Y13" s="100">
        <f>_xlfn.XLOOKUP($D13,ТЗ_ФФ!$D:$D,ТЗ_ФФ!Y:Y,0)</f>
        <v>0</v>
      </c>
      <c r="Z13" s="100">
        <f>_xlfn.XLOOKUP($D13,ТЗ_ФФ!$D:$D,ТЗ_ФФ!AA:AA,0)</f>
        <v>0</v>
      </c>
      <c r="AA13" s="100">
        <f>_xlfn.XLOOKUP($D13,ТЗ_ФФ!$D:$D,ТЗ_ФФ!S:S,0)</f>
        <v>0</v>
      </c>
      <c r="AB13" s="100">
        <f t="shared" si="0"/>
        <v>0</v>
      </c>
    </row>
    <row r="14" spans="1:28" x14ac:dyDescent="0.25">
      <c r="A14" s="98">
        <f>[2]Юнит!$B16</f>
        <v>2419349360</v>
      </c>
      <c r="B14" s="98" t="str">
        <f>[2]Юнит!$C16</f>
        <v>AHMA1BW112WH</v>
      </c>
      <c r="C14" s="99" t="str">
        <f>_xlfn.XLOOKUP(D14,[2]Юнит!$E:$E,[2]Юнит!$D:$D)</f>
        <v>Мешок 60*80 крупн</v>
      </c>
      <c r="D14" s="98">
        <f>[2]Юнит!$E16</f>
        <v>2040335626849</v>
      </c>
      <c r="E14" s="100" cm="1">
        <f t="array" aca="1" ref="E14" ca="1">_xlfn.XLOOKUP($D14,ТЗ_ФФ!$D:$D,ТЗ_ФФ!T:T+ТЗ_ФФ!U:U+ТЗ_ФФ!V:V,0)</f>
        <v>0</v>
      </c>
      <c r="F14" s="100" cm="1">
        <f t="array" aca="1" ref="F14" ca="1">_xlfn.XLOOKUP($D14,ТЗ_ФФ!$D:$D,ТЗ_ФФ!AK:AK+ТЗ_ФФ!AL:AL+ТЗ_ФФ!AM:AM,0)</f>
        <v>0</v>
      </c>
      <c r="G14" s="100">
        <f ca="1">_xlfn.XLOOKUP($D14,ТЗ_ФФ!$D:$D,ТЗ_ФФ!X:X,0)</f>
        <v>0</v>
      </c>
      <c r="H14" s="100">
        <f ca="1">_xlfn.XLOOKUP($D14,ТЗ_ФФ!$D:$D,ТЗ_ФФ!AI:AI,0)</f>
        <v>0</v>
      </c>
      <c r="I14" s="100">
        <f ca="1">_xlfn.XLOOKUP($D14,ТЗ_ФФ!$D:$D,ТЗ_ФФ!AP:AP,0)</f>
        <v>0</v>
      </c>
      <c r="J14" s="100">
        <f ca="1">_xlfn.XLOOKUP($D14,ТЗ_ФФ!$D:$D,ТЗ_ФФ!AF:AF,0)</f>
        <v>0</v>
      </c>
      <c r="K14" s="100" cm="1">
        <f t="array" aca="1" ref="K14" ca="1">_xlfn.XLOOKUP($D14,ТЗ_ФФ!$D:$D,ТЗ_ФФ!R:R+ТЗ_ФФ!AC:AC,0)</f>
        <v>0</v>
      </c>
      <c r="L14" s="100">
        <f ca="1">_xlfn.XLOOKUP($D14,ТЗ_ФФ!$D:$D,ТЗ_ФФ!AH:AH,0)</f>
        <v>0</v>
      </c>
      <c r="M14" s="100"/>
      <c r="N14" s="100">
        <f ca="1">_xlfn.XLOOKUP($D14,ТЗ_ФФ!$D:$D,ТЗ_ФФ!AJ:AJ,0)</f>
        <v>0</v>
      </c>
      <c r="O14" s="100">
        <f ca="1">_xlfn.XLOOKUP($D14,ТЗ_ФФ!$D:$D,ТЗ_ФФ!AB:AB,0)</f>
        <v>0</v>
      </c>
      <c r="P14" s="100">
        <f ca="1">_xlfn.XLOOKUP($D14,ТЗ_ФФ!$D:$D,ТЗ_ФФ!Z:Z,0)</f>
        <v>0</v>
      </c>
      <c r="Q14" s="100">
        <f ca="1">_xlfn.XLOOKUP($D14,ТЗ_ФФ!$D:$D,ТЗ_ФФ!AD:AD,0)</f>
        <v>0</v>
      </c>
      <c r="R14" s="100">
        <f ca="1">_xlfn.XLOOKUP($D14,ТЗ_ФФ!$D:$D,ТЗ_ФФ!AE:AE,0)</f>
        <v>0</v>
      </c>
      <c r="S14" s="100">
        <f ca="1">_xlfn.XLOOKUP($D14,ТЗ_ФФ!$D:$D,ТЗ_ФФ!W:W,0)</f>
        <v>0</v>
      </c>
      <c r="T14" s="100">
        <f ca="1">_xlfn.XLOOKUP($D14,ТЗ_ФФ!$D:$D,ТЗ_ФФ!AG:AG,0)</f>
        <v>0</v>
      </c>
      <c r="U14" s="100">
        <f ca="1">_xlfn.XLOOKUP($D14,ТЗ_ФФ!$D:$D,ТЗ_ФФ!AO:AO,0)</f>
        <v>0</v>
      </c>
      <c r="V14" s="100">
        <f ca="1">_xlfn.XLOOKUP($D14,ТЗ_ФФ!$D:$D,ТЗ_ФФ!AQ:AQ,0)</f>
        <v>0</v>
      </c>
      <c r="W14" s="100">
        <f ca="1">_xlfn.XLOOKUP($D14,ТЗ_ФФ!$D:$D,ТЗ_ФФ!AN:AN,0)</f>
        <v>0</v>
      </c>
      <c r="X14" s="100">
        <f ca="1">_xlfn.XLOOKUP($D14,ТЗ_ФФ!$D:$D,ТЗ_ФФ!AR:AR,0)</f>
        <v>0</v>
      </c>
      <c r="Y14" s="100">
        <f ca="1">_xlfn.XLOOKUP($D14,ТЗ_ФФ!$D:$D,ТЗ_ФФ!Y:Y,0)</f>
        <v>0</v>
      </c>
      <c r="Z14" s="100">
        <f ca="1">_xlfn.XLOOKUP($D14,ТЗ_ФФ!$D:$D,ТЗ_ФФ!AA:AA,0)</f>
        <v>0</v>
      </c>
      <c r="AA14" s="100">
        <f ca="1">_xlfn.XLOOKUP($D14,ТЗ_ФФ!$D:$D,ТЗ_ФФ!S:S,0)</f>
        <v>0</v>
      </c>
      <c r="AB14" s="100">
        <f t="shared" ca="1" si="0"/>
        <v>0</v>
      </c>
    </row>
    <row r="15" spans="1:28" x14ac:dyDescent="0.25">
      <c r="A15" s="98">
        <f>[2]Юнит!$B17</f>
        <v>2419349422</v>
      </c>
      <c r="B15" s="98" t="str">
        <f>[2]Юнит!$C17</f>
        <v>AHMA1BW111WH</v>
      </c>
      <c r="C15" s="99" t="str">
        <f>_xlfn.XLOOKUP(D15,[2]Юнит!$E:$E,[2]Юнит!$D:$D)</f>
        <v>Мешок 60*80 мелк</v>
      </c>
      <c r="D15" s="98">
        <f>[2]Юнит!$E17</f>
        <v>2040335648124</v>
      </c>
      <c r="E15" s="100" cm="1">
        <f t="array" aca="1" ref="E15" ca="1">_xlfn.XLOOKUP($D15,ТЗ_ФФ!$D:$D,ТЗ_ФФ!T:T+ТЗ_ФФ!U:U+ТЗ_ФФ!V:V,0)</f>
        <v>0</v>
      </c>
      <c r="F15" s="100" cm="1">
        <f t="array" aca="1" ref="F15" ca="1">_xlfn.XLOOKUP($D15,ТЗ_ФФ!$D:$D,ТЗ_ФФ!AK:AK+ТЗ_ФФ!AL:AL+ТЗ_ФФ!AM:AM,0)</f>
        <v>0</v>
      </c>
      <c r="G15" s="100">
        <f ca="1">_xlfn.XLOOKUP($D15,ТЗ_ФФ!$D:$D,ТЗ_ФФ!X:X,0)</f>
        <v>0</v>
      </c>
      <c r="H15" s="100">
        <f ca="1">_xlfn.XLOOKUP($D15,ТЗ_ФФ!$D:$D,ТЗ_ФФ!AI:AI,0)</f>
        <v>0</v>
      </c>
      <c r="I15" s="100">
        <f ca="1">_xlfn.XLOOKUP($D15,ТЗ_ФФ!$D:$D,ТЗ_ФФ!AP:AP,0)</f>
        <v>0</v>
      </c>
      <c r="J15" s="100">
        <f ca="1">_xlfn.XLOOKUP($D15,ТЗ_ФФ!$D:$D,ТЗ_ФФ!AF:AF,0)</f>
        <v>0</v>
      </c>
      <c r="K15" s="100" cm="1">
        <f t="array" aca="1" ref="K15" ca="1">_xlfn.XLOOKUP($D15,ТЗ_ФФ!$D:$D,ТЗ_ФФ!R:R+ТЗ_ФФ!AC:AC,0)</f>
        <v>0</v>
      </c>
      <c r="L15" s="100">
        <f ca="1">_xlfn.XLOOKUP($D15,ТЗ_ФФ!$D:$D,ТЗ_ФФ!AH:AH,0)</f>
        <v>0</v>
      </c>
      <c r="M15" s="100"/>
      <c r="N15" s="100">
        <f ca="1">_xlfn.XLOOKUP($D15,ТЗ_ФФ!$D:$D,ТЗ_ФФ!AJ:AJ,0)</f>
        <v>0</v>
      </c>
      <c r="O15" s="100">
        <f ca="1">_xlfn.XLOOKUP($D15,ТЗ_ФФ!$D:$D,ТЗ_ФФ!AB:AB,0)</f>
        <v>0</v>
      </c>
      <c r="P15" s="100">
        <f ca="1">_xlfn.XLOOKUP($D15,ТЗ_ФФ!$D:$D,ТЗ_ФФ!Z:Z,0)</f>
        <v>0</v>
      </c>
      <c r="Q15" s="100">
        <f ca="1">_xlfn.XLOOKUP($D15,ТЗ_ФФ!$D:$D,ТЗ_ФФ!AD:AD,0)</f>
        <v>0</v>
      </c>
      <c r="R15" s="100">
        <f ca="1">_xlfn.XLOOKUP($D15,ТЗ_ФФ!$D:$D,ТЗ_ФФ!AE:AE,0)</f>
        <v>0</v>
      </c>
      <c r="S15" s="100">
        <f ca="1">_xlfn.XLOOKUP($D15,ТЗ_ФФ!$D:$D,ТЗ_ФФ!W:W,0)</f>
        <v>0</v>
      </c>
      <c r="T15" s="100">
        <f ca="1">_xlfn.XLOOKUP($D15,ТЗ_ФФ!$D:$D,ТЗ_ФФ!AG:AG,0)</f>
        <v>0</v>
      </c>
      <c r="U15" s="100">
        <f ca="1">_xlfn.XLOOKUP($D15,ТЗ_ФФ!$D:$D,ТЗ_ФФ!AO:AO,0)</f>
        <v>0</v>
      </c>
      <c r="V15" s="100">
        <f ca="1">_xlfn.XLOOKUP($D15,ТЗ_ФФ!$D:$D,ТЗ_ФФ!AQ:AQ,0)</f>
        <v>0</v>
      </c>
      <c r="W15" s="100">
        <f ca="1">_xlfn.XLOOKUP($D15,ТЗ_ФФ!$D:$D,ТЗ_ФФ!AN:AN,0)</f>
        <v>0</v>
      </c>
      <c r="X15" s="100">
        <f ca="1">_xlfn.XLOOKUP($D15,ТЗ_ФФ!$D:$D,ТЗ_ФФ!AR:AR,0)</f>
        <v>0</v>
      </c>
      <c r="Y15" s="100">
        <f ca="1">_xlfn.XLOOKUP($D15,ТЗ_ФФ!$D:$D,ТЗ_ФФ!Y:Y,0)</f>
        <v>0</v>
      </c>
      <c r="Z15" s="100">
        <f ca="1">_xlfn.XLOOKUP($D15,ТЗ_ФФ!$D:$D,ТЗ_ФФ!AA:AA,0)</f>
        <v>0</v>
      </c>
      <c r="AA15" s="100">
        <f ca="1">_xlfn.XLOOKUP($D15,ТЗ_ФФ!$D:$D,ТЗ_ФФ!S:S,0)</f>
        <v>0</v>
      </c>
      <c r="AB15" s="100">
        <f t="shared" ca="1" si="0"/>
        <v>0</v>
      </c>
    </row>
    <row r="16" spans="1:28" x14ac:dyDescent="0.25">
      <c r="A16" s="109">
        <f>[2]Юнит!$B18</f>
        <v>0</v>
      </c>
      <c r="B16" s="109" t="str">
        <f>[2]Юнит!$C18</f>
        <v>AHMA1BW301WH</v>
      </c>
      <c r="C16" s="110" t="str">
        <f>_xlfn.XLOOKUP(D16,[2]Юнит!$E:$E,[2]Юнит!$D:$D)</f>
        <v>Мешок для обуви L - 30 см</v>
      </c>
      <c r="D16" s="109">
        <f>[2]Юнит!$E18</f>
        <v>2040478720961</v>
      </c>
      <c r="E16" s="100" cm="1">
        <f t="array" ref="E16">_xlfn.XLOOKUP($D16,ТЗ_ФФ!$D:$D,ТЗ_ФФ!T:T+ТЗ_ФФ!U:U+ТЗ_ФФ!V:V,0)</f>
        <v>0</v>
      </c>
      <c r="F16" s="100" cm="1">
        <f t="array" ref="F16">_xlfn.XLOOKUP($D16,ТЗ_ФФ!$D:$D,ТЗ_ФФ!AK:AK+ТЗ_ФФ!AL:AL+ТЗ_ФФ!AM:AM,0)</f>
        <v>0</v>
      </c>
      <c r="G16" s="100">
        <f>_xlfn.XLOOKUP($D16,ТЗ_ФФ!$D:$D,ТЗ_ФФ!X:X,0)</f>
        <v>0</v>
      </c>
      <c r="H16" s="100">
        <f>_xlfn.XLOOKUP($D16,ТЗ_ФФ!$D:$D,ТЗ_ФФ!AI:AI,0)</f>
        <v>0</v>
      </c>
      <c r="I16" s="100">
        <f>_xlfn.XLOOKUP($D16,ТЗ_ФФ!$D:$D,ТЗ_ФФ!AP:AP,0)</f>
        <v>0</v>
      </c>
      <c r="J16" s="100">
        <f>_xlfn.XLOOKUP($D16,ТЗ_ФФ!$D:$D,ТЗ_ФФ!AF:AF,0)</f>
        <v>0</v>
      </c>
      <c r="K16" s="100" cm="1">
        <f t="array" ref="K16">_xlfn.XLOOKUP($D16,ТЗ_ФФ!$D:$D,ТЗ_ФФ!R:R+ТЗ_ФФ!AC:AC,0)</f>
        <v>0</v>
      </c>
      <c r="L16" s="100">
        <f>_xlfn.XLOOKUP($D16,ТЗ_ФФ!$D:$D,ТЗ_ФФ!AH:AH,0)</f>
        <v>0</v>
      </c>
      <c r="M16" s="100"/>
      <c r="N16" s="100">
        <f>_xlfn.XLOOKUP($D16,ТЗ_ФФ!$D:$D,ТЗ_ФФ!AJ:AJ,0)</f>
        <v>0</v>
      </c>
      <c r="O16" s="100">
        <f>_xlfn.XLOOKUP($D16,ТЗ_ФФ!$D:$D,ТЗ_ФФ!AB:AB,0)</f>
        <v>0</v>
      </c>
      <c r="P16" s="100">
        <f>_xlfn.XLOOKUP($D16,ТЗ_ФФ!$D:$D,ТЗ_ФФ!Z:Z,0)</f>
        <v>0</v>
      </c>
      <c r="Q16" s="100">
        <f>_xlfn.XLOOKUP($D16,ТЗ_ФФ!$D:$D,ТЗ_ФФ!AD:AD,0)</f>
        <v>0</v>
      </c>
      <c r="R16" s="100">
        <f>_xlfn.XLOOKUP($D16,ТЗ_ФФ!$D:$D,ТЗ_ФФ!AE:AE,0)</f>
        <v>0</v>
      </c>
      <c r="S16" s="100">
        <f>_xlfn.XLOOKUP($D16,ТЗ_ФФ!$D:$D,ТЗ_ФФ!W:W,0)</f>
        <v>0</v>
      </c>
      <c r="T16" s="100">
        <f>_xlfn.XLOOKUP($D16,ТЗ_ФФ!$D:$D,ТЗ_ФФ!AG:AG,0)</f>
        <v>0</v>
      </c>
      <c r="U16" s="100">
        <f>_xlfn.XLOOKUP($D16,ТЗ_ФФ!$D:$D,ТЗ_ФФ!AO:AO,0)</f>
        <v>0</v>
      </c>
      <c r="V16" s="100">
        <f>_xlfn.XLOOKUP($D16,ТЗ_ФФ!$D:$D,ТЗ_ФФ!AQ:AQ,0)</f>
        <v>0</v>
      </c>
      <c r="W16" s="100">
        <f>_xlfn.XLOOKUP($D16,ТЗ_ФФ!$D:$D,ТЗ_ФФ!AN:AN,0)</f>
        <v>0</v>
      </c>
      <c r="X16" s="100">
        <f>_xlfn.XLOOKUP($D16,ТЗ_ФФ!$D:$D,ТЗ_ФФ!AR:AR,0)</f>
        <v>0</v>
      </c>
      <c r="Y16" s="100">
        <f>_xlfn.XLOOKUP($D16,ТЗ_ФФ!$D:$D,ТЗ_ФФ!Y:Y,0)</f>
        <v>0</v>
      </c>
      <c r="Z16" s="100">
        <f>_xlfn.XLOOKUP($D16,ТЗ_ФФ!$D:$D,ТЗ_ФФ!AA:AA,0)</f>
        <v>0</v>
      </c>
      <c r="AA16" s="100">
        <f>_xlfn.XLOOKUP($D16,ТЗ_ФФ!$D:$D,ТЗ_ФФ!S:S,0)</f>
        <v>0</v>
      </c>
      <c r="AB16" s="100">
        <f t="shared" si="0"/>
        <v>0</v>
      </c>
    </row>
    <row r="17" spans="1:28" x14ac:dyDescent="0.25">
      <c r="A17" s="109">
        <f>[2]Юнит!$B19</f>
        <v>0</v>
      </c>
      <c r="B17" s="109" t="str">
        <f>[2]Юнит!$C19</f>
        <v>AHMA1BW302WH</v>
      </c>
      <c r="C17" s="110" t="str">
        <f>_xlfn.XLOOKUP(D17,[2]Юнит!$E:$E,[2]Юнит!$D:$D)</f>
        <v>Мешок для обуви XL - 35 см</v>
      </c>
      <c r="D17" s="109">
        <f>[2]Юнит!$E19</f>
        <v>2040478696884</v>
      </c>
      <c r="E17" s="100" cm="1">
        <f t="array" ref="E17">_xlfn.XLOOKUP($D17,ТЗ_ФФ!$D:$D,ТЗ_ФФ!T:T+ТЗ_ФФ!U:U+ТЗ_ФФ!V:V,0)</f>
        <v>0</v>
      </c>
      <c r="F17" s="100" cm="1">
        <f t="array" ref="F17">_xlfn.XLOOKUP($D17,ТЗ_ФФ!$D:$D,ТЗ_ФФ!AK:AK+ТЗ_ФФ!AL:AL+ТЗ_ФФ!AM:AM,0)</f>
        <v>0</v>
      </c>
      <c r="G17" s="100">
        <f>_xlfn.XLOOKUP($D17,ТЗ_ФФ!$D:$D,ТЗ_ФФ!X:X,0)</f>
        <v>0</v>
      </c>
      <c r="H17" s="100">
        <f>_xlfn.XLOOKUP($D17,ТЗ_ФФ!$D:$D,ТЗ_ФФ!AI:AI,0)</f>
        <v>0</v>
      </c>
      <c r="I17" s="100">
        <f>_xlfn.XLOOKUP($D17,ТЗ_ФФ!$D:$D,ТЗ_ФФ!AP:AP,0)</f>
        <v>0</v>
      </c>
      <c r="J17" s="100">
        <f>_xlfn.XLOOKUP($D17,ТЗ_ФФ!$D:$D,ТЗ_ФФ!AF:AF,0)</f>
        <v>0</v>
      </c>
      <c r="K17" s="100" cm="1">
        <f t="array" ref="K17">_xlfn.XLOOKUP($D17,ТЗ_ФФ!$D:$D,ТЗ_ФФ!R:R+ТЗ_ФФ!AC:AC,0)</f>
        <v>0</v>
      </c>
      <c r="L17" s="100">
        <f>_xlfn.XLOOKUP($D17,ТЗ_ФФ!$D:$D,ТЗ_ФФ!AH:AH,0)</f>
        <v>0</v>
      </c>
      <c r="M17" s="100"/>
      <c r="N17" s="100">
        <f>_xlfn.XLOOKUP($D17,ТЗ_ФФ!$D:$D,ТЗ_ФФ!AJ:AJ,0)</f>
        <v>0</v>
      </c>
      <c r="O17" s="100">
        <f>_xlfn.XLOOKUP($D17,ТЗ_ФФ!$D:$D,ТЗ_ФФ!AB:AB,0)</f>
        <v>0</v>
      </c>
      <c r="P17" s="100">
        <f>_xlfn.XLOOKUP($D17,ТЗ_ФФ!$D:$D,ТЗ_ФФ!Z:Z,0)</f>
        <v>0</v>
      </c>
      <c r="Q17" s="100">
        <f>_xlfn.XLOOKUP($D17,ТЗ_ФФ!$D:$D,ТЗ_ФФ!AD:AD,0)</f>
        <v>0</v>
      </c>
      <c r="R17" s="100">
        <f>_xlfn.XLOOKUP($D17,ТЗ_ФФ!$D:$D,ТЗ_ФФ!AE:AE,0)</f>
        <v>0</v>
      </c>
      <c r="S17" s="100">
        <f>_xlfn.XLOOKUP($D17,ТЗ_ФФ!$D:$D,ТЗ_ФФ!W:W,0)</f>
        <v>0</v>
      </c>
      <c r="T17" s="100">
        <f>_xlfn.XLOOKUP($D17,ТЗ_ФФ!$D:$D,ТЗ_ФФ!AG:AG,0)</f>
        <v>0</v>
      </c>
      <c r="U17" s="100">
        <f>_xlfn.XLOOKUP($D17,ТЗ_ФФ!$D:$D,ТЗ_ФФ!AO:AO,0)</f>
        <v>0</v>
      </c>
      <c r="V17" s="100">
        <f>_xlfn.XLOOKUP($D17,ТЗ_ФФ!$D:$D,ТЗ_ФФ!AQ:AQ,0)</f>
        <v>0</v>
      </c>
      <c r="W17" s="100">
        <f>_xlfn.XLOOKUP($D17,ТЗ_ФФ!$D:$D,ТЗ_ФФ!AN:AN,0)</f>
        <v>0</v>
      </c>
      <c r="X17" s="100">
        <f>_xlfn.XLOOKUP($D17,ТЗ_ФФ!$D:$D,ТЗ_ФФ!AR:AR,0)</f>
        <v>0</v>
      </c>
      <c r="Y17" s="100">
        <f>_xlfn.XLOOKUP($D17,ТЗ_ФФ!$D:$D,ТЗ_ФФ!Y:Y,0)</f>
        <v>0</v>
      </c>
      <c r="Z17" s="100">
        <f>_xlfn.XLOOKUP($D17,ТЗ_ФФ!$D:$D,ТЗ_ФФ!AA:AA,0)</f>
        <v>0</v>
      </c>
      <c r="AA17" s="100">
        <f>_xlfn.XLOOKUP($D17,ТЗ_ФФ!$D:$D,ТЗ_ФФ!S:S,0)</f>
        <v>0</v>
      </c>
      <c r="AB17" s="100">
        <f t="shared" si="0"/>
        <v>0</v>
      </c>
    </row>
    <row r="18" spans="1:28" x14ac:dyDescent="0.25">
      <c r="A18" s="109">
        <f>[2]Юнит!$B20</f>
        <v>1597441701</v>
      </c>
      <c r="B18" s="109" t="str">
        <f>[2]Юнит!$C20</f>
        <v>ACRH1MS101RJ</v>
      </c>
      <c r="C18" s="110" t="str">
        <f>_xlfn.XLOOKUP(D18,[2]Юнит!$E:$E,[2]Юнит!$D:$D)</f>
        <v>Массажер для пальцев</v>
      </c>
      <c r="D18" s="109">
        <f>[2]Юнит!$E20</f>
        <v>2038430289250</v>
      </c>
      <c r="E18" s="100" cm="1">
        <f t="array" aca="1" ref="E18" ca="1">_xlfn.XLOOKUP($D18,ТЗ_ФФ!$D:$D,ТЗ_ФФ!T:T+ТЗ_ФФ!U:U+ТЗ_ФФ!V:V,0)</f>
        <v>0</v>
      </c>
      <c r="F18" s="100" cm="1">
        <f t="array" aca="1" ref="F18" ca="1">_xlfn.XLOOKUP($D18,ТЗ_ФФ!$D:$D,ТЗ_ФФ!AK:AK+ТЗ_ФФ!AL:AL+ТЗ_ФФ!AM:AM,0)</f>
        <v>0</v>
      </c>
      <c r="G18" s="100">
        <f ca="1">_xlfn.XLOOKUP($D18,ТЗ_ФФ!$D:$D,ТЗ_ФФ!X:X,0)</f>
        <v>0</v>
      </c>
      <c r="H18" s="100">
        <f ca="1">_xlfn.XLOOKUP($D18,ТЗ_ФФ!$D:$D,ТЗ_ФФ!AI:AI,0)</f>
        <v>0</v>
      </c>
      <c r="I18" s="100">
        <f ca="1">_xlfn.XLOOKUP($D18,ТЗ_ФФ!$D:$D,ТЗ_ФФ!AP:AP,0)</f>
        <v>0</v>
      </c>
      <c r="J18" s="100">
        <f ca="1">_xlfn.XLOOKUP($D18,ТЗ_ФФ!$D:$D,ТЗ_ФФ!AF:AF,0)</f>
        <v>0</v>
      </c>
      <c r="K18" s="100" cm="1">
        <f t="array" aca="1" ref="K18" ca="1">_xlfn.XLOOKUP($D18,ТЗ_ФФ!$D:$D,ТЗ_ФФ!R:R+ТЗ_ФФ!AC:AC,0)</f>
        <v>0</v>
      </c>
      <c r="L18" s="100">
        <f ca="1">_xlfn.XLOOKUP($D18,ТЗ_ФФ!$D:$D,ТЗ_ФФ!AH:AH,0)</f>
        <v>0</v>
      </c>
      <c r="M18" s="100"/>
      <c r="N18" s="100">
        <f ca="1">_xlfn.XLOOKUP($D18,ТЗ_ФФ!$D:$D,ТЗ_ФФ!AJ:AJ,0)</f>
        <v>0</v>
      </c>
      <c r="O18" s="100">
        <f ca="1">_xlfn.XLOOKUP($D18,ТЗ_ФФ!$D:$D,ТЗ_ФФ!AB:AB,0)</f>
        <v>0</v>
      </c>
      <c r="P18" s="100">
        <f ca="1">_xlfn.XLOOKUP($D18,ТЗ_ФФ!$D:$D,ТЗ_ФФ!Z:Z,0)</f>
        <v>0</v>
      </c>
      <c r="Q18" s="100">
        <f ca="1">_xlfn.XLOOKUP($D18,ТЗ_ФФ!$D:$D,ТЗ_ФФ!AD:AD,0)</f>
        <v>0</v>
      </c>
      <c r="R18" s="100">
        <f ca="1">_xlfn.XLOOKUP($D18,ТЗ_ФФ!$D:$D,ТЗ_ФФ!AE:AE,0)</f>
        <v>0</v>
      </c>
      <c r="S18" s="100">
        <f ca="1">_xlfn.XLOOKUP($D18,ТЗ_ФФ!$D:$D,ТЗ_ФФ!W:W,0)</f>
        <v>0</v>
      </c>
      <c r="T18" s="100">
        <f ca="1">_xlfn.XLOOKUP($D18,ТЗ_ФФ!$D:$D,ТЗ_ФФ!AG:AG,0)</f>
        <v>0</v>
      </c>
      <c r="U18" s="100">
        <f ca="1">_xlfn.XLOOKUP($D18,ТЗ_ФФ!$D:$D,ТЗ_ФФ!AO:AO,0)</f>
        <v>0</v>
      </c>
      <c r="V18" s="100">
        <f ca="1">_xlfn.XLOOKUP($D18,ТЗ_ФФ!$D:$D,ТЗ_ФФ!AQ:AQ,0)</f>
        <v>0</v>
      </c>
      <c r="W18" s="100">
        <f ca="1">_xlfn.XLOOKUP($D18,ТЗ_ФФ!$D:$D,ТЗ_ФФ!AN:AN,0)</f>
        <v>0</v>
      </c>
      <c r="X18" s="100">
        <f ca="1">_xlfn.XLOOKUP($D18,ТЗ_ФФ!$D:$D,ТЗ_ФФ!AR:AR,0)</f>
        <v>0</v>
      </c>
      <c r="Y18" s="100">
        <f ca="1">_xlfn.XLOOKUP($D18,ТЗ_ФФ!$D:$D,ТЗ_ФФ!Y:Y,0)</f>
        <v>0</v>
      </c>
      <c r="Z18" s="100">
        <f ca="1">_xlfn.XLOOKUP($D18,ТЗ_ФФ!$D:$D,ТЗ_ФФ!AA:AA,0)</f>
        <v>0</v>
      </c>
      <c r="AA18" s="100">
        <f ca="1">_xlfn.XLOOKUP($D18,ТЗ_ФФ!$D:$D,ТЗ_ФФ!S:S,0)</f>
        <v>0</v>
      </c>
      <c r="AB18" s="100">
        <f t="shared" ca="1" si="0"/>
        <v>0</v>
      </c>
    </row>
    <row r="19" spans="1:28" x14ac:dyDescent="0.25">
      <c r="A19" s="98">
        <f>[2]Юнит!$B21</f>
        <v>2415742732</v>
      </c>
      <c r="B19" s="98" t="str">
        <f>[2]Юнит!$C21</f>
        <v>ACRB1MS101RJ</v>
      </c>
      <c r="C19" s="99" t="str">
        <f>_xlfn.XLOOKUP(D19,[2]Юнит!$E:$E,[2]Юнит!$D:$D)</f>
        <v>Массажер для тела оранжевый</v>
      </c>
      <c r="D19" s="98">
        <f>[2]Юнит!$E21</f>
        <v>2039813223373</v>
      </c>
      <c r="E19" s="100" cm="1">
        <f t="array" aca="1" ref="E19" ca="1">_xlfn.XLOOKUP($D19,ТЗ_ФФ!$D:$D,ТЗ_ФФ!T:T+ТЗ_ФФ!U:U+ТЗ_ФФ!V:V,0)</f>
        <v>0</v>
      </c>
      <c r="F19" s="100" cm="1">
        <f t="array" aca="1" ref="F19" ca="1">_xlfn.XLOOKUP($D19,ТЗ_ФФ!$D:$D,ТЗ_ФФ!AK:AK+ТЗ_ФФ!AL:AL+ТЗ_ФФ!AM:AM,0)</f>
        <v>0</v>
      </c>
      <c r="G19" s="100">
        <f ca="1">_xlfn.XLOOKUP($D19,ТЗ_ФФ!$D:$D,ТЗ_ФФ!X:X,0)</f>
        <v>0</v>
      </c>
      <c r="H19" s="100">
        <f ca="1">_xlfn.XLOOKUP($D19,ТЗ_ФФ!$D:$D,ТЗ_ФФ!AI:AI,0)</f>
        <v>0</v>
      </c>
      <c r="I19" s="100">
        <f ca="1">_xlfn.XLOOKUP($D19,ТЗ_ФФ!$D:$D,ТЗ_ФФ!AP:AP,0)</f>
        <v>0</v>
      </c>
      <c r="J19" s="100">
        <f ca="1">_xlfn.XLOOKUP($D19,ТЗ_ФФ!$D:$D,ТЗ_ФФ!AF:AF,0)</f>
        <v>0</v>
      </c>
      <c r="K19" s="100" cm="1">
        <f t="array" aca="1" ref="K19" ca="1">_xlfn.XLOOKUP($D19,ТЗ_ФФ!$D:$D,ТЗ_ФФ!R:R+ТЗ_ФФ!AC:AC,0)</f>
        <v>0</v>
      </c>
      <c r="L19" s="100">
        <f ca="1">_xlfn.XLOOKUP($D19,ТЗ_ФФ!$D:$D,ТЗ_ФФ!AH:AH,0)</f>
        <v>0</v>
      </c>
      <c r="M19" s="100"/>
      <c r="N19" s="100">
        <f ca="1">_xlfn.XLOOKUP($D19,ТЗ_ФФ!$D:$D,ТЗ_ФФ!AJ:AJ,0)</f>
        <v>0</v>
      </c>
      <c r="O19" s="100">
        <f ca="1">_xlfn.XLOOKUP($D19,ТЗ_ФФ!$D:$D,ТЗ_ФФ!AB:AB,0)</f>
        <v>0</v>
      </c>
      <c r="P19" s="100">
        <f ca="1">_xlfn.XLOOKUP($D19,ТЗ_ФФ!$D:$D,ТЗ_ФФ!Z:Z,0)</f>
        <v>0</v>
      </c>
      <c r="Q19" s="100">
        <f ca="1">_xlfn.XLOOKUP($D19,ТЗ_ФФ!$D:$D,ТЗ_ФФ!AD:AD,0)</f>
        <v>0</v>
      </c>
      <c r="R19" s="100">
        <f ca="1">_xlfn.XLOOKUP($D19,ТЗ_ФФ!$D:$D,ТЗ_ФФ!AE:AE,0)</f>
        <v>0</v>
      </c>
      <c r="S19" s="100">
        <f ca="1">_xlfn.XLOOKUP($D19,ТЗ_ФФ!$D:$D,ТЗ_ФФ!W:W,0)</f>
        <v>0</v>
      </c>
      <c r="T19" s="100">
        <f ca="1">_xlfn.XLOOKUP($D19,ТЗ_ФФ!$D:$D,ТЗ_ФФ!AG:AG,0)</f>
        <v>0</v>
      </c>
      <c r="U19" s="100">
        <f ca="1">_xlfn.XLOOKUP($D19,ТЗ_ФФ!$D:$D,ТЗ_ФФ!AO:AO,0)</f>
        <v>0</v>
      </c>
      <c r="V19" s="100">
        <f ca="1">_xlfn.XLOOKUP($D19,ТЗ_ФФ!$D:$D,ТЗ_ФФ!AQ:AQ,0)</f>
        <v>0</v>
      </c>
      <c r="W19" s="100">
        <f ca="1">_xlfn.XLOOKUP($D19,ТЗ_ФФ!$D:$D,ТЗ_ФФ!AN:AN,0)</f>
        <v>0</v>
      </c>
      <c r="X19" s="100">
        <f ca="1">_xlfn.XLOOKUP($D19,ТЗ_ФФ!$D:$D,ТЗ_ФФ!AR:AR,0)</f>
        <v>0</v>
      </c>
      <c r="Y19" s="100">
        <f ca="1">_xlfn.XLOOKUP($D19,ТЗ_ФФ!$D:$D,ТЗ_ФФ!Y:Y,0)</f>
        <v>0</v>
      </c>
      <c r="Z19" s="100">
        <f ca="1">_xlfn.XLOOKUP($D19,ТЗ_ФФ!$D:$D,ТЗ_ФФ!AA:AA,0)</f>
        <v>0</v>
      </c>
      <c r="AA19" s="100">
        <f ca="1">_xlfn.XLOOKUP($D19,ТЗ_ФФ!$D:$D,ТЗ_ФФ!S:S,0)</f>
        <v>0</v>
      </c>
      <c r="AB19" s="100">
        <f t="shared" ca="1" si="0"/>
        <v>0</v>
      </c>
    </row>
    <row r="20" spans="1:28" x14ac:dyDescent="0.25">
      <c r="A20" s="98">
        <f>[2]Юнит!$B22</f>
        <v>2415742511</v>
      </c>
      <c r="B20" s="98" t="str">
        <f>[2]Юнит!$C22</f>
        <v>ACRB1MS101PN</v>
      </c>
      <c r="C20" s="99" t="str">
        <f>_xlfn.XLOOKUP(D20,[2]Юнит!$E:$E,[2]Юнит!$D:$D)</f>
        <v>Массажер для тела розовый</v>
      </c>
      <c r="D20" s="98">
        <f>[2]Юнит!$E22</f>
        <v>2041591042329</v>
      </c>
      <c r="E20" s="100" cm="1">
        <f t="array" aca="1" ref="E20" ca="1">_xlfn.XLOOKUP($D20,ТЗ_ФФ!$D:$D,ТЗ_ФФ!T:T+ТЗ_ФФ!U:U+ТЗ_ФФ!V:V,0)</f>
        <v>0</v>
      </c>
      <c r="F20" s="100" cm="1">
        <f t="array" aca="1" ref="F20" ca="1">_xlfn.XLOOKUP($D20,ТЗ_ФФ!$D:$D,ТЗ_ФФ!AK:AK+ТЗ_ФФ!AL:AL+ТЗ_ФФ!AM:AM,0)</f>
        <v>0</v>
      </c>
      <c r="G20" s="100">
        <f ca="1">_xlfn.XLOOKUP($D20,ТЗ_ФФ!$D:$D,ТЗ_ФФ!X:X,0)</f>
        <v>0</v>
      </c>
      <c r="H20" s="100">
        <f ca="1">_xlfn.XLOOKUP($D20,ТЗ_ФФ!$D:$D,ТЗ_ФФ!AI:AI,0)</f>
        <v>0</v>
      </c>
      <c r="I20" s="100">
        <f ca="1">_xlfn.XLOOKUP($D20,ТЗ_ФФ!$D:$D,ТЗ_ФФ!AP:AP,0)</f>
        <v>0</v>
      </c>
      <c r="J20" s="100">
        <f ca="1">_xlfn.XLOOKUP($D20,ТЗ_ФФ!$D:$D,ТЗ_ФФ!AF:AF,0)</f>
        <v>0</v>
      </c>
      <c r="K20" s="100" cm="1">
        <f t="array" aca="1" ref="K20" ca="1">_xlfn.XLOOKUP($D20,ТЗ_ФФ!$D:$D,ТЗ_ФФ!R:R+ТЗ_ФФ!AC:AC,0)</f>
        <v>0</v>
      </c>
      <c r="L20" s="100">
        <f ca="1">_xlfn.XLOOKUP($D20,ТЗ_ФФ!$D:$D,ТЗ_ФФ!AH:AH,0)</f>
        <v>0</v>
      </c>
      <c r="M20" s="100"/>
      <c r="N20" s="100">
        <f ca="1">_xlfn.XLOOKUP($D20,ТЗ_ФФ!$D:$D,ТЗ_ФФ!AJ:AJ,0)</f>
        <v>0</v>
      </c>
      <c r="O20" s="100">
        <f ca="1">_xlfn.XLOOKUP($D20,ТЗ_ФФ!$D:$D,ТЗ_ФФ!AB:AB,0)</f>
        <v>0</v>
      </c>
      <c r="P20" s="100">
        <f ca="1">_xlfn.XLOOKUP($D20,ТЗ_ФФ!$D:$D,ТЗ_ФФ!Z:Z,0)</f>
        <v>0</v>
      </c>
      <c r="Q20" s="100">
        <f ca="1">_xlfn.XLOOKUP($D20,ТЗ_ФФ!$D:$D,ТЗ_ФФ!AD:AD,0)</f>
        <v>0</v>
      </c>
      <c r="R20" s="100">
        <f ca="1">_xlfn.XLOOKUP($D20,ТЗ_ФФ!$D:$D,ТЗ_ФФ!AE:AE,0)</f>
        <v>0</v>
      </c>
      <c r="S20" s="100">
        <f ca="1">_xlfn.XLOOKUP($D20,ТЗ_ФФ!$D:$D,ТЗ_ФФ!W:W,0)</f>
        <v>0</v>
      </c>
      <c r="T20" s="100">
        <f ca="1">_xlfn.XLOOKUP($D20,ТЗ_ФФ!$D:$D,ТЗ_ФФ!AG:AG,0)</f>
        <v>0</v>
      </c>
      <c r="U20" s="100">
        <f ca="1">_xlfn.XLOOKUP($D20,ТЗ_ФФ!$D:$D,ТЗ_ФФ!AO:AO,0)</f>
        <v>0</v>
      </c>
      <c r="V20" s="100">
        <f ca="1">_xlfn.XLOOKUP($D20,ТЗ_ФФ!$D:$D,ТЗ_ФФ!AQ:AQ,0)</f>
        <v>0</v>
      </c>
      <c r="W20" s="100">
        <f ca="1">_xlfn.XLOOKUP($D20,ТЗ_ФФ!$D:$D,ТЗ_ФФ!AN:AN,0)</f>
        <v>0</v>
      </c>
      <c r="X20" s="100">
        <f ca="1">_xlfn.XLOOKUP($D20,ТЗ_ФФ!$D:$D,ТЗ_ФФ!AR:AR,0)</f>
        <v>0</v>
      </c>
      <c r="Y20" s="100">
        <f ca="1">_xlfn.XLOOKUP($D20,ТЗ_ФФ!$D:$D,ТЗ_ФФ!Y:Y,0)</f>
        <v>0</v>
      </c>
      <c r="Z20" s="100">
        <f ca="1">_xlfn.XLOOKUP($D20,ТЗ_ФФ!$D:$D,ТЗ_ФФ!AA:AA,0)</f>
        <v>0</v>
      </c>
      <c r="AA20" s="100">
        <f ca="1">_xlfn.XLOOKUP($D20,ТЗ_ФФ!$D:$D,ТЗ_ФФ!S:S,0)</f>
        <v>0</v>
      </c>
      <c r="AB20" s="100">
        <f t="shared" ca="1" si="0"/>
        <v>0</v>
      </c>
    </row>
    <row r="21" spans="1:28" x14ac:dyDescent="0.25">
      <c r="A21" s="98">
        <f>[2]Юнит!$B23</f>
        <v>2415742636</v>
      </c>
      <c r="B21" s="98" t="str">
        <f>[2]Юнит!$C23</f>
        <v>ACRB1MS101BL</v>
      </c>
      <c r="C21" s="99" t="str">
        <f>_xlfn.XLOOKUP(D21,[2]Юнит!$E:$E,[2]Юнит!$D:$D)</f>
        <v>Массажер для тела голубой</v>
      </c>
      <c r="D21" s="98">
        <f>[2]Юнит!$E23</f>
        <v>2041591055954</v>
      </c>
      <c r="E21" s="100" cm="1">
        <f t="array" aca="1" ref="E21" ca="1">_xlfn.XLOOKUP($D21,ТЗ_ФФ!$D:$D,ТЗ_ФФ!T:T+ТЗ_ФФ!U:U+ТЗ_ФФ!V:V,0)</f>
        <v>0</v>
      </c>
      <c r="F21" s="100" cm="1">
        <f t="array" aca="1" ref="F21" ca="1">_xlfn.XLOOKUP($D21,ТЗ_ФФ!$D:$D,ТЗ_ФФ!AK:AK+ТЗ_ФФ!AL:AL+ТЗ_ФФ!AM:AM,0)</f>
        <v>0</v>
      </c>
      <c r="G21" s="100">
        <f ca="1">_xlfn.XLOOKUP($D21,ТЗ_ФФ!$D:$D,ТЗ_ФФ!X:X,0)</f>
        <v>0</v>
      </c>
      <c r="H21" s="100">
        <f ca="1">_xlfn.XLOOKUP($D21,ТЗ_ФФ!$D:$D,ТЗ_ФФ!AI:AI,0)</f>
        <v>0</v>
      </c>
      <c r="I21" s="100">
        <f ca="1">_xlfn.XLOOKUP($D21,ТЗ_ФФ!$D:$D,ТЗ_ФФ!AP:AP,0)</f>
        <v>0</v>
      </c>
      <c r="J21" s="100">
        <f ca="1">_xlfn.XLOOKUP($D21,ТЗ_ФФ!$D:$D,ТЗ_ФФ!AF:AF,0)</f>
        <v>0</v>
      </c>
      <c r="K21" s="100" cm="1">
        <f t="array" aca="1" ref="K21" ca="1">_xlfn.XLOOKUP($D21,ТЗ_ФФ!$D:$D,ТЗ_ФФ!R:R+ТЗ_ФФ!AC:AC,0)</f>
        <v>0</v>
      </c>
      <c r="L21" s="100">
        <f ca="1">_xlfn.XLOOKUP($D21,ТЗ_ФФ!$D:$D,ТЗ_ФФ!AH:AH,0)</f>
        <v>0</v>
      </c>
      <c r="M21" s="100"/>
      <c r="N21" s="100">
        <f ca="1">_xlfn.XLOOKUP($D21,ТЗ_ФФ!$D:$D,ТЗ_ФФ!AJ:AJ,0)</f>
        <v>0</v>
      </c>
      <c r="O21" s="100">
        <f ca="1">_xlfn.XLOOKUP($D21,ТЗ_ФФ!$D:$D,ТЗ_ФФ!AB:AB,0)</f>
        <v>0</v>
      </c>
      <c r="P21" s="100">
        <f ca="1">_xlfn.XLOOKUP($D21,ТЗ_ФФ!$D:$D,ТЗ_ФФ!Z:Z,0)</f>
        <v>0</v>
      </c>
      <c r="Q21" s="100">
        <f ca="1">_xlfn.XLOOKUP($D21,ТЗ_ФФ!$D:$D,ТЗ_ФФ!AD:AD,0)</f>
        <v>0</v>
      </c>
      <c r="R21" s="100">
        <f ca="1">_xlfn.XLOOKUP($D21,ТЗ_ФФ!$D:$D,ТЗ_ФФ!AE:AE,0)</f>
        <v>0</v>
      </c>
      <c r="S21" s="100">
        <f ca="1">_xlfn.XLOOKUP($D21,ТЗ_ФФ!$D:$D,ТЗ_ФФ!W:W,0)</f>
        <v>0</v>
      </c>
      <c r="T21" s="100">
        <f ca="1">_xlfn.XLOOKUP($D21,ТЗ_ФФ!$D:$D,ТЗ_ФФ!AG:AG,0)</f>
        <v>0</v>
      </c>
      <c r="U21" s="100">
        <f ca="1">_xlfn.XLOOKUP($D21,ТЗ_ФФ!$D:$D,ТЗ_ФФ!AO:AO,0)</f>
        <v>0</v>
      </c>
      <c r="V21" s="100">
        <f ca="1">_xlfn.XLOOKUP($D21,ТЗ_ФФ!$D:$D,ТЗ_ФФ!AQ:AQ,0)</f>
        <v>0</v>
      </c>
      <c r="W21" s="100">
        <f ca="1">_xlfn.XLOOKUP($D21,ТЗ_ФФ!$D:$D,ТЗ_ФФ!AN:AN,0)</f>
        <v>0</v>
      </c>
      <c r="X21" s="100">
        <f ca="1">_xlfn.XLOOKUP($D21,ТЗ_ФФ!$D:$D,ТЗ_ФФ!AR:AR,0)</f>
        <v>0</v>
      </c>
      <c r="Y21" s="100">
        <f ca="1">_xlfn.XLOOKUP($D21,ТЗ_ФФ!$D:$D,ТЗ_ФФ!Y:Y,0)</f>
        <v>0</v>
      </c>
      <c r="Z21" s="100">
        <f ca="1">_xlfn.XLOOKUP($D21,ТЗ_ФФ!$D:$D,ТЗ_ФФ!AA:AA,0)</f>
        <v>0</v>
      </c>
      <c r="AA21" s="100">
        <f ca="1">_xlfn.XLOOKUP($D21,ТЗ_ФФ!$D:$D,ТЗ_ФФ!S:S,0)</f>
        <v>0</v>
      </c>
      <c r="AB21" s="100">
        <f t="shared" ca="1" si="0"/>
        <v>0</v>
      </c>
    </row>
    <row r="22" spans="1:28" x14ac:dyDescent="0.25">
      <c r="A22" s="98">
        <f>[2]Юнит!$B24</f>
        <v>1980924906</v>
      </c>
      <c r="B22" s="98" t="str">
        <f>[2]Юнит!$C24</f>
        <v>ACRB1MS106WH</v>
      </c>
      <c r="C22" s="99" t="str">
        <f>_xlfn.XLOOKUP(D22,[2]Юнит!$E:$E,[2]Юнит!$D:$D)</f>
        <v>Мяч с шипами белый 6 см</v>
      </c>
      <c r="D22" s="98">
        <f>[2]Юнит!$E24</f>
        <v>2040278804496</v>
      </c>
      <c r="E22" s="100" cm="1">
        <f t="array" aca="1" ref="E22" ca="1">_xlfn.XLOOKUP($D22,ТЗ_ФФ!$D:$D,ТЗ_ФФ!T:T+ТЗ_ФФ!U:U+ТЗ_ФФ!V:V,0)</f>
        <v>0</v>
      </c>
      <c r="F22" s="100" cm="1">
        <f t="array" aca="1" ref="F22" ca="1">_xlfn.XLOOKUP($D22,ТЗ_ФФ!$D:$D,ТЗ_ФФ!AK:AK+ТЗ_ФФ!AL:AL+ТЗ_ФФ!AM:AM,0)</f>
        <v>0</v>
      </c>
      <c r="G22" s="100">
        <f ca="1">_xlfn.XLOOKUP($D22,ТЗ_ФФ!$D:$D,ТЗ_ФФ!X:X,0)</f>
        <v>0</v>
      </c>
      <c r="H22" s="100">
        <f ca="1">_xlfn.XLOOKUP($D22,ТЗ_ФФ!$D:$D,ТЗ_ФФ!AI:AI,0)</f>
        <v>0</v>
      </c>
      <c r="I22" s="100">
        <f ca="1">_xlfn.XLOOKUP($D22,ТЗ_ФФ!$D:$D,ТЗ_ФФ!AP:AP,0)</f>
        <v>0</v>
      </c>
      <c r="J22" s="100">
        <f ca="1">_xlfn.XLOOKUP($D22,ТЗ_ФФ!$D:$D,ТЗ_ФФ!AF:AF,0)</f>
        <v>0</v>
      </c>
      <c r="K22" s="100" cm="1">
        <f t="array" aca="1" ref="K22" ca="1">_xlfn.XLOOKUP($D22,ТЗ_ФФ!$D:$D,ТЗ_ФФ!R:R+ТЗ_ФФ!AC:AC,0)</f>
        <v>0</v>
      </c>
      <c r="L22" s="100">
        <f ca="1">_xlfn.XLOOKUP($D22,ТЗ_ФФ!$D:$D,ТЗ_ФФ!AH:AH,0)</f>
        <v>0</v>
      </c>
      <c r="M22" s="100"/>
      <c r="N22" s="100">
        <f ca="1">_xlfn.XLOOKUP($D22,ТЗ_ФФ!$D:$D,ТЗ_ФФ!AJ:AJ,0)</f>
        <v>0</v>
      </c>
      <c r="O22" s="100">
        <f ca="1">_xlfn.XLOOKUP($D22,ТЗ_ФФ!$D:$D,ТЗ_ФФ!AB:AB,0)</f>
        <v>0</v>
      </c>
      <c r="P22" s="100">
        <f ca="1">_xlfn.XLOOKUP($D22,ТЗ_ФФ!$D:$D,ТЗ_ФФ!Z:Z,0)</f>
        <v>0</v>
      </c>
      <c r="Q22" s="100">
        <f ca="1">_xlfn.XLOOKUP($D22,ТЗ_ФФ!$D:$D,ТЗ_ФФ!AD:AD,0)</f>
        <v>0</v>
      </c>
      <c r="R22" s="100">
        <f ca="1">_xlfn.XLOOKUP($D22,ТЗ_ФФ!$D:$D,ТЗ_ФФ!AE:AE,0)</f>
        <v>0</v>
      </c>
      <c r="S22" s="100">
        <f ca="1">_xlfn.XLOOKUP($D22,ТЗ_ФФ!$D:$D,ТЗ_ФФ!W:W,0)</f>
        <v>0</v>
      </c>
      <c r="T22" s="100">
        <f ca="1">_xlfn.XLOOKUP($D22,ТЗ_ФФ!$D:$D,ТЗ_ФФ!AG:AG,0)</f>
        <v>0</v>
      </c>
      <c r="U22" s="100">
        <f ca="1">_xlfn.XLOOKUP($D22,ТЗ_ФФ!$D:$D,ТЗ_ФФ!AO:AO,0)</f>
        <v>0</v>
      </c>
      <c r="V22" s="100">
        <f ca="1">_xlfn.XLOOKUP($D22,ТЗ_ФФ!$D:$D,ТЗ_ФФ!AQ:AQ,0)</f>
        <v>0</v>
      </c>
      <c r="W22" s="100">
        <f ca="1">_xlfn.XLOOKUP($D22,ТЗ_ФФ!$D:$D,ТЗ_ФФ!AN:AN,0)</f>
        <v>0</v>
      </c>
      <c r="X22" s="100">
        <f ca="1">_xlfn.XLOOKUP($D22,ТЗ_ФФ!$D:$D,ТЗ_ФФ!AR:AR,0)</f>
        <v>0</v>
      </c>
      <c r="Y22" s="100">
        <f ca="1">_xlfn.XLOOKUP($D22,ТЗ_ФФ!$D:$D,ТЗ_ФФ!Y:Y,0)</f>
        <v>0</v>
      </c>
      <c r="Z22" s="100">
        <f ca="1">_xlfn.XLOOKUP($D22,ТЗ_ФФ!$D:$D,ТЗ_ФФ!AA:AA,0)</f>
        <v>0</v>
      </c>
      <c r="AA22" s="100">
        <f ca="1">_xlfn.XLOOKUP($D22,ТЗ_ФФ!$D:$D,ТЗ_ФФ!S:S,0)</f>
        <v>0</v>
      </c>
      <c r="AB22" s="100">
        <f t="shared" ca="1" si="0"/>
        <v>0</v>
      </c>
    </row>
    <row r="23" spans="1:28" x14ac:dyDescent="0.25">
      <c r="A23" s="98">
        <f>[2]Юнит!$B25</f>
        <v>1980925084</v>
      </c>
      <c r="B23" s="98" t="str">
        <f>[2]Юнит!$C25</f>
        <v>ACRB1MS106PN</v>
      </c>
      <c r="C23" s="99" t="str">
        <f>_xlfn.XLOOKUP(D23,[2]Юнит!$E:$E,[2]Юнит!$D:$D)</f>
        <v>Мяч с шипами розовый 6 см</v>
      </c>
      <c r="D23" s="98">
        <f>[2]Юнит!$E25</f>
        <v>2040278810534</v>
      </c>
      <c r="E23" s="100" cm="1">
        <f t="array" aca="1" ref="E23" ca="1">_xlfn.XLOOKUP($D23,ТЗ_ФФ!$D:$D,ТЗ_ФФ!T:T+ТЗ_ФФ!U:U+ТЗ_ФФ!V:V,0)</f>
        <v>0</v>
      </c>
      <c r="F23" s="100" cm="1">
        <f t="array" aca="1" ref="F23" ca="1">_xlfn.XLOOKUP($D23,ТЗ_ФФ!$D:$D,ТЗ_ФФ!AK:AK+ТЗ_ФФ!AL:AL+ТЗ_ФФ!AM:AM,0)</f>
        <v>0</v>
      </c>
      <c r="G23" s="100">
        <f ca="1">_xlfn.XLOOKUP($D23,ТЗ_ФФ!$D:$D,ТЗ_ФФ!X:X,0)</f>
        <v>0</v>
      </c>
      <c r="H23" s="100">
        <f ca="1">_xlfn.XLOOKUP($D23,ТЗ_ФФ!$D:$D,ТЗ_ФФ!AI:AI,0)</f>
        <v>0</v>
      </c>
      <c r="I23" s="100">
        <f ca="1">_xlfn.XLOOKUP($D23,ТЗ_ФФ!$D:$D,ТЗ_ФФ!AP:AP,0)</f>
        <v>0</v>
      </c>
      <c r="J23" s="100">
        <f ca="1">_xlfn.XLOOKUP($D23,ТЗ_ФФ!$D:$D,ТЗ_ФФ!AF:AF,0)</f>
        <v>0</v>
      </c>
      <c r="K23" s="100" cm="1">
        <f t="array" aca="1" ref="K23" ca="1">_xlfn.XLOOKUP($D23,ТЗ_ФФ!$D:$D,ТЗ_ФФ!R:R+ТЗ_ФФ!AC:AC,0)</f>
        <v>0</v>
      </c>
      <c r="L23" s="100">
        <f ca="1">_xlfn.XLOOKUP($D23,ТЗ_ФФ!$D:$D,ТЗ_ФФ!AH:AH,0)</f>
        <v>0</v>
      </c>
      <c r="M23" s="100"/>
      <c r="N23" s="100">
        <f ca="1">_xlfn.XLOOKUP($D23,ТЗ_ФФ!$D:$D,ТЗ_ФФ!AJ:AJ,0)</f>
        <v>0</v>
      </c>
      <c r="O23" s="100">
        <f ca="1">_xlfn.XLOOKUP($D23,ТЗ_ФФ!$D:$D,ТЗ_ФФ!AB:AB,0)</f>
        <v>0</v>
      </c>
      <c r="P23" s="100">
        <f ca="1">_xlfn.XLOOKUP($D23,ТЗ_ФФ!$D:$D,ТЗ_ФФ!Z:Z,0)</f>
        <v>0</v>
      </c>
      <c r="Q23" s="100">
        <f ca="1">_xlfn.XLOOKUP($D23,ТЗ_ФФ!$D:$D,ТЗ_ФФ!AD:AD,0)</f>
        <v>0</v>
      </c>
      <c r="R23" s="100">
        <f ca="1">_xlfn.XLOOKUP($D23,ТЗ_ФФ!$D:$D,ТЗ_ФФ!AE:AE,0)</f>
        <v>0</v>
      </c>
      <c r="S23" s="100">
        <f ca="1">_xlfn.XLOOKUP($D23,ТЗ_ФФ!$D:$D,ТЗ_ФФ!W:W,0)</f>
        <v>0</v>
      </c>
      <c r="T23" s="100">
        <f ca="1">_xlfn.XLOOKUP($D23,ТЗ_ФФ!$D:$D,ТЗ_ФФ!AG:AG,0)</f>
        <v>0</v>
      </c>
      <c r="U23" s="100">
        <f ca="1">_xlfn.XLOOKUP($D23,ТЗ_ФФ!$D:$D,ТЗ_ФФ!AO:AO,0)</f>
        <v>0</v>
      </c>
      <c r="V23" s="100">
        <f ca="1">_xlfn.XLOOKUP($D23,ТЗ_ФФ!$D:$D,ТЗ_ФФ!AQ:AQ,0)</f>
        <v>0</v>
      </c>
      <c r="W23" s="100">
        <f ca="1">_xlfn.XLOOKUP($D23,ТЗ_ФФ!$D:$D,ТЗ_ФФ!AN:AN,0)</f>
        <v>0</v>
      </c>
      <c r="X23" s="100">
        <f ca="1">_xlfn.XLOOKUP($D23,ТЗ_ФФ!$D:$D,ТЗ_ФФ!AR:AR,0)</f>
        <v>0</v>
      </c>
      <c r="Y23" s="100">
        <f ca="1">_xlfn.XLOOKUP($D23,ТЗ_ФФ!$D:$D,ТЗ_ФФ!Y:Y,0)</f>
        <v>0</v>
      </c>
      <c r="Z23" s="100">
        <f ca="1">_xlfn.XLOOKUP($D23,ТЗ_ФФ!$D:$D,ТЗ_ФФ!AA:AA,0)</f>
        <v>0</v>
      </c>
      <c r="AA23" s="100">
        <f ca="1">_xlfn.XLOOKUP($D23,ТЗ_ФФ!$D:$D,ТЗ_ФФ!S:S,0)</f>
        <v>0</v>
      </c>
      <c r="AB23" s="100">
        <f t="shared" ca="1" si="0"/>
        <v>0</v>
      </c>
    </row>
    <row r="24" spans="1:28" x14ac:dyDescent="0.25">
      <c r="A24" s="98">
        <f>[2]Юнит!$B26</f>
        <v>1980924909</v>
      </c>
      <c r="B24" s="98" t="str">
        <f>[2]Юнит!$C26</f>
        <v>ACRB1MS106BL</v>
      </c>
      <c r="C24" s="99" t="str">
        <f>_xlfn.XLOOKUP(D24,[2]Юнит!$E:$E,[2]Юнит!$D:$D)</f>
        <v>Мяч с шипами голубой 6 см</v>
      </c>
      <c r="D24" s="98">
        <f>[2]Юнит!$E26</f>
        <v>2040278804649</v>
      </c>
      <c r="E24" s="100" cm="1">
        <f t="array" aca="1" ref="E24" ca="1">_xlfn.XLOOKUP($D24,ТЗ_ФФ!$D:$D,ТЗ_ФФ!T:T+ТЗ_ФФ!U:U+ТЗ_ФФ!V:V,0)</f>
        <v>0</v>
      </c>
      <c r="F24" s="100" cm="1">
        <f t="array" aca="1" ref="F24" ca="1">_xlfn.XLOOKUP($D24,ТЗ_ФФ!$D:$D,ТЗ_ФФ!AK:AK+ТЗ_ФФ!AL:AL+ТЗ_ФФ!AM:AM,0)</f>
        <v>0</v>
      </c>
      <c r="G24" s="100">
        <f ca="1">_xlfn.XLOOKUP($D24,ТЗ_ФФ!$D:$D,ТЗ_ФФ!X:X,0)</f>
        <v>0</v>
      </c>
      <c r="H24" s="100">
        <f ca="1">_xlfn.XLOOKUP($D24,ТЗ_ФФ!$D:$D,ТЗ_ФФ!AI:AI,0)</f>
        <v>0</v>
      </c>
      <c r="I24" s="100">
        <f ca="1">_xlfn.XLOOKUP($D24,ТЗ_ФФ!$D:$D,ТЗ_ФФ!AP:AP,0)</f>
        <v>0</v>
      </c>
      <c r="J24" s="100">
        <f ca="1">_xlfn.XLOOKUP($D24,ТЗ_ФФ!$D:$D,ТЗ_ФФ!AF:AF,0)</f>
        <v>0</v>
      </c>
      <c r="K24" s="100" cm="1">
        <f t="array" aca="1" ref="K24" ca="1">_xlfn.XLOOKUP($D24,ТЗ_ФФ!$D:$D,ТЗ_ФФ!R:R+ТЗ_ФФ!AC:AC,0)</f>
        <v>0</v>
      </c>
      <c r="L24" s="100">
        <f ca="1">_xlfn.XLOOKUP($D24,ТЗ_ФФ!$D:$D,ТЗ_ФФ!AH:AH,0)</f>
        <v>0</v>
      </c>
      <c r="M24" s="100"/>
      <c r="N24" s="100">
        <f ca="1">_xlfn.XLOOKUP($D24,ТЗ_ФФ!$D:$D,ТЗ_ФФ!AJ:AJ,0)</f>
        <v>0</v>
      </c>
      <c r="O24" s="100">
        <f ca="1">_xlfn.XLOOKUP($D24,ТЗ_ФФ!$D:$D,ТЗ_ФФ!AB:AB,0)</f>
        <v>0</v>
      </c>
      <c r="P24" s="100">
        <f ca="1">_xlfn.XLOOKUP($D24,ТЗ_ФФ!$D:$D,ТЗ_ФФ!Z:Z,0)</f>
        <v>0</v>
      </c>
      <c r="Q24" s="100">
        <f ca="1">_xlfn.XLOOKUP($D24,ТЗ_ФФ!$D:$D,ТЗ_ФФ!AD:AD,0)</f>
        <v>0</v>
      </c>
      <c r="R24" s="100">
        <f ca="1">_xlfn.XLOOKUP($D24,ТЗ_ФФ!$D:$D,ТЗ_ФФ!AE:AE,0)</f>
        <v>0</v>
      </c>
      <c r="S24" s="100">
        <f ca="1">_xlfn.XLOOKUP($D24,ТЗ_ФФ!$D:$D,ТЗ_ФФ!W:W,0)</f>
        <v>0</v>
      </c>
      <c r="T24" s="100">
        <f ca="1">_xlfn.XLOOKUP($D24,ТЗ_ФФ!$D:$D,ТЗ_ФФ!AG:AG,0)</f>
        <v>0</v>
      </c>
      <c r="U24" s="100">
        <f ca="1">_xlfn.XLOOKUP($D24,ТЗ_ФФ!$D:$D,ТЗ_ФФ!AO:AO,0)</f>
        <v>0</v>
      </c>
      <c r="V24" s="100">
        <f ca="1">_xlfn.XLOOKUP($D24,ТЗ_ФФ!$D:$D,ТЗ_ФФ!AQ:AQ,0)</f>
        <v>0</v>
      </c>
      <c r="W24" s="100">
        <f ca="1">_xlfn.XLOOKUP($D24,ТЗ_ФФ!$D:$D,ТЗ_ФФ!AN:AN,0)</f>
        <v>0</v>
      </c>
      <c r="X24" s="100">
        <f ca="1">_xlfn.XLOOKUP($D24,ТЗ_ФФ!$D:$D,ТЗ_ФФ!AR:AR,0)</f>
        <v>0</v>
      </c>
      <c r="Y24" s="100">
        <f ca="1">_xlfn.XLOOKUP($D24,ТЗ_ФФ!$D:$D,ТЗ_ФФ!Y:Y,0)</f>
        <v>0</v>
      </c>
      <c r="Z24" s="100">
        <f ca="1">_xlfn.XLOOKUP($D24,ТЗ_ФФ!$D:$D,ТЗ_ФФ!AA:AA,0)</f>
        <v>0</v>
      </c>
      <c r="AA24" s="100">
        <f ca="1">_xlfn.XLOOKUP($D24,ТЗ_ФФ!$D:$D,ТЗ_ФФ!S:S,0)</f>
        <v>0</v>
      </c>
      <c r="AB24" s="100">
        <f t="shared" ca="1" si="0"/>
        <v>0</v>
      </c>
    </row>
    <row r="25" spans="1:28" x14ac:dyDescent="0.25">
      <c r="A25" s="98">
        <f>[2]Юнит!$B27</f>
        <v>1980924947</v>
      </c>
      <c r="B25" s="98" t="str">
        <f>[2]Юнит!$C27</f>
        <v>ACRB1MS106RJ</v>
      </c>
      <c r="C25" s="99" t="str">
        <f>_xlfn.XLOOKUP(D25,[2]Юнит!$E:$E,[2]Юнит!$D:$D)</f>
        <v>Мяч с шипами оранжевый 6 см</v>
      </c>
      <c r="D25" s="98">
        <f>[2]Юнит!$E27</f>
        <v>2039818580389</v>
      </c>
      <c r="E25" s="100" cm="1">
        <f t="array" aca="1" ref="E25" ca="1">_xlfn.XLOOKUP($D25,ТЗ_ФФ!$D:$D,ТЗ_ФФ!T:T+ТЗ_ФФ!U:U+ТЗ_ФФ!V:V,0)</f>
        <v>0</v>
      </c>
      <c r="F25" s="100" cm="1">
        <f t="array" aca="1" ref="F25" ca="1">_xlfn.XLOOKUP($D25,ТЗ_ФФ!$D:$D,ТЗ_ФФ!AK:AK+ТЗ_ФФ!AL:AL+ТЗ_ФФ!AM:AM,0)</f>
        <v>0</v>
      </c>
      <c r="G25" s="100">
        <f ca="1">_xlfn.XLOOKUP($D25,ТЗ_ФФ!$D:$D,ТЗ_ФФ!X:X,0)</f>
        <v>0</v>
      </c>
      <c r="H25" s="100">
        <f ca="1">_xlfn.XLOOKUP($D25,ТЗ_ФФ!$D:$D,ТЗ_ФФ!AI:AI,0)</f>
        <v>0</v>
      </c>
      <c r="I25" s="100">
        <f ca="1">_xlfn.XLOOKUP($D25,ТЗ_ФФ!$D:$D,ТЗ_ФФ!AP:AP,0)</f>
        <v>0</v>
      </c>
      <c r="J25" s="100">
        <f ca="1">_xlfn.XLOOKUP($D25,ТЗ_ФФ!$D:$D,ТЗ_ФФ!AF:AF,0)</f>
        <v>0</v>
      </c>
      <c r="K25" s="100" cm="1">
        <f t="array" aca="1" ref="K25" ca="1">_xlfn.XLOOKUP($D25,ТЗ_ФФ!$D:$D,ТЗ_ФФ!R:R+ТЗ_ФФ!AC:AC,0)</f>
        <v>0</v>
      </c>
      <c r="L25" s="100">
        <f ca="1">_xlfn.XLOOKUP($D25,ТЗ_ФФ!$D:$D,ТЗ_ФФ!AH:AH,0)</f>
        <v>0</v>
      </c>
      <c r="M25" s="100"/>
      <c r="N25" s="100">
        <f ca="1">_xlfn.XLOOKUP($D25,ТЗ_ФФ!$D:$D,ТЗ_ФФ!AJ:AJ,0)</f>
        <v>0</v>
      </c>
      <c r="O25" s="100">
        <f ca="1">_xlfn.XLOOKUP($D25,ТЗ_ФФ!$D:$D,ТЗ_ФФ!AB:AB,0)</f>
        <v>0</v>
      </c>
      <c r="P25" s="100">
        <f ca="1">_xlfn.XLOOKUP($D25,ТЗ_ФФ!$D:$D,ТЗ_ФФ!Z:Z,0)</f>
        <v>0</v>
      </c>
      <c r="Q25" s="100">
        <f ca="1">_xlfn.XLOOKUP($D25,ТЗ_ФФ!$D:$D,ТЗ_ФФ!AD:AD,0)</f>
        <v>0</v>
      </c>
      <c r="R25" s="100">
        <f ca="1">_xlfn.XLOOKUP($D25,ТЗ_ФФ!$D:$D,ТЗ_ФФ!AE:AE,0)</f>
        <v>0</v>
      </c>
      <c r="S25" s="100">
        <f ca="1">_xlfn.XLOOKUP($D25,ТЗ_ФФ!$D:$D,ТЗ_ФФ!W:W,0)</f>
        <v>0</v>
      </c>
      <c r="T25" s="100">
        <f ca="1">_xlfn.XLOOKUP($D25,ТЗ_ФФ!$D:$D,ТЗ_ФФ!AG:AG,0)</f>
        <v>0</v>
      </c>
      <c r="U25" s="100">
        <f ca="1">_xlfn.XLOOKUP($D25,ТЗ_ФФ!$D:$D,ТЗ_ФФ!AO:AO,0)</f>
        <v>0</v>
      </c>
      <c r="V25" s="100">
        <f ca="1">_xlfn.XLOOKUP($D25,ТЗ_ФФ!$D:$D,ТЗ_ФФ!AQ:AQ,0)</f>
        <v>0</v>
      </c>
      <c r="W25" s="100">
        <f ca="1">_xlfn.XLOOKUP($D25,ТЗ_ФФ!$D:$D,ТЗ_ФФ!AN:AN,0)</f>
        <v>0</v>
      </c>
      <c r="X25" s="100">
        <f ca="1">_xlfn.XLOOKUP($D25,ТЗ_ФФ!$D:$D,ТЗ_ФФ!AR:AR,0)</f>
        <v>0</v>
      </c>
      <c r="Y25" s="100">
        <f ca="1">_xlfn.XLOOKUP($D25,ТЗ_ФФ!$D:$D,ТЗ_ФФ!Y:Y,0)</f>
        <v>0</v>
      </c>
      <c r="Z25" s="100">
        <f ca="1">_xlfn.XLOOKUP($D25,ТЗ_ФФ!$D:$D,ТЗ_ФФ!AA:AA,0)</f>
        <v>0</v>
      </c>
      <c r="AA25" s="100">
        <f ca="1">_xlfn.XLOOKUP($D25,ТЗ_ФФ!$D:$D,ТЗ_ФФ!S:S,0)</f>
        <v>0</v>
      </c>
      <c r="AB25" s="100">
        <f t="shared" ca="1" si="0"/>
        <v>0</v>
      </c>
    </row>
    <row r="26" spans="1:28" ht="11.25" customHeight="1" x14ac:dyDescent="0.25">
      <c r="A26" s="98">
        <f>[2]Юнит!$B28</f>
        <v>1980924996</v>
      </c>
      <c r="B26" s="98" t="str">
        <f>[2]Юнит!$C28</f>
        <v>ACRB1MS106BС</v>
      </c>
      <c r="C26" s="99" t="str">
        <f>_xlfn.XLOOKUP(D26,[2]Юнит!$E:$E,[2]Юнит!$D:$D)</f>
        <v>Мяч с шипами черный 6 см</v>
      </c>
      <c r="D26" s="98">
        <f>[2]Юнит!$E28</f>
        <v>2043369663040</v>
      </c>
      <c r="E26" s="100" cm="1">
        <f t="array" aca="1" ref="E26" ca="1">_xlfn.XLOOKUP($D26,ТЗ_ФФ!$D:$D,ТЗ_ФФ!T:T+ТЗ_ФФ!U:U+ТЗ_ФФ!V:V,0)</f>
        <v>0</v>
      </c>
      <c r="F26" s="100" cm="1">
        <f t="array" aca="1" ref="F26" ca="1">_xlfn.XLOOKUP($D26,ТЗ_ФФ!$D:$D,ТЗ_ФФ!AK:AK+ТЗ_ФФ!AL:AL+ТЗ_ФФ!AM:AM,0)</f>
        <v>0</v>
      </c>
      <c r="G26" s="100">
        <f ca="1">_xlfn.XLOOKUP($D26,ТЗ_ФФ!$D:$D,ТЗ_ФФ!X:X,0)</f>
        <v>0</v>
      </c>
      <c r="H26" s="100">
        <f ca="1">_xlfn.XLOOKUP($D26,ТЗ_ФФ!$D:$D,ТЗ_ФФ!AI:AI,0)</f>
        <v>0</v>
      </c>
      <c r="I26" s="100">
        <f ca="1">_xlfn.XLOOKUP($D26,ТЗ_ФФ!$D:$D,ТЗ_ФФ!AP:AP,0)</f>
        <v>0</v>
      </c>
      <c r="J26" s="100">
        <f ca="1">_xlfn.XLOOKUP($D26,ТЗ_ФФ!$D:$D,ТЗ_ФФ!AF:AF,0)</f>
        <v>0</v>
      </c>
      <c r="K26" s="100" cm="1">
        <f t="array" aca="1" ref="K26" ca="1">_xlfn.XLOOKUP($D26,ТЗ_ФФ!$D:$D,ТЗ_ФФ!R:R+ТЗ_ФФ!AC:AC,0)</f>
        <v>0</v>
      </c>
      <c r="L26" s="100">
        <f ca="1">_xlfn.XLOOKUP($D26,ТЗ_ФФ!$D:$D,ТЗ_ФФ!AH:AH,0)</f>
        <v>0</v>
      </c>
      <c r="M26" s="100"/>
      <c r="N26" s="100">
        <f ca="1">_xlfn.XLOOKUP($D26,ТЗ_ФФ!$D:$D,ТЗ_ФФ!AJ:AJ,0)</f>
        <v>0</v>
      </c>
      <c r="O26" s="100">
        <f ca="1">_xlfn.XLOOKUP($D26,ТЗ_ФФ!$D:$D,ТЗ_ФФ!AB:AB,0)</f>
        <v>0</v>
      </c>
      <c r="P26" s="100">
        <f ca="1">_xlfn.XLOOKUP($D26,ТЗ_ФФ!$D:$D,ТЗ_ФФ!Z:Z,0)</f>
        <v>0</v>
      </c>
      <c r="Q26" s="100">
        <f ca="1">_xlfn.XLOOKUP($D26,ТЗ_ФФ!$D:$D,ТЗ_ФФ!AD:AD,0)</f>
        <v>0</v>
      </c>
      <c r="R26" s="100">
        <f ca="1">_xlfn.XLOOKUP($D26,ТЗ_ФФ!$D:$D,ТЗ_ФФ!AE:AE,0)</f>
        <v>0</v>
      </c>
      <c r="S26" s="100">
        <f ca="1">_xlfn.XLOOKUP($D26,ТЗ_ФФ!$D:$D,ТЗ_ФФ!W:W,0)</f>
        <v>0</v>
      </c>
      <c r="T26" s="100">
        <f ca="1">_xlfn.XLOOKUP($D26,ТЗ_ФФ!$D:$D,ТЗ_ФФ!AG:AG,0)</f>
        <v>0</v>
      </c>
      <c r="U26" s="100">
        <f ca="1">_xlfn.XLOOKUP($D26,ТЗ_ФФ!$D:$D,ТЗ_ФФ!AO:AO,0)</f>
        <v>0</v>
      </c>
      <c r="V26" s="100">
        <f ca="1">_xlfn.XLOOKUP($D26,ТЗ_ФФ!$D:$D,ТЗ_ФФ!AQ:AQ,0)</f>
        <v>0</v>
      </c>
      <c r="W26" s="100">
        <f ca="1">_xlfn.XLOOKUP($D26,ТЗ_ФФ!$D:$D,ТЗ_ФФ!AN:AN,0)</f>
        <v>0</v>
      </c>
      <c r="X26" s="100">
        <f ca="1">_xlfn.XLOOKUP($D26,ТЗ_ФФ!$D:$D,ТЗ_ФФ!AR:AR,0)</f>
        <v>0</v>
      </c>
      <c r="Y26" s="100">
        <f ca="1">_xlfn.XLOOKUP($D26,ТЗ_ФФ!$D:$D,ТЗ_ФФ!Y:Y,0)</f>
        <v>0</v>
      </c>
      <c r="Z26" s="100">
        <f ca="1">_xlfn.XLOOKUP($D26,ТЗ_ФФ!$D:$D,ТЗ_ФФ!AA:AA,0)</f>
        <v>0</v>
      </c>
      <c r="AA26" s="100">
        <f ca="1">_xlfn.XLOOKUP($D26,ТЗ_ФФ!$D:$D,ТЗ_ФФ!S:S,0)</f>
        <v>0</v>
      </c>
      <c r="AB26" s="100">
        <f t="shared" ca="1" si="0"/>
        <v>0</v>
      </c>
    </row>
    <row r="27" spans="1:28" x14ac:dyDescent="0.25">
      <c r="A27" s="98">
        <f>[2]Юнит!$B29</f>
        <v>2415742768</v>
      </c>
      <c r="B27" s="98" t="str">
        <f>[2]Юнит!$C29</f>
        <v>ACRB1MS107WH</v>
      </c>
      <c r="C27" s="99" t="str">
        <f>_xlfn.XLOOKUP(D27,[2]Юнит!$E:$E,[2]Юнит!$D:$D)</f>
        <v>Мяч с шипами белый 7 см</v>
      </c>
      <c r="D27" s="98">
        <f>[2]Юнит!$E29</f>
        <v>2044025326637</v>
      </c>
      <c r="E27" s="100" cm="1">
        <f t="array" aca="1" ref="E27" ca="1">_xlfn.XLOOKUP($D27,ТЗ_ФФ!$D:$D,ТЗ_ФФ!T:T+ТЗ_ФФ!U:U+ТЗ_ФФ!V:V,0)</f>
        <v>0</v>
      </c>
      <c r="F27" s="100" cm="1">
        <f t="array" aca="1" ref="F27" ca="1">_xlfn.XLOOKUP($D27,ТЗ_ФФ!$D:$D,ТЗ_ФФ!AK:AK+ТЗ_ФФ!AL:AL+ТЗ_ФФ!AM:AM,0)</f>
        <v>0</v>
      </c>
      <c r="G27" s="100">
        <f ca="1">_xlfn.XLOOKUP($D27,ТЗ_ФФ!$D:$D,ТЗ_ФФ!X:X,0)</f>
        <v>0</v>
      </c>
      <c r="H27" s="100">
        <f ca="1">_xlfn.XLOOKUP($D27,ТЗ_ФФ!$D:$D,ТЗ_ФФ!AI:AI,0)</f>
        <v>0</v>
      </c>
      <c r="I27" s="100">
        <f ca="1">_xlfn.XLOOKUP($D27,ТЗ_ФФ!$D:$D,ТЗ_ФФ!AP:AP,0)</f>
        <v>0</v>
      </c>
      <c r="J27" s="100">
        <f ca="1">_xlfn.XLOOKUP($D27,ТЗ_ФФ!$D:$D,ТЗ_ФФ!AF:AF,0)</f>
        <v>0</v>
      </c>
      <c r="K27" s="100" cm="1">
        <f t="array" aca="1" ref="K27" ca="1">_xlfn.XLOOKUP($D27,ТЗ_ФФ!$D:$D,ТЗ_ФФ!R:R+ТЗ_ФФ!AC:AC,0)</f>
        <v>0</v>
      </c>
      <c r="L27" s="100">
        <f ca="1">_xlfn.XLOOKUP($D27,ТЗ_ФФ!$D:$D,ТЗ_ФФ!AH:AH,0)</f>
        <v>0</v>
      </c>
      <c r="M27" s="100"/>
      <c r="N27" s="100">
        <f ca="1">_xlfn.XLOOKUP($D27,ТЗ_ФФ!$D:$D,ТЗ_ФФ!AJ:AJ,0)</f>
        <v>0</v>
      </c>
      <c r="O27" s="100">
        <f ca="1">_xlfn.XLOOKUP($D27,ТЗ_ФФ!$D:$D,ТЗ_ФФ!AB:AB,0)</f>
        <v>0</v>
      </c>
      <c r="P27" s="100">
        <f ca="1">_xlfn.XLOOKUP($D27,ТЗ_ФФ!$D:$D,ТЗ_ФФ!Z:Z,0)</f>
        <v>0</v>
      </c>
      <c r="Q27" s="100">
        <f ca="1">_xlfn.XLOOKUP($D27,ТЗ_ФФ!$D:$D,ТЗ_ФФ!AD:AD,0)</f>
        <v>0</v>
      </c>
      <c r="R27" s="100">
        <f ca="1">_xlfn.XLOOKUP($D27,ТЗ_ФФ!$D:$D,ТЗ_ФФ!AE:AE,0)</f>
        <v>0</v>
      </c>
      <c r="S27" s="100">
        <f ca="1">_xlfn.XLOOKUP($D27,ТЗ_ФФ!$D:$D,ТЗ_ФФ!W:W,0)</f>
        <v>0</v>
      </c>
      <c r="T27" s="100">
        <f ca="1">_xlfn.XLOOKUP($D27,ТЗ_ФФ!$D:$D,ТЗ_ФФ!AG:AG,0)</f>
        <v>0</v>
      </c>
      <c r="U27" s="100">
        <f ca="1">_xlfn.XLOOKUP($D27,ТЗ_ФФ!$D:$D,ТЗ_ФФ!AO:AO,0)</f>
        <v>0</v>
      </c>
      <c r="V27" s="100">
        <f ca="1">_xlfn.XLOOKUP($D27,ТЗ_ФФ!$D:$D,ТЗ_ФФ!AQ:AQ,0)</f>
        <v>0</v>
      </c>
      <c r="W27" s="100">
        <f ca="1">_xlfn.XLOOKUP($D27,ТЗ_ФФ!$D:$D,ТЗ_ФФ!AN:AN,0)</f>
        <v>0</v>
      </c>
      <c r="X27" s="100">
        <f ca="1">_xlfn.XLOOKUP($D27,ТЗ_ФФ!$D:$D,ТЗ_ФФ!AR:AR,0)</f>
        <v>0</v>
      </c>
      <c r="Y27" s="100">
        <f ca="1">_xlfn.XLOOKUP($D27,ТЗ_ФФ!$D:$D,ТЗ_ФФ!Y:Y,0)</f>
        <v>0</v>
      </c>
      <c r="Z27" s="100">
        <f ca="1">_xlfn.XLOOKUP($D27,ТЗ_ФФ!$D:$D,ТЗ_ФФ!AA:AA,0)</f>
        <v>0</v>
      </c>
      <c r="AA27" s="100">
        <f ca="1">_xlfn.XLOOKUP($D27,ТЗ_ФФ!$D:$D,ТЗ_ФФ!S:S,0)</f>
        <v>0</v>
      </c>
      <c r="AB27" s="100">
        <f t="shared" ca="1" si="0"/>
        <v>0</v>
      </c>
    </row>
    <row r="28" spans="1:28" x14ac:dyDescent="0.25">
      <c r="A28" s="98">
        <f>[2]Юнит!$B30</f>
        <v>2415742912</v>
      </c>
      <c r="B28" s="98" t="str">
        <f>[2]Юнит!$C30</f>
        <v>ACRB1MS107PN</v>
      </c>
      <c r="C28" s="99" t="str">
        <f>_xlfn.XLOOKUP(D28,[2]Юнит!$E:$E,[2]Юнит!$D:$D)</f>
        <v>Мяч с шипами розовый 7 см</v>
      </c>
      <c r="D28" s="98">
        <f>[2]Юнит!$E30</f>
        <v>2044025316447</v>
      </c>
      <c r="E28" s="100" cm="1">
        <f t="array" aca="1" ref="E28" ca="1">_xlfn.XLOOKUP($D28,ТЗ_ФФ!$D:$D,ТЗ_ФФ!T:T+ТЗ_ФФ!U:U+ТЗ_ФФ!V:V,0)</f>
        <v>0</v>
      </c>
      <c r="F28" s="100" cm="1">
        <f t="array" aca="1" ref="F28" ca="1">_xlfn.XLOOKUP($D28,ТЗ_ФФ!$D:$D,ТЗ_ФФ!AK:AK+ТЗ_ФФ!AL:AL+ТЗ_ФФ!AM:AM,0)</f>
        <v>0</v>
      </c>
      <c r="G28" s="100">
        <f ca="1">_xlfn.XLOOKUP($D28,ТЗ_ФФ!$D:$D,ТЗ_ФФ!X:X,0)</f>
        <v>0</v>
      </c>
      <c r="H28" s="100">
        <f ca="1">_xlfn.XLOOKUP($D28,ТЗ_ФФ!$D:$D,ТЗ_ФФ!AI:AI,0)</f>
        <v>0</v>
      </c>
      <c r="I28" s="100">
        <f ca="1">_xlfn.XLOOKUP($D28,ТЗ_ФФ!$D:$D,ТЗ_ФФ!AP:AP,0)</f>
        <v>0</v>
      </c>
      <c r="J28" s="100">
        <f ca="1">_xlfn.XLOOKUP($D28,ТЗ_ФФ!$D:$D,ТЗ_ФФ!AF:AF,0)</f>
        <v>0</v>
      </c>
      <c r="K28" s="100" cm="1">
        <f t="array" aca="1" ref="K28" ca="1">_xlfn.XLOOKUP($D28,ТЗ_ФФ!$D:$D,ТЗ_ФФ!R:R+ТЗ_ФФ!AC:AC,0)</f>
        <v>0</v>
      </c>
      <c r="L28" s="100">
        <f ca="1">_xlfn.XLOOKUP($D28,ТЗ_ФФ!$D:$D,ТЗ_ФФ!AH:AH,0)</f>
        <v>0</v>
      </c>
      <c r="M28" s="100"/>
      <c r="N28" s="100">
        <f ca="1">_xlfn.XLOOKUP($D28,ТЗ_ФФ!$D:$D,ТЗ_ФФ!AJ:AJ,0)</f>
        <v>0</v>
      </c>
      <c r="O28" s="100">
        <f ca="1">_xlfn.XLOOKUP($D28,ТЗ_ФФ!$D:$D,ТЗ_ФФ!AB:AB,0)</f>
        <v>0</v>
      </c>
      <c r="P28" s="100">
        <f ca="1">_xlfn.XLOOKUP($D28,ТЗ_ФФ!$D:$D,ТЗ_ФФ!Z:Z,0)</f>
        <v>0</v>
      </c>
      <c r="Q28" s="100">
        <f ca="1">_xlfn.XLOOKUP($D28,ТЗ_ФФ!$D:$D,ТЗ_ФФ!AD:AD,0)</f>
        <v>0</v>
      </c>
      <c r="R28" s="100">
        <f ca="1">_xlfn.XLOOKUP($D28,ТЗ_ФФ!$D:$D,ТЗ_ФФ!AE:AE,0)</f>
        <v>0</v>
      </c>
      <c r="S28" s="100">
        <f ca="1">_xlfn.XLOOKUP($D28,ТЗ_ФФ!$D:$D,ТЗ_ФФ!W:W,0)</f>
        <v>0</v>
      </c>
      <c r="T28" s="100">
        <f ca="1">_xlfn.XLOOKUP($D28,ТЗ_ФФ!$D:$D,ТЗ_ФФ!AG:AG,0)</f>
        <v>0</v>
      </c>
      <c r="U28" s="100">
        <f ca="1">_xlfn.XLOOKUP($D28,ТЗ_ФФ!$D:$D,ТЗ_ФФ!AO:AO,0)</f>
        <v>0</v>
      </c>
      <c r="V28" s="100">
        <f ca="1">_xlfn.XLOOKUP($D28,ТЗ_ФФ!$D:$D,ТЗ_ФФ!AQ:AQ,0)</f>
        <v>0</v>
      </c>
      <c r="W28" s="100">
        <f ca="1">_xlfn.XLOOKUP($D28,ТЗ_ФФ!$D:$D,ТЗ_ФФ!AN:AN,0)</f>
        <v>0</v>
      </c>
      <c r="X28" s="100">
        <f ca="1">_xlfn.XLOOKUP($D28,ТЗ_ФФ!$D:$D,ТЗ_ФФ!AR:AR,0)</f>
        <v>0</v>
      </c>
      <c r="Y28" s="100">
        <f ca="1">_xlfn.XLOOKUP($D28,ТЗ_ФФ!$D:$D,ТЗ_ФФ!Y:Y,0)</f>
        <v>0</v>
      </c>
      <c r="Z28" s="100">
        <f ca="1">_xlfn.XLOOKUP($D28,ТЗ_ФФ!$D:$D,ТЗ_ФФ!AA:AA,0)</f>
        <v>0</v>
      </c>
      <c r="AA28" s="100">
        <f ca="1">_xlfn.XLOOKUP($D28,ТЗ_ФФ!$D:$D,ТЗ_ФФ!S:S,0)</f>
        <v>0</v>
      </c>
      <c r="AB28" s="100">
        <f t="shared" ca="1" si="0"/>
        <v>0</v>
      </c>
    </row>
    <row r="29" spans="1:28" x14ac:dyDescent="0.25">
      <c r="A29" s="98">
        <f>[2]Юнит!$B31</f>
        <v>2415742611</v>
      </c>
      <c r="B29" s="98" t="str">
        <f>[2]Юнит!$C31</f>
        <v>ACRB1MS107BL</v>
      </c>
      <c r="C29" s="99" t="str">
        <f>_xlfn.XLOOKUP(D29,[2]Юнит!$E:$E,[2]Юнит!$D:$D)</f>
        <v>Мяч с шипами голубой 7 см</v>
      </c>
      <c r="D29" s="98">
        <f>[2]Юнит!$E31</f>
        <v>2044025338661</v>
      </c>
      <c r="E29" s="100" cm="1">
        <f t="array" aca="1" ref="E29" ca="1">_xlfn.XLOOKUP($D29,ТЗ_ФФ!$D:$D,ТЗ_ФФ!T:T+ТЗ_ФФ!U:U+ТЗ_ФФ!V:V,0)</f>
        <v>0</v>
      </c>
      <c r="F29" s="100" cm="1">
        <f t="array" aca="1" ref="F29" ca="1">_xlfn.XLOOKUP($D29,ТЗ_ФФ!$D:$D,ТЗ_ФФ!AK:AK+ТЗ_ФФ!AL:AL+ТЗ_ФФ!AM:AM,0)</f>
        <v>0</v>
      </c>
      <c r="G29" s="100">
        <f ca="1">_xlfn.XLOOKUP($D29,ТЗ_ФФ!$D:$D,ТЗ_ФФ!X:X,0)</f>
        <v>0</v>
      </c>
      <c r="H29" s="100">
        <f ca="1">_xlfn.XLOOKUP($D29,ТЗ_ФФ!$D:$D,ТЗ_ФФ!AI:AI,0)</f>
        <v>0</v>
      </c>
      <c r="I29" s="100">
        <f ca="1">_xlfn.XLOOKUP($D29,ТЗ_ФФ!$D:$D,ТЗ_ФФ!AP:AP,0)</f>
        <v>0</v>
      </c>
      <c r="J29" s="100">
        <f ca="1">_xlfn.XLOOKUP($D29,ТЗ_ФФ!$D:$D,ТЗ_ФФ!AF:AF,0)</f>
        <v>0</v>
      </c>
      <c r="K29" s="100" cm="1">
        <f t="array" aca="1" ref="K29" ca="1">_xlfn.XLOOKUP($D29,ТЗ_ФФ!$D:$D,ТЗ_ФФ!R:R+ТЗ_ФФ!AC:AC,0)</f>
        <v>0</v>
      </c>
      <c r="L29" s="100">
        <f ca="1">_xlfn.XLOOKUP($D29,ТЗ_ФФ!$D:$D,ТЗ_ФФ!AH:AH,0)</f>
        <v>0</v>
      </c>
      <c r="M29" s="100"/>
      <c r="N29" s="100">
        <f ca="1">_xlfn.XLOOKUP($D29,ТЗ_ФФ!$D:$D,ТЗ_ФФ!AJ:AJ,0)</f>
        <v>0</v>
      </c>
      <c r="O29" s="100">
        <f ca="1">_xlfn.XLOOKUP($D29,ТЗ_ФФ!$D:$D,ТЗ_ФФ!AB:AB,0)</f>
        <v>0</v>
      </c>
      <c r="P29" s="100">
        <f ca="1">_xlfn.XLOOKUP($D29,ТЗ_ФФ!$D:$D,ТЗ_ФФ!Z:Z,0)</f>
        <v>0</v>
      </c>
      <c r="Q29" s="100">
        <f ca="1">_xlfn.XLOOKUP($D29,ТЗ_ФФ!$D:$D,ТЗ_ФФ!AD:AD,0)</f>
        <v>0</v>
      </c>
      <c r="R29" s="100">
        <f ca="1">_xlfn.XLOOKUP($D29,ТЗ_ФФ!$D:$D,ТЗ_ФФ!AE:AE,0)</f>
        <v>0</v>
      </c>
      <c r="S29" s="100">
        <f ca="1">_xlfn.XLOOKUP($D29,ТЗ_ФФ!$D:$D,ТЗ_ФФ!W:W,0)</f>
        <v>0</v>
      </c>
      <c r="T29" s="100">
        <f ca="1">_xlfn.XLOOKUP($D29,ТЗ_ФФ!$D:$D,ТЗ_ФФ!AG:AG,0)</f>
        <v>0</v>
      </c>
      <c r="U29" s="100">
        <f ca="1">_xlfn.XLOOKUP($D29,ТЗ_ФФ!$D:$D,ТЗ_ФФ!AO:AO,0)</f>
        <v>0</v>
      </c>
      <c r="V29" s="100">
        <f ca="1">_xlfn.XLOOKUP($D29,ТЗ_ФФ!$D:$D,ТЗ_ФФ!AQ:AQ,0)</f>
        <v>0</v>
      </c>
      <c r="W29" s="100">
        <f ca="1">_xlfn.XLOOKUP($D29,ТЗ_ФФ!$D:$D,ТЗ_ФФ!AN:AN,0)</f>
        <v>0</v>
      </c>
      <c r="X29" s="100">
        <f ca="1">_xlfn.XLOOKUP($D29,ТЗ_ФФ!$D:$D,ТЗ_ФФ!AR:AR,0)</f>
        <v>0</v>
      </c>
      <c r="Y29" s="100">
        <f ca="1">_xlfn.XLOOKUP($D29,ТЗ_ФФ!$D:$D,ТЗ_ФФ!Y:Y,0)</f>
        <v>0</v>
      </c>
      <c r="Z29" s="100">
        <f ca="1">_xlfn.XLOOKUP($D29,ТЗ_ФФ!$D:$D,ТЗ_ФФ!AA:AA,0)</f>
        <v>0</v>
      </c>
      <c r="AA29" s="100">
        <f ca="1">_xlfn.XLOOKUP($D29,ТЗ_ФФ!$D:$D,ТЗ_ФФ!S:S,0)</f>
        <v>0</v>
      </c>
      <c r="AB29" s="100">
        <f t="shared" ca="1" si="0"/>
        <v>0</v>
      </c>
    </row>
    <row r="30" spans="1:28" x14ac:dyDescent="0.25">
      <c r="A30" s="98">
        <f>[2]Юнит!$B32</f>
        <v>2415742942</v>
      </c>
      <c r="B30" s="98" t="str">
        <f>[2]Юнит!$C32</f>
        <v>ACRB1MS107RJ</v>
      </c>
      <c r="C30" s="99" t="str">
        <f>_xlfn.XLOOKUP(D30,[2]Юнит!$E:$E,[2]Юнит!$D:$D)</f>
        <v>Мяч с шипами оранжевый 7 см</v>
      </c>
      <c r="D30" s="98">
        <f>[2]Юнит!$E32</f>
        <v>2044025288003</v>
      </c>
      <c r="E30" s="100" cm="1">
        <f t="array" aca="1" ref="E30" ca="1">_xlfn.XLOOKUP($D30,ТЗ_ФФ!$D:$D,ТЗ_ФФ!T:T+ТЗ_ФФ!U:U+ТЗ_ФФ!V:V,0)</f>
        <v>0</v>
      </c>
      <c r="F30" s="100" cm="1">
        <f t="array" aca="1" ref="F30" ca="1">_xlfn.XLOOKUP($D30,ТЗ_ФФ!$D:$D,ТЗ_ФФ!AK:AK+ТЗ_ФФ!AL:AL+ТЗ_ФФ!AM:AM,0)</f>
        <v>0</v>
      </c>
      <c r="G30" s="100">
        <f ca="1">_xlfn.XLOOKUP($D30,ТЗ_ФФ!$D:$D,ТЗ_ФФ!X:X,0)</f>
        <v>0</v>
      </c>
      <c r="H30" s="100">
        <f ca="1">_xlfn.XLOOKUP($D30,ТЗ_ФФ!$D:$D,ТЗ_ФФ!AI:AI,0)</f>
        <v>0</v>
      </c>
      <c r="I30" s="100">
        <f ca="1">_xlfn.XLOOKUP($D30,ТЗ_ФФ!$D:$D,ТЗ_ФФ!AP:AP,0)</f>
        <v>0</v>
      </c>
      <c r="J30" s="100">
        <f ca="1">_xlfn.XLOOKUP($D30,ТЗ_ФФ!$D:$D,ТЗ_ФФ!AF:AF,0)</f>
        <v>0</v>
      </c>
      <c r="K30" s="100" cm="1">
        <f t="array" aca="1" ref="K30" ca="1">_xlfn.XLOOKUP($D30,ТЗ_ФФ!$D:$D,ТЗ_ФФ!R:R+ТЗ_ФФ!AC:AC,0)</f>
        <v>0</v>
      </c>
      <c r="L30" s="100">
        <f ca="1">_xlfn.XLOOKUP($D30,ТЗ_ФФ!$D:$D,ТЗ_ФФ!AH:AH,0)</f>
        <v>0</v>
      </c>
      <c r="M30" s="100"/>
      <c r="N30" s="100">
        <f ca="1">_xlfn.XLOOKUP($D30,ТЗ_ФФ!$D:$D,ТЗ_ФФ!AJ:AJ,0)</f>
        <v>0</v>
      </c>
      <c r="O30" s="100">
        <f ca="1">_xlfn.XLOOKUP($D30,ТЗ_ФФ!$D:$D,ТЗ_ФФ!AB:AB,0)</f>
        <v>0</v>
      </c>
      <c r="P30" s="100">
        <f ca="1">_xlfn.XLOOKUP($D30,ТЗ_ФФ!$D:$D,ТЗ_ФФ!Z:Z,0)</f>
        <v>0</v>
      </c>
      <c r="Q30" s="100">
        <f ca="1">_xlfn.XLOOKUP($D30,ТЗ_ФФ!$D:$D,ТЗ_ФФ!AD:AD,0)</f>
        <v>0</v>
      </c>
      <c r="R30" s="100">
        <f ca="1">_xlfn.XLOOKUP($D30,ТЗ_ФФ!$D:$D,ТЗ_ФФ!AE:AE,0)</f>
        <v>0</v>
      </c>
      <c r="S30" s="100">
        <f ca="1">_xlfn.XLOOKUP($D30,ТЗ_ФФ!$D:$D,ТЗ_ФФ!W:W,0)</f>
        <v>0</v>
      </c>
      <c r="T30" s="100">
        <f ca="1">_xlfn.XLOOKUP($D30,ТЗ_ФФ!$D:$D,ТЗ_ФФ!AG:AG,0)</f>
        <v>0</v>
      </c>
      <c r="U30" s="100">
        <f ca="1">_xlfn.XLOOKUP($D30,ТЗ_ФФ!$D:$D,ТЗ_ФФ!AO:AO,0)</f>
        <v>0</v>
      </c>
      <c r="V30" s="100">
        <f ca="1">_xlfn.XLOOKUP($D30,ТЗ_ФФ!$D:$D,ТЗ_ФФ!AQ:AQ,0)</f>
        <v>0</v>
      </c>
      <c r="W30" s="100">
        <f ca="1">_xlfn.XLOOKUP($D30,ТЗ_ФФ!$D:$D,ТЗ_ФФ!AN:AN,0)</f>
        <v>0</v>
      </c>
      <c r="X30" s="100">
        <f ca="1">_xlfn.XLOOKUP($D30,ТЗ_ФФ!$D:$D,ТЗ_ФФ!AR:AR,0)</f>
        <v>0</v>
      </c>
      <c r="Y30" s="100">
        <f ca="1">_xlfn.XLOOKUP($D30,ТЗ_ФФ!$D:$D,ТЗ_ФФ!Y:Y,0)</f>
        <v>0</v>
      </c>
      <c r="Z30" s="100">
        <f ca="1">_xlfn.XLOOKUP($D30,ТЗ_ФФ!$D:$D,ТЗ_ФФ!AA:AA,0)</f>
        <v>0</v>
      </c>
      <c r="AA30" s="100">
        <f ca="1">_xlfn.XLOOKUP($D30,ТЗ_ФФ!$D:$D,ТЗ_ФФ!S:S,0)</f>
        <v>0</v>
      </c>
      <c r="AB30" s="100">
        <f t="shared" ca="1" si="0"/>
        <v>0</v>
      </c>
    </row>
    <row r="31" spans="1:28" x14ac:dyDescent="0.25">
      <c r="A31" s="98">
        <f>[2]Юнит!$B33</f>
        <v>2415742795</v>
      </c>
      <c r="B31" s="98" t="str">
        <f>[2]Юнит!$C33</f>
        <v>ACRB1MS107BС</v>
      </c>
      <c r="C31" s="99" t="str">
        <f>_xlfn.XLOOKUP(D31,[2]Юнит!$E:$E,[2]Юнит!$D:$D)</f>
        <v>Мяч с шипами черный 7 см</v>
      </c>
      <c r="D31" s="98">
        <f>[2]Юнит!$E33</f>
        <v>2044025344532</v>
      </c>
      <c r="E31" s="100" cm="1">
        <f t="array" aca="1" ref="E31" ca="1">_xlfn.XLOOKUP($D31,ТЗ_ФФ!$D:$D,ТЗ_ФФ!T:T+ТЗ_ФФ!U:U+ТЗ_ФФ!V:V,0)</f>
        <v>0</v>
      </c>
      <c r="F31" s="100" cm="1">
        <f t="array" aca="1" ref="F31" ca="1">_xlfn.XLOOKUP($D31,ТЗ_ФФ!$D:$D,ТЗ_ФФ!AK:AK+ТЗ_ФФ!AL:AL+ТЗ_ФФ!AM:AM,0)</f>
        <v>0</v>
      </c>
      <c r="G31" s="100">
        <f ca="1">_xlfn.XLOOKUP($D31,ТЗ_ФФ!$D:$D,ТЗ_ФФ!X:X,0)</f>
        <v>0</v>
      </c>
      <c r="H31" s="100">
        <f ca="1">_xlfn.XLOOKUP($D31,ТЗ_ФФ!$D:$D,ТЗ_ФФ!AI:AI,0)</f>
        <v>0</v>
      </c>
      <c r="I31" s="100">
        <f ca="1">_xlfn.XLOOKUP($D31,ТЗ_ФФ!$D:$D,ТЗ_ФФ!AP:AP,0)</f>
        <v>0</v>
      </c>
      <c r="J31" s="100">
        <f ca="1">_xlfn.XLOOKUP($D31,ТЗ_ФФ!$D:$D,ТЗ_ФФ!AF:AF,0)</f>
        <v>0</v>
      </c>
      <c r="K31" s="100" cm="1">
        <f t="array" aca="1" ref="K31" ca="1">_xlfn.XLOOKUP($D31,ТЗ_ФФ!$D:$D,ТЗ_ФФ!R:R+ТЗ_ФФ!AC:AC,0)</f>
        <v>0</v>
      </c>
      <c r="L31" s="100">
        <f ca="1">_xlfn.XLOOKUP($D31,ТЗ_ФФ!$D:$D,ТЗ_ФФ!AH:AH,0)</f>
        <v>0</v>
      </c>
      <c r="M31" s="100"/>
      <c r="N31" s="100">
        <f ca="1">_xlfn.XLOOKUP($D31,ТЗ_ФФ!$D:$D,ТЗ_ФФ!AJ:AJ,0)</f>
        <v>0</v>
      </c>
      <c r="O31" s="100">
        <f ca="1">_xlfn.XLOOKUP($D31,ТЗ_ФФ!$D:$D,ТЗ_ФФ!AB:AB,0)</f>
        <v>0</v>
      </c>
      <c r="P31" s="100">
        <f ca="1">_xlfn.XLOOKUP($D31,ТЗ_ФФ!$D:$D,ТЗ_ФФ!Z:Z,0)</f>
        <v>0</v>
      </c>
      <c r="Q31" s="100">
        <f ca="1">_xlfn.XLOOKUP($D31,ТЗ_ФФ!$D:$D,ТЗ_ФФ!AD:AD,0)</f>
        <v>0</v>
      </c>
      <c r="R31" s="100">
        <f ca="1">_xlfn.XLOOKUP($D31,ТЗ_ФФ!$D:$D,ТЗ_ФФ!AE:AE,0)</f>
        <v>0</v>
      </c>
      <c r="S31" s="100">
        <f ca="1">_xlfn.XLOOKUP($D31,ТЗ_ФФ!$D:$D,ТЗ_ФФ!W:W,0)</f>
        <v>0</v>
      </c>
      <c r="T31" s="100">
        <f ca="1">_xlfn.XLOOKUP($D31,ТЗ_ФФ!$D:$D,ТЗ_ФФ!AG:AG,0)</f>
        <v>0</v>
      </c>
      <c r="U31" s="100">
        <f ca="1">_xlfn.XLOOKUP($D31,ТЗ_ФФ!$D:$D,ТЗ_ФФ!AO:AO,0)</f>
        <v>0</v>
      </c>
      <c r="V31" s="100">
        <f ca="1">_xlfn.XLOOKUP($D31,ТЗ_ФФ!$D:$D,ТЗ_ФФ!AQ:AQ,0)</f>
        <v>0</v>
      </c>
      <c r="W31" s="100">
        <f ca="1">_xlfn.XLOOKUP($D31,ТЗ_ФФ!$D:$D,ТЗ_ФФ!AN:AN,0)</f>
        <v>0</v>
      </c>
      <c r="X31" s="100">
        <f ca="1">_xlfn.XLOOKUP($D31,ТЗ_ФФ!$D:$D,ТЗ_ФФ!AR:AR,0)</f>
        <v>0</v>
      </c>
      <c r="Y31" s="100">
        <f ca="1">_xlfn.XLOOKUP($D31,ТЗ_ФФ!$D:$D,ТЗ_ФФ!Y:Y,0)</f>
        <v>0</v>
      </c>
      <c r="Z31" s="100">
        <f ca="1">_xlfn.XLOOKUP($D31,ТЗ_ФФ!$D:$D,ТЗ_ФФ!AA:AA,0)</f>
        <v>0</v>
      </c>
      <c r="AA31" s="100">
        <f ca="1">_xlfn.XLOOKUP($D31,ТЗ_ФФ!$D:$D,ТЗ_ФФ!S:S,0)</f>
        <v>0</v>
      </c>
      <c r="AB31" s="100">
        <f t="shared" ca="1" si="0"/>
        <v>0</v>
      </c>
    </row>
    <row r="32" spans="1:28" x14ac:dyDescent="0.25">
      <c r="A32" s="98">
        <f>[2]Юнит!$B34</f>
        <v>2415742470</v>
      </c>
      <c r="B32" s="98" t="str">
        <f>[2]Юнит!$C34</f>
        <v>ACRB1MS109PN</v>
      </c>
      <c r="C32" s="99" t="str">
        <f>_xlfn.XLOOKUP(D32,[2]Юнит!$E:$E,[2]Юнит!$D:$D)</f>
        <v>Мяч с шипами розовый 9 см</v>
      </c>
      <c r="D32" s="98">
        <f>[2]Юнит!$E34</f>
        <v>2044025321588</v>
      </c>
      <c r="E32" s="100" cm="1">
        <f t="array" aca="1" ref="E32" ca="1">_xlfn.XLOOKUP($D32,ТЗ_ФФ!$D:$D,ТЗ_ФФ!T:T+ТЗ_ФФ!U:U+ТЗ_ФФ!V:V,0)</f>
        <v>0</v>
      </c>
      <c r="F32" s="100" cm="1">
        <f t="array" aca="1" ref="F32" ca="1">_xlfn.XLOOKUP($D32,ТЗ_ФФ!$D:$D,ТЗ_ФФ!AK:AK+ТЗ_ФФ!AL:AL+ТЗ_ФФ!AM:AM,0)</f>
        <v>0</v>
      </c>
      <c r="G32" s="100">
        <f ca="1">_xlfn.XLOOKUP($D32,ТЗ_ФФ!$D:$D,ТЗ_ФФ!X:X,0)</f>
        <v>0</v>
      </c>
      <c r="H32" s="100">
        <f ca="1">_xlfn.XLOOKUP($D32,ТЗ_ФФ!$D:$D,ТЗ_ФФ!AI:AI,0)</f>
        <v>0</v>
      </c>
      <c r="I32" s="100">
        <f ca="1">_xlfn.XLOOKUP($D32,ТЗ_ФФ!$D:$D,ТЗ_ФФ!AP:AP,0)</f>
        <v>0</v>
      </c>
      <c r="J32" s="100">
        <f ca="1">_xlfn.XLOOKUP($D32,ТЗ_ФФ!$D:$D,ТЗ_ФФ!AF:AF,0)</f>
        <v>0</v>
      </c>
      <c r="K32" s="100" cm="1">
        <f t="array" aca="1" ref="K32" ca="1">_xlfn.XLOOKUP($D32,ТЗ_ФФ!$D:$D,ТЗ_ФФ!R:R+ТЗ_ФФ!AC:AC,0)</f>
        <v>0</v>
      </c>
      <c r="L32" s="100">
        <f ca="1">_xlfn.XLOOKUP($D32,ТЗ_ФФ!$D:$D,ТЗ_ФФ!AH:AH,0)</f>
        <v>0</v>
      </c>
      <c r="M32" s="100"/>
      <c r="N32" s="100">
        <f ca="1">_xlfn.XLOOKUP($D32,ТЗ_ФФ!$D:$D,ТЗ_ФФ!AJ:AJ,0)</f>
        <v>0</v>
      </c>
      <c r="O32" s="100">
        <f ca="1">_xlfn.XLOOKUP($D32,ТЗ_ФФ!$D:$D,ТЗ_ФФ!AB:AB,0)</f>
        <v>0</v>
      </c>
      <c r="P32" s="100">
        <f ca="1">_xlfn.XLOOKUP($D32,ТЗ_ФФ!$D:$D,ТЗ_ФФ!Z:Z,0)</f>
        <v>0</v>
      </c>
      <c r="Q32" s="100">
        <f ca="1">_xlfn.XLOOKUP($D32,ТЗ_ФФ!$D:$D,ТЗ_ФФ!AD:AD,0)</f>
        <v>0</v>
      </c>
      <c r="R32" s="100">
        <f ca="1">_xlfn.XLOOKUP($D32,ТЗ_ФФ!$D:$D,ТЗ_ФФ!AE:AE,0)</f>
        <v>0</v>
      </c>
      <c r="S32" s="100">
        <f ca="1">_xlfn.XLOOKUP($D32,ТЗ_ФФ!$D:$D,ТЗ_ФФ!W:W,0)</f>
        <v>0</v>
      </c>
      <c r="T32" s="100">
        <f ca="1">_xlfn.XLOOKUP($D32,ТЗ_ФФ!$D:$D,ТЗ_ФФ!AG:AG,0)</f>
        <v>0</v>
      </c>
      <c r="U32" s="100">
        <f ca="1">_xlfn.XLOOKUP($D32,ТЗ_ФФ!$D:$D,ТЗ_ФФ!AO:AO,0)</f>
        <v>0</v>
      </c>
      <c r="V32" s="100">
        <f ca="1">_xlfn.XLOOKUP($D32,ТЗ_ФФ!$D:$D,ТЗ_ФФ!AQ:AQ,0)</f>
        <v>0</v>
      </c>
      <c r="W32" s="100">
        <f ca="1">_xlfn.XLOOKUP($D32,ТЗ_ФФ!$D:$D,ТЗ_ФФ!AN:AN,0)</f>
        <v>0</v>
      </c>
      <c r="X32" s="100">
        <f ca="1">_xlfn.XLOOKUP($D32,ТЗ_ФФ!$D:$D,ТЗ_ФФ!AR:AR,0)</f>
        <v>0</v>
      </c>
      <c r="Y32" s="100">
        <f ca="1">_xlfn.XLOOKUP($D32,ТЗ_ФФ!$D:$D,ТЗ_ФФ!Y:Y,0)</f>
        <v>0</v>
      </c>
      <c r="Z32" s="100">
        <f ca="1">_xlfn.XLOOKUP($D32,ТЗ_ФФ!$D:$D,ТЗ_ФФ!AA:AA,0)</f>
        <v>0</v>
      </c>
      <c r="AA32" s="100">
        <f ca="1">_xlfn.XLOOKUP($D32,ТЗ_ФФ!$D:$D,ТЗ_ФФ!S:S,0)</f>
        <v>0</v>
      </c>
      <c r="AB32" s="100">
        <f t="shared" ca="1" si="0"/>
        <v>0</v>
      </c>
    </row>
    <row r="33" spans="1:28" x14ac:dyDescent="0.25">
      <c r="A33" s="98">
        <f>[2]Юнит!$B35</f>
        <v>2415742615</v>
      </c>
      <c r="B33" s="98" t="str">
        <f>[2]Юнит!$C35</f>
        <v>ACRB1MS109BL</v>
      </c>
      <c r="C33" s="99" t="str">
        <f>_xlfn.XLOOKUP(D33,[2]Юнит!$E:$E,[2]Юнит!$D:$D)</f>
        <v>Мяч с шипами голубой 9 см</v>
      </c>
      <c r="D33" s="98">
        <f>[2]Юнит!$E35</f>
        <v>2044025342057</v>
      </c>
      <c r="E33" s="100" cm="1">
        <f t="array" aca="1" ref="E33" ca="1">_xlfn.XLOOKUP($D33,ТЗ_ФФ!$D:$D,ТЗ_ФФ!T:T+ТЗ_ФФ!U:U+ТЗ_ФФ!V:V,0)</f>
        <v>0</v>
      </c>
      <c r="F33" s="100" cm="1">
        <f t="array" aca="1" ref="F33" ca="1">_xlfn.XLOOKUP($D33,ТЗ_ФФ!$D:$D,ТЗ_ФФ!AK:AK+ТЗ_ФФ!AL:AL+ТЗ_ФФ!AM:AM,0)</f>
        <v>0</v>
      </c>
      <c r="G33" s="100">
        <f ca="1">_xlfn.XLOOKUP($D33,ТЗ_ФФ!$D:$D,ТЗ_ФФ!X:X,0)</f>
        <v>0</v>
      </c>
      <c r="H33" s="100">
        <f ca="1">_xlfn.XLOOKUP($D33,ТЗ_ФФ!$D:$D,ТЗ_ФФ!AI:AI,0)</f>
        <v>0</v>
      </c>
      <c r="I33" s="100">
        <f ca="1">_xlfn.XLOOKUP($D33,ТЗ_ФФ!$D:$D,ТЗ_ФФ!AP:AP,0)</f>
        <v>0</v>
      </c>
      <c r="J33" s="100">
        <f ca="1">_xlfn.XLOOKUP($D33,ТЗ_ФФ!$D:$D,ТЗ_ФФ!AF:AF,0)</f>
        <v>0</v>
      </c>
      <c r="K33" s="100" cm="1">
        <f t="array" aca="1" ref="K33" ca="1">_xlfn.XLOOKUP($D33,ТЗ_ФФ!$D:$D,ТЗ_ФФ!R:R+ТЗ_ФФ!AC:AC,0)</f>
        <v>0</v>
      </c>
      <c r="L33" s="100">
        <f ca="1">_xlfn.XLOOKUP($D33,ТЗ_ФФ!$D:$D,ТЗ_ФФ!AH:AH,0)</f>
        <v>0</v>
      </c>
      <c r="M33" s="100"/>
      <c r="N33" s="100">
        <f ca="1">_xlfn.XLOOKUP($D33,ТЗ_ФФ!$D:$D,ТЗ_ФФ!AJ:AJ,0)</f>
        <v>0</v>
      </c>
      <c r="O33" s="100">
        <f ca="1">_xlfn.XLOOKUP($D33,ТЗ_ФФ!$D:$D,ТЗ_ФФ!AB:AB,0)</f>
        <v>0</v>
      </c>
      <c r="P33" s="100">
        <f ca="1">_xlfn.XLOOKUP($D33,ТЗ_ФФ!$D:$D,ТЗ_ФФ!Z:Z,0)</f>
        <v>0</v>
      </c>
      <c r="Q33" s="100">
        <f ca="1">_xlfn.XLOOKUP($D33,ТЗ_ФФ!$D:$D,ТЗ_ФФ!AD:AD,0)</f>
        <v>0</v>
      </c>
      <c r="R33" s="100">
        <f ca="1">_xlfn.XLOOKUP($D33,ТЗ_ФФ!$D:$D,ТЗ_ФФ!AE:AE,0)</f>
        <v>0</v>
      </c>
      <c r="S33" s="100">
        <f ca="1">_xlfn.XLOOKUP($D33,ТЗ_ФФ!$D:$D,ТЗ_ФФ!W:W,0)</f>
        <v>0</v>
      </c>
      <c r="T33" s="100">
        <f ca="1">_xlfn.XLOOKUP($D33,ТЗ_ФФ!$D:$D,ТЗ_ФФ!AG:AG,0)</f>
        <v>0</v>
      </c>
      <c r="U33" s="100">
        <f ca="1">_xlfn.XLOOKUP($D33,ТЗ_ФФ!$D:$D,ТЗ_ФФ!AO:AO,0)</f>
        <v>0</v>
      </c>
      <c r="V33" s="100">
        <f ca="1">_xlfn.XLOOKUP($D33,ТЗ_ФФ!$D:$D,ТЗ_ФФ!AQ:AQ,0)</f>
        <v>0</v>
      </c>
      <c r="W33" s="100">
        <f ca="1">_xlfn.XLOOKUP($D33,ТЗ_ФФ!$D:$D,ТЗ_ФФ!AN:AN,0)</f>
        <v>0</v>
      </c>
      <c r="X33" s="100">
        <f ca="1">_xlfn.XLOOKUP($D33,ТЗ_ФФ!$D:$D,ТЗ_ФФ!AR:AR,0)</f>
        <v>0</v>
      </c>
      <c r="Y33" s="100">
        <f ca="1">_xlfn.XLOOKUP($D33,ТЗ_ФФ!$D:$D,ТЗ_ФФ!Y:Y,0)</f>
        <v>0</v>
      </c>
      <c r="Z33" s="100">
        <f ca="1">_xlfn.XLOOKUP($D33,ТЗ_ФФ!$D:$D,ТЗ_ФФ!AA:AA,0)</f>
        <v>0</v>
      </c>
      <c r="AA33" s="100">
        <f ca="1">_xlfn.XLOOKUP($D33,ТЗ_ФФ!$D:$D,ТЗ_ФФ!S:S,0)</f>
        <v>0</v>
      </c>
      <c r="AB33" s="100">
        <f t="shared" ca="1" si="0"/>
        <v>0</v>
      </c>
    </row>
    <row r="34" spans="1:28" x14ac:dyDescent="0.25">
      <c r="A34" s="98">
        <f>[2]Юнит!$B36</f>
        <v>2415742943</v>
      </c>
      <c r="B34" s="98" t="str">
        <f>[2]Юнит!$C36</f>
        <v>ACRB1MS109RJ</v>
      </c>
      <c r="C34" s="99" t="str">
        <f>_xlfn.XLOOKUP(D34,[2]Юнит!$E:$E,[2]Юнит!$D:$D)</f>
        <v>Мяч с шипами оранжевый 9 см</v>
      </c>
      <c r="D34" s="98">
        <f>[2]Юнит!$E36</f>
        <v>2044025291485</v>
      </c>
      <c r="E34" s="100" cm="1">
        <f t="array" aca="1" ref="E34" ca="1">_xlfn.XLOOKUP($D34,ТЗ_ФФ!$D:$D,ТЗ_ФФ!T:T+ТЗ_ФФ!U:U+ТЗ_ФФ!V:V,0)</f>
        <v>0</v>
      </c>
      <c r="F34" s="100" cm="1">
        <f t="array" aca="1" ref="F34" ca="1">_xlfn.XLOOKUP($D34,ТЗ_ФФ!$D:$D,ТЗ_ФФ!AK:AK+ТЗ_ФФ!AL:AL+ТЗ_ФФ!AM:AM,0)</f>
        <v>0</v>
      </c>
      <c r="G34" s="100">
        <f ca="1">_xlfn.XLOOKUP($D34,ТЗ_ФФ!$D:$D,ТЗ_ФФ!X:X,0)</f>
        <v>0</v>
      </c>
      <c r="H34" s="100">
        <f ca="1">_xlfn.XLOOKUP($D34,ТЗ_ФФ!$D:$D,ТЗ_ФФ!AI:AI,0)</f>
        <v>0</v>
      </c>
      <c r="I34" s="100">
        <f ca="1">_xlfn.XLOOKUP($D34,ТЗ_ФФ!$D:$D,ТЗ_ФФ!AP:AP,0)</f>
        <v>0</v>
      </c>
      <c r="J34" s="100">
        <f ca="1">_xlfn.XLOOKUP($D34,ТЗ_ФФ!$D:$D,ТЗ_ФФ!AF:AF,0)</f>
        <v>0</v>
      </c>
      <c r="K34" s="100" cm="1">
        <f t="array" aca="1" ref="K34" ca="1">_xlfn.XLOOKUP($D34,ТЗ_ФФ!$D:$D,ТЗ_ФФ!R:R+ТЗ_ФФ!AC:AC,0)</f>
        <v>0</v>
      </c>
      <c r="L34" s="100">
        <f ca="1">_xlfn.XLOOKUP($D34,ТЗ_ФФ!$D:$D,ТЗ_ФФ!AH:AH,0)</f>
        <v>0</v>
      </c>
      <c r="M34" s="100"/>
      <c r="N34" s="100">
        <f ca="1">_xlfn.XLOOKUP($D34,ТЗ_ФФ!$D:$D,ТЗ_ФФ!AJ:AJ,0)</f>
        <v>0</v>
      </c>
      <c r="O34" s="100">
        <f ca="1">_xlfn.XLOOKUP($D34,ТЗ_ФФ!$D:$D,ТЗ_ФФ!AB:AB,0)</f>
        <v>0</v>
      </c>
      <c r="P34" s="100">
        <f ca="1">_xlfn.XLOOKUP($D34,ТЗ_ФФ!$D:$D,ТЗ_ФФ!Z:Z,0)</f>
        <v>0</v>
      </c>
      <c r="Q34" s="100">
        <f ca="1">_xlfn.XLOOKUP($D34,ТЗ_ФФ!$D:$D,ТЗ_ФФ!AD:AD,0)</f>
        <v>0</v>
      </c>
      <c r="R34" s="100">
        <f ca="1">_xlfn.XLOOKUP($D34,ТЗ_ФФ!$D:$D,ТЗ_ФФ!AE:AE,0)</f>
        <v>0</v>
      </c>
      <c r="S34" s="100">
        <f ca="1">_xlfn.XLOOKUP($D34,ТЗ_ФФ!$D:$D,ТЗ_ФФ!W:W,0)</f>
        <v>0</v>
      </c>
      <c r="T34" s="100">
        <f ca="1">_xlfn.XLOOKUP($D34,ТЗ_ФФ!$D:$D,ТЗ_ФФ!AG:AG,0)</f>
        <v>0</v>
      </c>
      <c r="U34" s="100">
        <f ca="1">_xlfn.XLOOKUP($D34,ТЗ_ФФ!$D:$D,ТЗ_ФФ!AO:AO,0)</f>
        <v>0</v>
      </c>
      <c r="V34" s="100">
        <f ca="1">_xlfn.XLOOKUP($D34,ТЗ_ФФ!$D:$D,ТЗ_ФФ!AQ:AQ,0)</f>
        <v>0</v>
      </c>
      <c r="W34" s="100">
        <f ca="1">_xlfn.XLOOKUP($D34,ТЗ_ФФ!$D:$D,ТЗ_ФФ!AN:AN,0)</f>
        <v>0</v>
      </c>
      <c r="X34" s="100">
        <f ca="1">_xlfn.XLOOKUP($D34,ТЗ_ФФ!$D:$D,ТЗ_ФФ!AR:AR,0)</f>
        <v>0</v>
      </c>
      <c r="Y34" s="100">
        <f ca="1">_xlfn.XLOOKUP($D34,ТЗ_ФФ!$D:$D,ТЗ_ФФ!Y:Y,0)</f>
        <v>0</v>
      </c>
      <c r="Z34" s="100">
        <f ca="1">_xlfn.XLOOKUP($D34,ТЗ_ФФ!$D:$D,ТЗ_ФФ!AA:AA,0)</f>
        <v>0</v>
      </c>
      <c r="AA34" s="100">
        <f ca="1">_xlfn.XLOOKUP($D34,ТЗ_ФФ!$D:$D,ТЗ_ФФ!S:S,0)</f>
        <v>0</v>
      </c>
      <c r="AB34" s="100">
        <f t="shared" ca="1" si="0"/>
        <v>0</v>
      </c>
    </row>
    <row r="35" spans="1:28" x14ac:dyDescent="0.25">
      <c r="A35" s="98">
        <f>[2]Юнит!$B37</f>
        <v>2415742693</v>
      </c>
      <c r="B35" s="98" t="str">
        <f>[2]Юнит!$C37</f>
        <v>ACRB1MS109BС</v>
      </c>
      <c r="C35" s="99" t="str">
        <f>_xlfn.XLOOKUP(D35,[2]Юнит!$E:$E,[2]Юнит!$D:$D)</f>
        <v>Мяч с шипами черный 9 см</v>
      </c>
      <c r="D35" s="98">
        <f>[2]Юнит!$E37</f>
        <v>2044025347953</v>
      </c>
      <c r="E35" s="100" cm="1">
        <f t="array" aca="1" ref="E35" ca="1">_xlfn.XLOOKUP($D35,ТЗ_ФФ!$D:$D,ТЗ_ФФ!T:T+ТЗ_ФФ!U:U+ТЗ_ФФ!V:V,0)</f>
        <v>0</v>
      </c>
      <c r="F35" s="100" cm="1">
        <f t="array" aca="1" ref="F35" ca="1">_xlfn.XLOOKUP($D35,ТЗ_ФФ!$D:$D,ТЗ_ФФ!AK:AK+ТЗ_ФФ!AL:AL+ТЗ_ФФ!AM:AM,0)</f>
        <v>0</v>
      </c>
      <c r="G35" s="100">
        <f ca="1">_xlfn.XLOOKUP($D35,ТЗ_ФФ!$D:$D,ТЗ_ФФ!X:X,0)</f>
        <v>0</v>
      </c>
      <c r="H35" s="100">
        <f ca="1">_xlfn.XLOOKUP($D35,ТЗ_ФФ!$D:$D,ТЗ_ФФ!AI:AI,0)</f>
        <v>0</v>
      </c>
      <c r="I35" s="100">
        <f ca="1">_xlfn.XLOOKUP($D35,ТЗ_ФФ!$D:$D,ТЗ_ФФ!AP:AP,0)</f>
        <v>0</v>
      </c>
      <c r="J35" s="100">
        <f ca="1">_xlfn.XLOOKUP($D35,ТЗ_ФФ!$D:$D,ТЗ_ФФ!AF:AF,0)</f>
        <v>0</v>
      </c>
      <c r="K35" s="100" cm="1">
        <f t="array" aca="1" ref="K35" ca="1">_xlfn.XLOOKUP($D35,ТЗ_ФФ!$D:$D,ТЗ_ФФ!R:R+ТЗ_ФФ!AC:AC,0)</f>
        <v>0</v>
      </c>
      <c r="L35" s="100">
        <f ca="1">_xlfn.XLOOKUP($D35,ТЗ_ФФ!$D:$D,ТЗ_ФФ!AH:AH,0)</f>
        <v>0</v>
      </c>
      <c r="M35" s="100"/>
      <c r="N35" s="100">
        <f ca="1">_xlfn.XLOOKUP($D35,ТЗ_ФФ!$D:$D,ТЗ_ФФ!AJ:AJ,0)</f>
        <v>0</v>
      </c>
      <c r="O35" s="100">
        <f ca="1">_xlfn.XLOOKUP($D35,ТЗ_ФФ!$D:$D,ТЗ_ФФ!AB:AB,0)</f>
        <v>0</v>
      </c>
      <c r="P35" s="100">
        <f ca="1">_xlfn.XLOOKUP($D35,ТЗ_ФФ!$D:$D,ТЗ_ФФ!Z:Z,0)</f>
        <v>0</v>
      </c>
      <c r="Q35" s="100">
        <f ca="1">_xlfn.XLOOKUP($D35,ТЗ_ФФ!$D:$D,ТЗ_ФФ!AD:AD,0)</f>
        <v>0</v>
      </c>
      <c r="R35" s="100">
        <f ca="1">_xlfn.XLOOKUP($D35,ТЗ_ФФ!$D:$D,ТЗ_ФФ!AE:AE,0)</f>
        <v>0</v>
      </c>
      <c r="S35" s="100">
        <f ca="1">_xlfn.XLOOKUP($D35,ТЗ_ФФ!$D:$D,ТЗ_ФФ!W:W,0)</f>
        <v>0</v>
      </c>
      <c r="T35" s="100">
        <f ca="1">_xlfn.XLOOKUP($D35,ТЗ_ФФ!$D:$D,ТЗ_ФФ!AG:AG,0)</f>
        <v>0</v>
      </c>
      <c r="U35" s="100">
        <f ca="1">_xlfn.XLOOKUP($D35,ТЗ_ФФ!$D:$D,ТЗ_ФФ!AO:AO,0)</f>
        <v>0</v>
      </c>
      <c r="V35" s="100">
        <f ca="1">_xlfn.XLOOKUP($D35,ТЗ_ФФ!$D:$D,ТЗ_ФФ!AQ:AQ,0)</f>
        <v>0</v>
      </c>
      <c r="W35" s="100">
        <f ca="1">_xlfn.XLOOKUP($D35,ТЗ_ФФ!$D:$D,ТЗ_ФФ!AN:AN,0)</f>
        <v>0</v>
      </c>
      <c r="X35" s="100">
        <f ca="1">_xlfn.XLOOKUP($D35,ТЗ_ФФ!$D:$D,ТЗ_ФФ!AR:AR,0)</f>
        <v>0</v>
      </c>
      <c r="Y35" s="100">
        <f ca="1">_xlfn.XLOOKUP($D35,ТЗ_ФФ!$D:$D,ТЗ_ФФ!Y:Y,0)</f>
        <v>0</v>
      </c>
      <c r="Z35" s="100">
        <f ca="1">_xlfn.XLOOKUP($D35,ТЗ_ФФ!$D:$D,ТЗ_ФФ!AA:AA,0)</f>
        <v>0</v>
      </c>
      <c r="AA35" s="100">
        <f ca="1">_xlfn.XLOOKUP($D35,ТЗ_ФФ!$D:$D,ТЗ_ФФ!S:S,0)</f>
        <v>0</v>
      </c>
      <c r="AB35" s="100">
        <f t="shared" ca="1" si="0"/>
        <v>0</v>
      </c>
    </row>
    <row r="36" spans="1:28" x14ac:dyDescent="0.25">
      <c r="A36" s="98">
        <f>[2]Юнит!$B38</f>
        <v>2415742565</v>
      </c>
      <c r="B36" s="98" t="str">
        <f>[2]Юнит!$C38</f>
        <v>ACRB1MS109LI</v>
      </c>
      <c r="C36" s="99" t="str">
        <f>_xlfn.XLOOKUP(D36,[2]Юнит!$E:$E,[2]Юнит!$D:$D)</f>
        <v>Мяч с шипами фиолетовый 9 см</v>
      </c>
      <c r="D36" s="98">
        <f>[2]Юнит!$E38</f>
        <v>2044025354937</v>
      </c>
      <c r="E36" s="100" cm="1">
        <f t="array" aca="1" ref="E36" ca="1">_xlfn.XLOOKUP($D36,ТЗ_ФФ!$D:$D,ТЗ_ФФ!T:T+ТЗ_ФФ!U:U+ТЗ_ФФ!V:V,0)</f>
        <v>0</v>
      </c>
      <c r="F36" s="100" cm="1">
        <f t="array" aca="1" ref="F36" ca="1">_xlfn.XLOOKUP($D36,ТЗ_ФФ!$D:$D,ТЗ_ФФ!AK:AK+ТЗ_ФФ!AL:AL+ТЗ_ФФ!AM:AM,0)</f>
        <v>0</v>
      </c>
      <c r="G36" s="100">
        <f ca="1">_xlfn.XLOOKUP($D36,ТЗ_ФФ!$D:$D,ТЗ_ФФ!X:X,0)</f>
        <v>0</v>
      </c>
      <c r="H36" s="100">
        <f ca="1">_xlfn.XLOOKUP($D36,ТЗ_ФФ!$D:$D,ТЗ_ФФ!AI:AI,0)</f>
        <v>0</v>
      </c>
      <c r="I36" s="100">
        <f ca="1">_xlfn.XLOOKUP($D36,ТЗ_ФФ!$D:$D,ТЗ_ФФ!AP:AP,0)</f>
        <v>0</v>
      </c>
      <c r="J36" s="100">
        <f ca="1">_xlfn.XLOOKUP($D36,ТЗ_ФФ!$D:$D,ТЗ_ФФ!AF:AF,0)</f>
        <v>0</v>
      </c>
      <c r="K36" s="100" cm="1">
        <f t="array" aca="1" ref="K36" ca="1">_xlfn.XLOOKUP($D36,ТЗ_ФФ!$D:$D,ТЗ_ФФ!R:R+ТЗ_ФФ!AC:AC,0)</f>
        <v>0</v>
      </c>
      <c r="L36" s="100">
        <f ca="1">_xlfn.XLOOKUP($D36,ТЗ_ФФ!$D:$D,ТЗ_ФФ!AH:AH,0)</f>
        <v>0</v>
      </c>
      <c r="M36" s="100"/>
      <c r="N36" s="100">
        <f ca="1">_xlfn.XLOOKUP($D36,ТЗ_ФФ!$D:$D,ТЗ_ФФ!AJ:AJ,0)</f>
        <v>0</v>
      </c>
      <c r="O36" s="100">
        <f ca="1">_xlfn.XLOOKUP($D36,ТЗ_ФФ!$D:$D,ТЗ_ФФ!AB:AB,0)</f>
        <v>0</v>
      </c>
      <c r="P36" s="100">
        <f ca="1">_xlfn.XLOOKUP($D36,ТЗ_ФФ!$D:$D,ТЗ_ФФ!Z:Z,0)</f>
        <v>0</v>
      </c>
      <c r="Q36" s="100">
        <f ca="1">_xlfn.XLOOKUP($D36,ТЗ_ФФ!$D:$D,ТЗ_ФФ!AD:AD,0)</f>
        <v>0</v>
      </c>
      <c r="R36" s="100">
        <f ca="1">_xlfn.XLOOKUP($D36,ТЗ_ФФ!$D:$D,ТЗ_ФФ!AE:AE,0)</f>
        <v>0</v>
      </c>
      <c r="S36" s="100">
        <f ca="1">_xlfn.XLOOKUP($D36,ТЗ_ФФ!$D:$D,ТЗ_ФФ!W:W,0)</f>
        <v>0</v>
      </c>
      <c r="T36" s="100">
        <f ca="1">_xlfn.XLOOKUP($D36,ТЗ_ФФ!$D:$D,ТЗ_ФФ!AG:AG,0)</f>
        <v>0</v>
      </c>
      <c r="U36" s="100">
        <f ca="1">_xlfn.XLOOKUP($D36,ТЗ_ФФ!$D:$D,ТЗ_ФФ!AO:AO,0)</f>
        <v>0</v>
      </c>
      <c r="V36" s="100">
        <f ca="1">_xlfn.XLOOKUP($D36,ТЗ_ФФ!$D:$D,ТЗ_ФФ!AQ:AQ,0)</f>
        <v>0</v>
      </c>
      <c r="W36" s="100">
        <f ca="1">_xlfn.XLOOKUP($D36,ТЗ_ФФ!$D:$D,ТЗ_ФФ!AN:AN,0)</f>
        <v>0</v>
      </c>
      <c r="X36" s="100">
        <f ca="1">_xlfn.XLOOKUP($D36,ТЗ_ФФ!$D:$D,ТЗ_ФФ!AR:AR,0)</f>
        <v>0</v>
      </c>
      <c r="Y36" s="100">
        <f ca="1">_xlfn.XLOOKUP($D36,ТЗ_ФФ!$D:$D,ТЗ_ФФ!Y:Y,0)</f>
        <v>0</v>
      </c>
      <c r="Z36" s="100">
        <f ca="1">_xlfn.XLOOKUP($D36,ТЗ_ФФ!$D:$D,ТЗ_ФФ!AA:AA,0)</f>
        <v>0</v>
      </c>
      <c r="AA36" s="100">
        <f ca="1">_xlfn.XLOOKUP($D36,ТЗ_ФФ!$D:$D,ТЗ_ФФ!S:S,0)</f>
        <v>0</v>
      </c>
      <c r="AB36" s="100">
        <f t="shared" ca="1" si="0"/>
        <v>0</v>
      </c>
    </row>
    <row r="37" spans="1:28" x14ac:dyDescent="0.25">
      <c r="A37" s="109">
        <f>[2]Юнит!$B39</f>
        <v>2415742594</v>
      </c>
      <c r="B37" s="109" t="str">
        <f>[2]Юнит!$C39</f>
        <v>ACRB1MS103PN</v>
      </c>
      <c r="C37" s="110" t="str">
        <f>_xlfn.XLOOKUP(D37,[2]Юнит!$E:$E,[2]Юнит!$D:$D)</f>
        <v>Мяч гладкий розовый</v>
      </c>
      <c r="D37" s="109">
        <f>[2]Юнит!$E39</f>
        <v>2042985583893</v>
      </c>
      <c r="E37" s="100" cm="1">
        <f t="array" aca="1" ref="E37" ca="1">_xlfn.XLOOKUP($D37,ТЗ_ФФ!$D:$D,ТЗ_ФФ!T:T+ТЗ_ФФ!U:U+ТЗ_ФФ!V:V,0)</f>
        <v>0</v>
      </c>
      <c r="F37" s="100" cm="1">
        <f t="array" aca="1" ref="F37" ca="1">_xlfn.XLOOKUP($D37,ТЗ_ФФ!$D:$D,ТЗ_ФФ!AK:AK+ТЗ_ФФ!AL:AL+ТЗ_ФФ!AM:AM,0)</f>
        <v>0</v>
      </c>
      <c r="G37" s="100">
        <f ca="1">_xlfn.XLOOKUP($D37,ТЗ_ФФ!$D:$D,ТЗ_ФФ!X:X,0)</f>
        <v>0</v>
      </c>
      <c r="H37" s="100">
        <f ca="1">_xlfn.XLOOKUP($D37,ТЗ_ФФ!$D:$D,ТЗ_ФФ!AI:AI,0)</f>
        <v>0</v>
      </c>
      <c r="I37" s="100">
        <f ca="1">_xlfn.XLOOKUP($D37,ТЗ_ФФ!$D:$D,ТЗ_ФФ!AP:AP,0)</f>
        <v>0</v>
      </c>
      <c r="J37" s="100">
        <f ca="1">_xlfn.XLOOKUP($D37,ТЗ_ФФ!$D:$D,ТЗ_ФФ!AF:AF,0)</f>
        <v>0</v>
      </c>
      <c r="K37" s="100" cm="1">
        <f t="array" aca="1" ref="K37" ca="1">_xlfn.XLOOKUP($D37,ТЗ_ФФ!$D:$D,ТЗ_ФФ!R:R+ТЗ_ФФ!AC:AC,0)</f>
        <v>0</v>
      </c>
      <c r="L37" s="100">
        <f ca="1">_xlfn.XLOOKUP($D37,ТЗ_ФФ!$D:$D,ТЗ_ФФ!AH:AH,0)</f>
        <v>0</v>
      </c>
      <c r="M37" s="100"/>
      <c r="N37" s="100">
        <f ca="1">_xlfn.XLOOKUP($D37,ТЗ_ФФ!$D:$D,ТЗ_ФФ!AJ:AJ,0)</f>
        <v>0</v>
      </c>
      <c r="O37" s="100">
        <f ca="1">_xlfn.XLOOKUP($D37,ТЗ_ФФ!$D:$D,ТЗ_ФФ!AB:AB,0)</f>
        <v>0</v>
      </c>
      <c r="P37" s="100">
        <f ca="1">_xlfn.XLOOKUP($D37,ТЗ_ФФ!$D:$D,ТЗ_ФФ!Z:Z,0)</f>
        <v>0</v>
      </c>
      <c r="Q37" s="100">
        <f ca="1">_xlfn.XLOOKUP($D37,ТЗ_ФФ!$D:$D,ТЗ_ФФ!AD:AD,0)</f>
        <v>0</v>
      </c>
      <c r="R37" s="100">
        <f ca="1">_xlfn.XLOOKUP($D37,ТЗ_ФФ!$D:$D,ТЗ_ФФ!AE:AE,0)</f>
        <v>0</v>
      </c>
      <c r="S37" s="100">
        <f ca="1">_xlfn.XLOOKUP($D37,ТЗ_ФФ!$D:$D,ТЗ_ФФ!W:W,0)</f>
        <v>0</v>
      </c>
      <c r="T37" s="100">
        <f ca="1">_xlfn.XLOOKUP($D37,ТЗ_ФФ!$D:$D,ТЗ_ФФ!AG:AG,0)</f>
        <v>0</v>
      </c>
      <c r="U37" s="100">
        <f ca="1">_xlfn.XLOOKUP($D37,ТЗ_ФФ!$D:$D,ТЗ_ФФ!AO:AO,0)</f>
        <v>0</v>
      </c>
      <c r="V37" s="100">
        <f ca="1">_xlfn.XLOOKUP($D37,ТЗ_ФФ!$D:$D,ТЗ_ФФ!AQ:AQ,0)</f>
        <v>0</v>
      </c>
      <c r="W37" s="100">
        <f ca="1">_xlfn.XLOOKUP($D37,ТЗ_ФФ!$D:$D,ТЗ_ФФ!AN:AN,0)</f>
        <v>0</v>
      </c>
      <c r="X37" s="100">
        <f ca="1">_xlfn.XLOOKUP($D37,ТЗ_ФФ!$D:$D,ТЗ_ФФ!AR:AR,0)</f>
        <v>0</v>
      </c>
      <c r="Y37" s="100">
        <f ca="1">_xlfn.XLOOKUP($D37,ТЗ_ФФ!$D:$D,ТЗ_ФФ!Y:Y,0)</f>
        <v>0</v>
      </c>
      <c r="Z37" s="100">
        <f ca="1">_xlfn.XLOOKUP($D37,ТЗ_ФФ!$D:$D,ТЗ_ФФ!AA:AA,0)</f>
        <v>0</v>
      </c>
      <c r="AA37" s="100">
        <f ca="1">_xlfn.XLOOKUP($D37,ТЗ_ФФ!$D:$D,ТЗ_ФФ!S:S,0)</f>
        <v>0</v>
      </c>
      <c r="AB37" s="100">
        <f t="shared" ca="1" si="0"/>
        <v>0</v>
      </c>
    </row>
    <row r="38" spans="1:28" x14ac:dyDescent="0.25">
      <c r="A38" s="109">
        <f>[2]Юнит!$B40</f>
        <v>2415743200</v>
      </c>
      <c r="B38" s="109" t="str">
        <f>[2]Юнит!$C40</f>
        <v>ACRB1MS103BL</v>
      </c>
      <c r="C38" s="110" t="str">
        <f>_xlfn.XLOOKUP(D38,[2]Юнит!$E:$E,[2]Юнит!$D:$D)</f>
        <v>Мяч гладкий голубой</v>
      </c>
      <c r="D38" s="109">
        <f>[2]Юнит!$E40</f>
        <v>2042986356632</v>
      </c>
      <c r="E38" s="100" cm="1">
        <f t="array" aca="1" ref="E38" ca="1">_xlfn.XLOOKUP($D38,ТЗ_ФФ!$D:$D,ТЗ_ФФ!T:T+ТЗ_ФФ!U:U+ТЗ_ФФ!V:V,0)</f>
        <v>0</v>
      </c>
      <c r="F38" s="100" cm="1">
        <f t="array" aca="1" ref="F38" ca="1">_xlfn.XLOOKUP($D38,ТЗ_ФФ!$D:$D,ТЗ_ФФ!AK:AK+ТЗ_ФФ!AL:AL+ТЗ_ФФ!AM:AM,0)</f>
        <v>0</v>
      </c>
      <c r="G38" s="100">
        <f ca="1">_xlfn.XLOOKUP($D38,ТЗ_ФФ!$D:$D,ТЗ_ФФ!X:X,0)</f>
        <v>0</v>
      </c>
      <c r="H38" s="100">
        <f ca="1">_xlfn.XLOOKUP($D38,ТЗ_ФФ!$D:$D,ТЗ_ФФ!AI:AI,0)</f>
        <v>0</v>
      </c>
      <c r="I38" s="100">
        <f ca="1">_xlfn.XLOOKUP($D38,ТЗ_ФФ!$D:$D,ТЗ_ФФ!AP:AP,0)</f>
        <v>0</v>
      </c>
      <c r="J38" s="100">
        <f ca="1">_xlfn.XLOOKUP($D38,ТЗ_ФФ!$D:$D,ТЗ_ФФ!AF:AF,0)</f>
        <v>0</v>
      </c>
      <c r="K38" s="100" cm="1">
        <f t="array" aca="1" ref="K38" ca="1">_xlfn.XLOOKUP($D38,ТЗ_ФФ!$D:$D,ТЗ_ФФ!R:R+ТЗ_ФФ!AC:AC,0)</f>
        <v>0</v>
      </c>
      <c r="L38" s="100">
        <f ca="1">_xlfn.XLOOKUP($D38,ТЗ_ФФ!$D:$D,ТЗ_ФФ!AH:AH,0)</f>
        <v>0</v>
      </c>
      <c r="M38" s="100"/>
      <c r="N38" s="100">
        <f ca="1">_xlfn.XLOOKUP($D38,ТЗ_ФФ!$D:$D,ТЗ_ФФ!AJ:AJ,0)</f>
        <v>0</v>
      </c>
      <c r="O38" s="100">
        <f ca="1">_xlfn.XLOOKUP($D38,ТЗ_ФФ!$D:$D,ТЗ_ФФ!AB:AB,0)</f>
        <v>0</v>
      </c>
      <c r="P38" s="100">
        <f ca="1">_xlfn.XLOOKUP($D38,ТЗ_ФФ!$D:$D,ТЗ_ФФ!Z:Z,0)</f>
        <v>0</v>
      </c>
      <c r="Q38" s="100">
        <f ca="1">_xlfn.XLOOKUP($D38,ТЗ_ФФ!$D:$D,ТЗ_ФФ!AD:AD,0)</f>
        <v>0</v>
      </c>
      <c r="R38" s="100">
        <f ca="1">_xlfn.XLOOKUP($D38,ТЗ_ФФ!$D:$D,ТЗ_ФФ!AE:AE,0)</f>
        <v>0</v>
      </c>
      <c r="S38" s="100">
        <f ca="1">_xlfn.XLOOKUP($D38,ТЗ_ФФ!$D:$D,ТЗ_ФФ!W:W,0)</f>
        <v>0</v>
      </c>
      <c r="T38" s="100">
        <f ca="1">_xlfn.XLOOKUP($D38,ТЗ_ФФ!$D:$D,ТЗ_ФФ!AG:AG,0)</f>
        <v>0</v>
      </c>
      <c r="U38" s="100">
        <f ca="1">_xlfn.XLOOKUP($D38,ТЗ_ФФ!$D:$D,ТЗ_ФФ!AO:AO,0)</f>
        <v>0</v>
      </c>
      <c r="V38" s="100">
        <f ca="1">_xlfn.XLOOKUP($D38,ТЗ_ФФ!$D:$D,ТЗ_ФФ!AQ:AQ,0)</f>
        <v>0</v>
      </c>
      <c r="W38" s="100">
        <f ca="1">_xlfn.XLOOKUP($D38,ТЗ_ФФ!$D:$D,ТЗ_ФФ!AN:AN,0)</f>
        <v>0</v>
      </c>
      <c r="X38" s="100">
        <f ca="1">_xlfn.XLOOKUP($D38,ТЗ_ФФ!$D:$D,ТЗ_ФФ!AR:AR,0)</f>
        <v>0</v>
      </c>
      <c r="Y38" s="100">
        <f ca="1">_xlfn.XLOOKUP($D38,ТЗ_ФФ!$D:$D,ТЗ_ФФ!Y:Y,0)</f>
        <v>0</v>
      </c>
      <c r="Z38" s="100">
        <f ca="1">_xlfn.XLOOKUP($D38,ТЗ_ФФ!$D:$D,ТЗ_ФФ!AA:AA,0)</f>
        <v>0</v>
      </c>
      <c r="AA38" s="100">
        <f ca="1">_xlfn.XLOOKUP($D38,ТЗ_ФФ!$D:$D,ТЗ_ФФ!S:S,0)</f>
        <v>0</v>
      </c>
      <c r="AB38" s="100">
        <f t="shared" ca="1" si="0"/>
        <v>0</v>
      </c>
    </row>
    <row r="39" spans="1:28" x14ac:dyDescent="0.25">
      <c r="A39" s="109">
        <f>[2]Юнит!$B41</f>
        <v>2415742578</v>
      </c>
      <c r="B39" s="109" t="str">
        <f>[2]Юнит!$C41</f>
        <v>ACRB1MS103LI</v>
      </c>
      <c r="C39" s="110" t="str">
        <f>_xlfn.XLOOKUP(D39,[2]Юнит!$E:$E,[2]Юнит!$D:$D)</f>
        <v>Мяч гладкий сиреневый</v>
      </c>
      <c r="D39" s="109">
        <f>[2]Юнит!$E41</f>
        <v>2042986372359</v>
      </c>
      <c r="E39" s="100" cm="1">
        <f t="array" aca="1" ref="E39" ca="1">_xlfn.XLOOKUP($D39,ТЗ_ФФ!$D:$D,ТЗ_ФФ!T:T+ТЗ_ФФ!U:U+ТЗ_ФФ!V:V,0)</f>
        <v>0</v>
      </c>
      <c r="F39" s="100" cm="1">
        <f t="array" aca="1" ref="F39" ca="1">_xlfn.XLOOKUP($D39,ТЗ_ФФ!$D:$D,ТЗ_ФФ!AK:AK+ТЗ_ФФ!AL:AL+ТЗ_ФФ!AM:AM,0)</f>
        <v>0</v>
      </c>
      <c r="G39" s="100">
        <f ca="1">_xlfn.XLOOKUP($D39,ТЗ_ФФ!$D:$D,ТЗ_ФФ!X:X,0)</f>
        <v>0</v>
      </c>
      <c r="H39" s="100">
        <f ca="1">_xlfn.XLOOKUP($D39,ТЗ_ФФ!$D:$D,ТЗ_ФФ!AI:AI,0)</f>
        <v>0</v>
      </c>
      <c r="I39" s="100">
        <f ca="1">_xlfn.XLOOKUP($D39,ТЗ_ФФ!$D:$D,ТЗ_ФФ!AP:AP,0)</f>
        <v>0</v>
      </c>
      <c r="J39" s="100">
        <f ca="1">_xlfn.XLOOKUP($D39,ТЗ_ФФ!$D:$D,ТЗ_ФФ!AF:AF,0)</f>
        <v>0</v>
      </c>
      <c r="K39" s="100" cm="1">
        <f t="array" aca="1" ref="K39" ca="1">_xlfn.XLOOKUP($D39,ТЗ_ФФ!$D:$D,ТЗ_ФФ!R:R+ТЗ_ФФ!AC:AC,0)</f>
        <v>0</v>
      </c>
      <c r="L39" s="100">
        <f ca="1">_xlfn.XLOOKUP($D39,ТЗ_ФФ!$D:$D,ТЗ_ФФ!AH:AH,0)</f>
        <v>0</v>
      </c>
      <c r="M39" s="100"/>
      <c r="N39" s="100">
        <f ca="1">_xlfn.XLOOKUP($D39,ТЗ_ФФ!$D:$D,ТЗ_ФФ!AJ:AJ,0)</f>
        <v>0</v>
      </c>
      <c r="O39" s="100">
        <f ca="1">_xlfn.XLOOKUP($D39,ТЗ_ФФ!$D:$D,ТЗ_ФФ!AB:AB,0)</f>
        <v>0</v>
      </c>
      <c r="P39" s="100">
        <f ca="1">_xlfn.XLOOKUP($D39,ТЗ_ФФ!$D:$D,ТЗ_ФФ!Z:Z,0)</f>
        <v>0</v>
      </c>
      <c r="Q39" s="100">
        <f ca="1">_xlfn.XLOOKUP($D39,ТЗ_ФФ!$D:$D,ТЗ_ФФ!AD:AD,0)</f>
        <v>0</v>
      </c>
      <c r="R39" s="100">
        <f ca="1">_xlfn.XLOOKUP($D39,ТЗ_ФФ!$D:$D,ТЗ_ФФ!AE:AE,0)</f>
        <v>0</v>
      </c>
      <c r="S39" s="100">
        <f ca="1">_xlfn.XLOOKUP($D39,ТЗ_ФФ!$D:$D,ТЗ_ФФ!W:W,0)</f>
        <v>0</v>
      </c>
      <c r="T39" s="100">
        <f ca="1">_xlfn.XLOOKUP($D39,ТЗ_ФФ!$D:$D,ТЗ_ФФ!AG:AG,0)</f>
        <v>0</v>
      </c>
      <c r="U39" s="100">
        <f ca="1">_xlfn.XLOOKUP($D39,ТЗ_ФФ!$D:$D,ТЗ_ФФ!AO:AO,0)</f>
        <v>0</v>
      </c>
      <c r="V39" s="100">
        <f ca="1">_xlfn.XLOOKUP($D39,ТЗ_ФФ!$D:$D,ТЗ_ФФ!AQ:AQ,0)</f>
        <v>0</v>
      </c>
      <c r="W39" s="100">
        <f ca="1">_xlfn.XLOOKUP($D39,ТЗ_ФФ!$D:$D,ТЗ_ФФ!AN:AN,0)</f>
        <v>0</v>
      </c>
      <c r="X39" s="100">
        <f ca="1">_xlfn.XLOOKUP($D39,ТЗ_ФФ!$D:$D,ТЗ_ФФ!AR:AR,0)</f>
        <v>0</v>
      </c>
      <c r="Y39" s="100">
        <f ca="1">_xlfn.XLOOKUP($D39,ТЗ_ФФ!$D:$D,ТЗ_ФФ!Y:Y,0)</f>
        <v>0</v>
      </c>
      <c r="Z39" s="100">
        <f ca="1">_xlfn.XLOOKUP($D39,ТЗ_ФФ!$D:$D,ТЗ_ФФ!AA:AA,0)</f>
        <v>0</v>
      </c>
      <c r="AA39" s="100">
        <f ca="1">_xlfn.XLOOKUP($D39,ТЗ_ФФ!$D:$D,ТЗ_ФФ!S:S,0)</f>
        <v>0</v>
      </c>
      <c r="AB39" s="100">
        <f t="shared" ca="1" si="0"/>
        <v>0</v>
      </c>
    </row>
    <row r="40" spans="1:28" x14ac:dyDescent="0.25">
      <c r="A40" s="109">
        <f>[2]Юнит!$B42</f>
        <v>2415742537</v>
      </c>
      <c r="B40" s="109" t="str">
        <f>[2]Юнит!$C42</f>
        <v>ACRB1MS103RJ</v>
      </c>
      <c r="C40" s="110" t="str">
        <f>_xlfn.XLOOKUP(D40,[2]Юнит!$E:$E,[2]Юнит!$D:$D)</f>
        <v>Мяч гладкий оранжевый</v>
      </c>
      <c r="D40" s="109">
        <f>[2]Юнит!$E42</f>
        <v>2042986377583</v>
      </c>
      <c r="E40" s="100" cm="1">
        <f t="array" aca="1" ref="E40" ca="1">_xlfn.XLOOKUP($D40,ТЗ_ФФ!$D:$D,ТЗ_ФФ!T:T+ТЗ_ФФ!U:U+ТЗ_ФФ!V:V,0)</f>
        <v>0</v>
      </c>
      <c r="F40" s="100" cm="1">
        <f t="array" aca="1" ref="F40" ca="1">_xlfn.XLOOKUP($D40,ТЗ_ФФ!$D:$D,ТЗ_ФФ!AK:AK+ТЗ_ФФ!AL:AL+ТЗ_ФФ!AM:AM,0)</f>
        <v>0</v>
      </c>
      <c r="G40" s="100">
        <f ca="1">_xlfn.XLOOKUP($D40,ТЗ_ФФ!$D:$D,ТЗ_ФФ!X:X,0)</f>
        <v>0</v>
      </c>
      <c r="H40" s="100">
        <f ca="1">_xlfn.XLOOKUP($D40,ТЗ_ФФ!$D:$D,ТЗ_ФФ!AI:AI,0)</f>
        <v>0</v>
      </c>
      <c r="I40" s="100">
        <f ca="1">_xlfn.XLOOKUP($D40,ТЗ_ФФ!$D:$D,ТЗ_ФФ!AP:AP,0)</f>
        <v>0</v>
      </c>
      <c r="J40" s="100">
        <f ca="1">_xlfn.XLOOKUP($D40,ТЗ_ФФ!$D:$D,ТЗ_ФФ!AF:AF,0)</f>
        <v>0</v>
      </c>
      <c r="K40" s="100" cm="1">
        <f t="array" aca="1" ref="K40" ca="1">_xlfn.XLOOKUP($D40,ТЗ_ФФ!$D:$D,ТЗ_ФФ!R:R+ТЗ_ФФ!AC:AC,0)</f>
        <v>0</v>
      </c>
      <c r="L40" s="100">
        <f ca="1">_xlfn.XLOOKUP($D40,ТЗ_ФФ!$D:$D,ТЗ_ФФ!AH:AH,0)</f>
        <v>0</v>
      </c>
      <c r="M40" s="100"/>
      <c r="N40" s="100">
        <f ca="1">_xlfn.XLOOKUP($D40,ТЗ_ФФ!$D:$D,ТЗ_ФФ!AJ:AJ,0)</f>
        <v>0</v>
      </c>
      <c r="O40" s="100">
        <f ca="1">_xlfn.XLOOKUP($D40,ТЗ_ФФ!$D:$D,ТЗ_ФФ!AB:AB,0)</f>
        <v>0</v>
      </c>
      <c r="P40" s="100">
        <f ca="1">_xlfn.XLOOKUP($D40,ТЗ_ФФ!$D:$D,ТЗ_ФФ!Z:Z,0)</f>
        <v>0</v>
      </c>
      <c r="Q40" s="100">
        <f ca="1">_xlfn.XLOOKUP($D40,ТЗ_ФФ!$D:$D,ТЗ_ФФ!AD:AD,0)</f>
        <v>0</v>
      </c>
      <c r="R40" s="100">
        <f ca="1">_xlfn.XLOOKUP($D40,ТЗ_ФФ!$D:$D,ТЗ_ФФ!AE:AE,0)</f>
        <v>0</v>
      </c>
      <c r="S40" s="100">
        <f ca="1">_xlfn.XLOOKUP($D40,ТЗ_ФФ!$D:$D,ТЗ_ФФ!W:W,0)</f>
        <v>0</v>
      </c>
      <c r="T40" s="100">
        <f ca="1">_xlfn.XLOOKUP($D40,ТЗ_ФФ!$D:$D,ТЗ_ФФ!AG:AG,0)</f>
        <v>0</v>
      </c>
      <c r="U40" s="100">
        <f ca="1">_xlfn.XLOOKUP($D40,ТЗ_ФФ!$D:$D,ТЗ_ФФ!AO:AO,0)</f>
        <v>0</v>
      </c>
      <c r="V40" s="100">
        <f ca="1">_xlfn.XLOOKUP($D40,ТЗ_ФФ!$D:$D,ТЗ_ФФ!AQ:AQ,0)</f>
        <v>0</v>
      </c>
      <c r="W40" s="100">
        <f ca="1">_xlfn.XLOOKUP($D40,ТЗ_ФФ!$D:$D,ТЗ_ФФ!AN:AN,0)</f>
        <v>0</v>
      </c>
      <c r="X40" s="100">
        <f ca="1">_xlfn.XLOOKUP($D40,ТЗ_ФФ!$D:$D,ТЗ_ФФ!AR:AR,0)</f>
        <v>0</v>
      </c>
      <c r="Y40" s="100">
        <f ca="1">_xlfn.XLOOKUP($D40,ТЗ_ФФ!$D:$D,ТЗ_ФФ!Y:Y,0)</f>
        <v>0</v>
      </c>
      <c r="Z40" s="100">
        <f ca="1">_xlfn.XLOOKUP($D40,ТЗ_ФФ!$D:$D,ТЗ_ФФ!AA:AA,0)</f>
        <v>0</v>
      </c>
      <c r="AA40" s="100">
        <f ca="1">_xlfn.XLOOKUP($D40,ТЗ_ФФ!$D:$D,ТЗ_ФФ!S:S,0)</f>
        <v>0</v>
      </c>
      <c r="AB40" s="100">
        <f t="shared" ca="1" si="0"/>
        <v>0</v>
      </c>
    </row>
    <row r="41" spans="1:28" x14ac:dyDescent="0.25">
      <c r="A41" s="98">
        <f>[2]Юнит!$B43</f>
        <v>0</v>
      </c>
      <c r="B41" s="98" t="str">
        <f>[2]Юнит!$C43</f>
        <v>ACRB3FR101CL</v>
      </c>
      <c r="C41" s="99" t="str">
        <f>_xlfn.XLOOKUP(D41,[2]Юнит!$E:$E,[2]Юнит!$D:$D)</f>
        <v>Набор эластичных лент 3 шт. в мешке</v>
      </c>
      <c r="D41" s="98">
        <f>[2]Юнит!$E43</f>
        <v>2048933027488</v>
      </c>
      <c r="E41" s="100" cm="1">
        <f t="array" ref="E41">_xlfn.XLOOKUP($D41,ТЗ_ФФ!$D:$D,ТЗ_ФФ!T:T+ТЗ_ФФ!U:U+ТЗ_ФФ!V:V,0)</f>
        <v>0</v>
      </c>
      <c r="F41" s="100" cm="1">
        <f t="array" ref="F41">_xlfn.XLOOKUP($D41,ТЗ_ФФ!$D:$D,ТЗ_ФФ!AK:AK+ТЗ_ФФ!AL:AL+ТЗ_ФФ!AM:AM,0)</f>
        <v>0</v>
      </c>
      <c r="G41" s="100">
        <f>_xlfn.XLOOKUP($D41,ТЗ_ФФ!$D:$D,ТЗ_ФФ!X:X,0)</f>
        <v>0</v>
      </c>
      <c r="H41" s="100">
        <f>_xlfn.XLOOKUP($D41,ТЗ_ФФ!$D:$D,ТЗ_ФФ!AI:AI,0)</f>
        <v>0</v>
      </c>
      <c r="I41" s="100">
        <f>_xlfn.XLOOKUP($D41,ТЗ_ФФ!$D:$D,ТЗ_ФФ!AP:AP,0)</f>
        <v>0</v>
      </c>
      <c r="J41" s="100">
        <f>_xlfn.XLOOKUP($D41,ТЗ_ФФ!$D:$D,ТЗ_ФФ!AF:AF,0)</f>
        <v>0</v>
      </c>
      <c r="K41" s="100" cm="1">
        <f t="array" ref="K41">_xlfn.XLOOKUP($D41,ТЗ_ФФ!$D:$D,ТЗ_ФФ!R:R+ТЗ_ФФ!AC:AC,0)</f>
        <v>0</v>
      </c>
      <c r="L41" s="100">
        <f>_xlfn.XLOOKUP($D41,ТЗ_ФФ!$D:$D,ТЗ_ФФ!AH:AH,0)</f>
        <v>0</v>
      </c>
      <c r="M41" s="100"/>
      <c r="N41" s="100">
        <f>_xlfn.XLOOKUP($D41,ТЗ_ФФ!$D:$D,ТЗ_ФФ!AJ:AJ,0)</f>
        <v>0</v>
      </c>
      <c r="O41" s="100">
        <f>_xlfn.XLOOKUP($D41,ТЗ_ФФ!$D:$D,ТЗ_ФФ!AB:AB,0)</f>
        <v>0</v>
      </c>
      <c r="P41" s="100">
        <f>_xlfn.XLOOKUP($D41,ТЗ_ФФ!$D:$D,ТЗ_ФФ!Z:Z,0)</f>
        <v>0</v>
      </c>
      <c r="Q41" s="100">
        <f>_xlfn.XLOOKUP($D41,ТЗ_ФФ!$D:$D,ТЗ_ФФ!AD:AD,0)</f>
        <v>0</v>
      </c>
      <c r="R41" s="100">
        <f>_xlfn.XLOOKUP($D41,ТЗ_ФФ!$D:$D,ТЗ_ФФ!AE:AE,0)</f>
        <v>0</v>
      </c>
      <c r="S41" s="100">
        <f>_xlfn.XLOOKUP($D41,ТЗ_ФФ!$D:$D,ТЗ_ФФ!W:W,0)</f>
        <v>0</v>
      </c>
      <c r="T41" s="100">
        <f>_xlfn.XLOOKUP($D41,ТЗ_ФФ!$D:$D,ТЗ_ФФ!AG:AG,0)</f>
        <v>0</v>
      </c>
      <c r="U41" s="100">
        <f>_xlfn.XLOOKUP($D41,ТЗ_ФФ!$D:$D,ТЗ_ФФ!AO:AO,0)</f>
        <v>0</v>
      </c>
      <c r="V41" s="100">
        <f>_xlfn.XLOOKUP($D41,ТЗ_ФФ!$D:$D,ТЗ_ФФ!AQ:AQ,0)</f>
        <v>0</v>
      </c>
      <c r="W41" s="100">
        <f>_xlfn.XLOOKUP($D41,ТЗ_ФФ!$D:$D,ТЗ_ФФ!AN:AN,0)</f>
        <v>0</v>
      </c>
      <c r="X41" s="100">
        <f>_xlfn.XLOOKUP($D41,ТЗ_ФФ!$D:$D,ТЗ_ФФ!AR:AR,0)</f>
        <v>0</v>
      </c>
      <c r="Y41" s="100">
        <f>_xlfn.XLOOKUP($D41,ТЗ_ФФ!$D:$D,ТЗ_ФФ!Y:Y,0)</f>
        <v>0</v>
      </c>
      <c r="Z41" s="100">
        <f>_xlfn.XLOOKUP($D41,ТЗ_ФФ!$D:$D,ТЗ_ФФ!AA:AA,0)</f>
        <v>0</v>
      </c>
      <c r="AA41" s="100">
        <f>_xlfn.XLOOKUP($D41,ТЗ_ФФ!$D:$D,ТЗ_ФФ!S:S,0)</f>
        <v>0</v>
      </c>
      <c r="AB41" s="100">
        <f t="shared" si="0"/>
        <v>0</v>
      </c>
    </row>
    <row r="42" spans="1:28" x14ac:dyDescent="0.25">
      <c r="A42" s="98">
        <f>[2]Юнит!$B44</f>
        <v>0</v>
      </c>
      <c r="B42" s="98" t="str">
        <f>[2]Юнит!$C44</f>
        <v>ACRB5FR200CL</v>
      </c>
      <c r="C42" s="99" t="str">
        <f>_xlfn.XLOOKUP(D42,[2]Юнит!$E:$E,[2]Юнит!$D:$D)</f>
        <v>Набор эластичных лент 5 шт. в мешке</v>
      </c>
      <c r="D42" s="98">
        <f>[2]Юнит!$E44</f>
        <v>2046392546618</v>
      </c>
      <c r="E42" s="100" cm="1">
        <f t="array" ref="E42">_xlfn.XLOOKUP($D42,ТЗ_ФФ!$D:$D,ТЗ_ФФ!T:T+ТЗ_ФФ!U:U+ТЗ_ФФ!V:V,0)</f>
        <v>0</v>
      </c>
      <c r="F42" s="100" cm="1">
        <f t="array" ref="F42">_xlfn.XLOOKUP($D42,ТЗ_ФФ!$D:$D,ТЗ_ФФ!AK:AK+ТЗ_ФФ!AL:AL+ТЗ_ФФ!AM:AM,0)</f>
        <v>0</v>
      </c>
      <c r="G42" s="100">
        <f>_xlfn.XLOOKUP($D42,ТЗ_ФФ!$D:$D,ТЗ_ФФ!X:X,0)</f>
        <v>0</v>
      </c>
      <c r="H42" s="100">
        <f>_xlfn.XLOOKUP($D42,ТЗ_ФФ!$D:$D,ТЗ_ФФ!AI:AI,0)</f>
        <v>0</v>
      </c>
      <c r="I42" s="100">
        <f>_xlfn.XLOOKUP($D42,ТЗ_ФФ!$D:$D,ТЗ_ФФ!AP:AP,0)</f>
        <v>0</v>
      </c>
      <c r="J42" s="100">
        <f>_xlfn.XLOOKUP($D42,ТЗ_ФФ!$D:$D,ТЗ_ФФ!AF:AF,0)</f>
        <v>0</v>
      </c>
      <c r="K42" s="100" cm="1">
        <f t="array" ref="K42">_xlfn.XLOOKUP($D42,ТЗ_ФФ!$D:$D,ТЗ_ФФ!R:R+ТЗ_ФФ!AC:AC,0)</f>
        <v>0</v>
      </c>
      <c r="L42" s="100">
        <f>_xlfn.XLOOKUP($D42,ТЗ_ФФ!$D:$D,ТЗ_ФФ!AH:AH,0)</f>
        <v>0</v>
      </c>
      <c r="M42" s="100"/>
      <c r="N42" s="100">
        <f>_xlfn.XLOOKUP($D42,ТЗ_ФФ!$D:$D,ТЗ_ФФ!AJ:AJ,0)</f>
        <v>0</v>
      </c>
      <c r="O42" s="100">
        <f>_xlfn.XLOOKUP($D42,ТЗ_ФФ!$D:$D,ТЗ_ФФ!AB:AB,0)</f>
        <v>0</v>
      </c>
      <c r="P42" s="100">
        <f>_xlfn.XLOOKUP($D42,ТЗ_ФФ!$D:$D,ТЗ_ФФ!Z:Z,0)</f>
        <v>0</v>
      </c>
      <c r="Q42" s="100">
        <f>_xlfn.XLOOKUP($D42,ТЗ_ФФ!$D:$D,ТЗ_ФФ!AD:AD,0)</f>
        <v>0</v>
      </c>
      <c r="R42" s="100">
        <f>_xlfn.XLOOKUP($D42,ТЗ_ФФ!$D:$D,ТЗ_ФФ!AE:AE,0)</f>
        <v>0</v>
      </c>
      <c r="S42" s="100">
        <f>_xlfn.XLOOKUP($D42,ТЗ_ФФ!$D:$D,ТЗ_ФФ!W:W,0)</f>
        <v>0</v>
      </c>
      <c r="T42" s="100">
        <f>_xlfn.XLOOKUP($D42,ТЗ_ФФ!$D:$D,ТЗ_ФФ!AG:AG,0)</f>
        <v>0</v>
      </c>
      <c r="U42" s="100">
        <f>_xlfn.XLOOKUP($D42,ТЗ_ФФ!$D:$D,ТЗ_ФФ!AO:AO,0)</f>
        <v>0</v>
      </c>
      <c r="V42" s="100">
        <f>_xlfn.XLOOKUP($D42,ТЗ_ФФ!$D:$D,ТЗ_ФФ!AQ:AQ,0)</f>
        <v>0</v>
      </c>
      <c r="W42" s="100">
        <f>_xlfn.XLOOKUP($D42,ТЗ_ФФ!$D:$D,ТЗ_ФФ!AN:AN,0)</f>
        <v>0</v>
      </c>
      <c r="X42" s="100">
        <f>_xlfn.XLOOKUP($D42,ТЗ_ФФ!$D:$D,ТЗ_ФФ!AR:AR,0)</f>
        <v>0</v>
      </c>
      <c r="Y42" s="100">
        <f>_xlfn.XLOOKUP($D42,ТЗ_ФФ!$D:$D,ТЗ_ФФ!Y:Y,0)</f>
        <v>0</v>
      </c>
      <c r="Z42" s="100">
        <f>_xlfn.XLOOKUP($D42,ТЗ_ФФ!$D:$D,ТЗ_ФФ!AA:AA,0)</f>
        <v>0</v>
      </c>
      <c r="AA42" s="100">
        <f>_xlfn.XLOOKUP($D42,ТЗ_ФФ!$D:$D,ТЗ_ФФ!S:S,0)</f>
        <v>0</v>
      </c>
      <c r="AB42" s="100">
        <f t="shared" si="0"/>
        <v>0</v>
      </c>
    </row>
    <row r="43" spans="1:28" x14ac:dyDescent="0.25">
      <c r="A43" s="98">
        <f>[2]Юнит!$B45</f>
        <v>0</v>
      </c>
      <c r="B43" s="98" t="str">
        <f>[2]Юнит!$C45</f>
        <v>ACRB4FR300CL</v>
      </c>
      <c r="C43" s="99" t="str">
        <f>_xlfn.XLOOKUP(D43,[2]Юнит!$E:$E,[2]Юнит!$D:$D)</f>
        <v>Набор эластичных лент 4 шт.</v>
      </c>
      <c r="D43" s="98">
        <f>[2]Юнит!$E45</f>
        <v>2046392546632</v>
      </c>
      <c r="E43" s="100" cm="1">
        <f t="array" ref="E43">_xlfn.XLOOKUP($D43,ТЗ_ФФ!$D:$D,ТЗ_ФФ!T:T+ТЗ_ФФ!U:U+ТЗ_ФФ!V:V,0)</f>
        <v>0</v>
      </c>
      <c r="F43" s="100" cm="1">
        <f t="array" ref="F43">_xlfn.XLOOKUP($D43,ТЗ_ФФ!$D:$D,ТЗ_ФФ!AK:AK+ТЗ_ФФ!AL:AL+ТЗ_ФФ!AM:AM,0)</f>
        <v>0</v>
      </c>
      <c r="G43" s="100">
        <f>_xlfn.XLOOKUP($D43,ТЗ_ФФ!$D:$D,ТЗ_ФФ!X:X,0)</f>
        <v>0</v>
      </c>
      <c r="H43" s="100">
        <f>_xlfn.XLOOKUP($D43,ТЗ_ФФ!$D:$D,ТЗ_ФФ!AI:AI,0)</f>
        <v>0</v>
      </c>
      <c r="I43" s="100">
        <f>_xlfn.XLOOKUP($D43,ТЗ_ФФ!$D:$D,ТЗ_ФФ!AP:AP,0)</f>
        <v>0</v>
      </c>
      <c r="J43" s="100">
        <f>_xlfn.XLOOKUP($D43,ТЗ_ФФ!$D:$D,ТЗ_ФФ!AF:AF,0)</f>
        <v>0</v>
      </c>
      <c r="K43" s="100" cm="1">
        <f t="array" ref="K43">_xlfn.XLOOKUP($D43,ТЗ_ФФ!$D:$D,ТЗ_ФФ!R:R+ТЗ_ФФ!AC:AC,0)</f>
        <v>0</v>
      </c>
      <c r="L43" s="100">
        <f>_xlfn.XLOOKUP($D43,ТЗ_ФФ!$D:$D,ТЗ_ФФ!AH:AH,0)</f>
        <v>0</v>
      </c>
      <c r="M43" s="100"/>
      <c r="N43" s="100">
        <f>_xlfn.XLOOKUP($D43,ТЗ_ФФ!$D:$D,ТЗ_ФФ!AJ:AJ,0)</f>
        <v>0</v>
      </c>
      <c r="O43" s="100">
        <f>_xlfn.XLOOKUP($D43,ТЗ_ФФ!$D:$D,ТЗ_ФФ!AB:AB,0)</f>
        <v>0</v>
      </c>
      <c r="P43" s="100">
        <f>_xlfn.XLOOKUP($D43,ТЗ_ФФ!$D:$D,ТЗ_ФФ!Z:Z,0)</f>
        <v>0</v>
      </c>
      <c r="Q43" s="100">
        <f>_xlfn.XLOOKUP($D43,ТЗ_ФФ!$D:$D,ТЗ_ФФ!AD:AD,0)</f>
        <v>0</v>
      </c>
      <c r="R43" s="100">
        <f>_xlfn.XLOOKUP($D43,ТЗ_ФФ!$D:$D,ТЗ_ФФ!AE:AE,0)</f>
        <v>0</v>
      </c>
      <c r="S43" s="100">
        <f>_xlfn.XLOOKUP($D43,ТЗ_ФФ!$D:$D,ТЗ_ФФ!W:W,0)</f>
        <v>0</v>
      </c>
      <c r="T43" s="100">
        <f>_xlfn.XLOOKUP($D43,ТЗ_ФФ!$D:$D,ТЗ_ФФ!AG:AG,0)</f>
        <v>0</v>
      </c>
      <c r="U43" s="100">
        <f>_xlfn.XLOOKUP($D43,ТЗ_ФФ!$D:$D,ТЗ_ФФ!AO:AO,0)</f>
        <v>0</v>
      </c>
      <c r="V43" s="100">
        <f>_xlfn.XLOOKUP($D43,ТЗ_ФФ!$D:$D,ТЗ_ФФ!AQ:AQ,0)</f>
        <v>0</v>
      </c>
      <c r="W43" s="100">
        <f>_xlfn.XLOOKUP($D43,ТЗ_ФФ!$D:$D,ТЗ_ФФ!AN:AN,0)</f>
        <v>0</v>
      </c>
      <c r="X43" s="100">
        <f>_xlfn.XLOOKUP($D43,ТЗ_ФФ!$D:$D,ТЗ_ФФ!AR:AR,0)</f>
        <v>0</v>
      </c>
      <c r="Y43" s="100">
        <f>_xlfn.XLOOKUP($D43,ТЗ_ФФ!$D:$D,ТЗ_ФФ!Y:Y,0)</f>
        <v>0</v>
      </c>
      <c r="Z43" s="100">
        <f>_xlfn.XLOOKUP($D43,ТЗ_ФФ!$D:$D,ТЗ_ФФ!AA:AA,0)</f>
        <v>0</v>
      </c>
      <c r="AA43" s="100">
        <f>_xlfn.XLOOKUP($D43,ТЗ_ФФ!$D:$D,ТЗ_ФФ!S:S,0)</f>
        <v>0</v>
      </c>
      <c r="AB43" s="100">
        <f t="shared" si="0"/>
        <v>0</v>
      </c>
    </row>
    <row r="44" spans="1:28" x14ac:dyDescent="0.25">
      <c r="A44" s="98">
        <f>[2]Юнит!$B46</f>
        <v>0</v>
      </c>
      <c r="B44" s="98" t="str">
        <f>[2]Юнит!$C46</f>
        <v>ACRB5FR400CL</v>
      </c>
      <c r="C44" s="99" t="str">
        <f>_xlfn.XLOOKUP(D44,[2]Юнит!$E:$E,[2]Юнит!$D:$D)</f>
        <v>Набор эластичных лент 5 шт.</v>
      </c>
      <c r="D44" s="98">
        <f>[2]Юнит!$E46</f>
        <v>2046392546656</v>
      </c>
      <c r="E44" s="100" cm="1">
        <f t="array" ref="E44">_xlfn.XLOOKUP($D44,ТЗ_ФФ!$D:$D,ТЗ_ФФ!T:T+ТЗ_ФФ!U:U+ТЗ_ФФ!V:V,0)</f>
        <v>0</v>
      </c>
      <c r="F44" s="100" cm="1">
        <f t="array" ref="F44">_xlfn.XLOOKUP($D44,ТЗ_ФФ!$D:$D,ТЗ_ФФ!AK:AK+ТЗ_ФФ!AL:AL+ТЗ_ФФ!AM:AM,0)</f>
        <v>0</v>
      </c>
      <c r="G44" s="100">
        <f>_xlfn.XLOOKUP($D44,ТЗ_ФФ!$D:$D,ТЗ_ФФ!X:X,0)</f>
        <v>0</v>
      </c>
      <c r="H44" s="100">
        <f>_xlfn.XLOOKUP($D44,ТЗ_ФФ!$D:$D,ТЗ_ФФ!AI:AI,0)</f>
        <v>0</v>
      </c>
      <c r="I44" s="100">
        <f>_xlfn.XLOOKUP($D44,ТЗ_ФФ!$D:$D,ТЗ_ФФ!AP:AP,0)</f>
        <v>0</v>
      </c>
      <c r="J44" s="100">
        <f>_xlfn.XLOOKUP($D44,ТЗ_ФФ!$D:$D,ТЗ_ФФ!AF:AF,0)</f>
        <v>0</v>
      </c>
      <c r="K44" s="100" cm="1">
        <f t="array" ref="K44">_xlfn.XLOOKUP($D44,ТЗ_ФФ!$D:$D,ТЗ_ФФ!R:R+ТЗ_ФФ!AC:AC,0)</f>
        <v>0</v>
      </c>
      <c r="L44" s="100">
        <f>_xlfn.XLOOKUP($D44,ТЗ_ФФ!$D:$D,ТЗ_ФФ!AH:AH,0)</f>
        <v>0</v>
      </c>
      <c r="M44" s="100"/>
      <c r="N44" s="100">
        <f>_xlfn.XLOOKUP($D44,ТЗ_ФФ!$D:$D,ТЗ_ФФ!AJ:AJ,0)</f>
        <v>0</v>
      </c>
      <c r="O44" s="100">
        <f>_xlfn.XLOOKUP($D44,ТЗ_ФФ!$D:$D,ТЗ_ФФ!AB:AB,0)</f>
        <v>0</v>
      </c>
      <c r="P44" s="100">
        <f>_xlfn.XLOOKUP($D44,ТЗ_ФФ!$D:$D,ТЗ_ФФ!Z:Z,0)</f>
        <v>0</v>
      </c>
      <c r="Q44" s="100">
        <f>_xlfn.XLOOKUP($D44,ТЗ_ФФ!$D:$D,ТЗ_ФФ!AD:AD,0)</f>
        <v>0</v>
      </c>
      <c r="R44" s="100">
        <f>_xlfn.XLOOKUP($D44,ТЗ_ФФ!$D:$D,ТЗ_ФФ!AE:AE,0)</f>
        <v>0</v>
      </c>
      <c r="S44" s="100">
        <f>_xlfn.XLOOKUP($D44,ТЗ_ФФ!$D:$D,ТЗ_ФФ!W:W,0)</f>
        <v>0</v>
      </c>
      <c r="T44" s="100">
        <f>_xlfn.XLOOKUP($D44,ТЗ_ФФ!$D:$D,ТЗ_ФФ!AG:AG,0)</f>
        <v>0</v>
      </c>
      <c r="U44" s="100">
        <f>_xlfn.XLOOKUP($D44,ТЗ_ФФ!$D:$D,ТЗ_ФФ!AO:AO,0)</f>
        <v>0</v>
      </c>
      <c r="V44" s="100">
        <f>_xlfn.XLOOKUP($D44,ТЗ_ФФ!$D:$D,ТЗ_ФФ!AQ:AQ,0)</f>
        <v>0</v>
      </c>
      <c r="W44" s="100">
        <f>_xlfn.XLOOKUP($D44,ТЗ_ФФ!$D:$D,ТЗ_ФФ!AN:AN,0)</f>
        <v>0</v>
      </c>
      <c r="X44" s="100">
        <f>_xlfn.XLOOKUP($D44,ТЗ_ФФ!$D:$D,ТЗ_ФФ!AR:AR,0)</f>
        <v>0</v>
      </c>
      <c r="Y44" s="100">
        <f>_xlfn.XLOOKUP($D44,ТЗ_ФФ!$D:$D,ТЗ_ФФ!Y:Y,0)</f>
        <v>0</v>
      </c>
      <c r="Z44" s="100">
        <f>_xlfn.XLOOKUP($D44,ТЗ_ФФ!$D:$D,ТЗ_ФФ!AA:AA,0)</f>
        <v>0</v>
      </c>
      <c r="AA44" s="100">
        <f>_xlfn.XLOOKUP($D44,ТЗ_ФФ!$D:$D,ТЗ_ФФ!S:S,0)</f>
        <v>0</v>
      </c>
      <c r="AB44" s="100">
        <f t="shared" si="0"/>
        <v>0</v>
      </c>
    </row>
    <row r="45" spans="1:28" x14ac:dyDescent="0.25">
      <c r="A45" s="98">
        <f>[2]Юнит!$B47</f>
        <v>2415742680</v>
      </c>
      <c r="B45" s="98" t="str">
        <f>[2]Юнит!$C47</f>
        <v>ACRB1SK101BC</v>
      </c>
      <c r="C45" s="99" t="str">
        <f>_xlfn.XLOOKUP(D45,[2]Юнит!$E:$E,[2]Юнит!$D:$D)</f>
        <v>Скакалка черная</v>
      </c>
      <c r="D45" s="98">
        <f>[2]Юнит!$E47</f>
        <v>2041473034138</v>
      </c>
      <c r="E45" s="100" cm="1">
        <f t="array" aca="1" ref="E45" ca="1">_xlfn.XLOOKUP($D45,ТЗ_ФФ!$D:$D,ТЗ_ФФ!T:T+ТЗ_ФФ!U:U+ТЗ_ФФ!V:V,0)</f>
        <v>0</v>
      </c>
      <c r="F45" s="100" cm="1">
        <f t="array" aca="1" ref="F45" ca="1">_xlfn.XLOOKUP($D45,ТЗ_ФФ!$D:$D,ТЗ_ФФ!AK:AK+ТЗ_ФФ!AL:AL+ТЗ_ФФ!AM:AM,0)</f>
        <v>0</v>
      </c>
      <c r="G45" s="100">
        <f ca="1">_xlfn.XLOOKUP($D45,ТЗ_ФФ!$D:$D,ТЗ_ФФ!X:X,0)</f>
        <v>0</v>
      </c>
      <c r="H45" s="100">
        <f ca="1">_xlfn.XLOOKUP($D45,ТЗ_ФФ!$D:$D,ТЗ_ФФ!AI:AI,0)</f>
        <v>0</v>
      </c>
      <c r="I45" s="100">
        <f ca="1">_xlfn.XLOOKUP($D45,ТЗ_ФФ!$D:$D,ТЗ_ФФ!AP:AP,0)</f>
        <v>0</v>
      </c>
      <c r="J45" s="100">
        <f ca="1">_xlfn.XLOOKUP($D45,ТЗ_ФФ!$D:$D,ТЗ_ФФ!AF:AF,0)</f>
        <v>0</v>
      </c>
      <c r="K45" s="100" cm="1">
        <f t="array" aca="1" ref="K45" ca="1">_xlfn.XLOOKUP($D45,ТЗ_ФФ!$D:$D,ТЗ_ФФ!R:R+ТЗ_ФФ!AC:AC,0)</f>
        <v>0</v>
      </c>
      <c r="L45" s="100">
        <f ca="1">_xlfn.XLOOKUP($D45,ТЗ_ФФ!$D:$D,ТЗ_ФФ!AH:AH,0)</f>
        <v>0</v>
      </c>
      <c r="M45" s="100"/>
      <c r="N45" s="100">
        <f ca="1">_xlfn.XLOOKUP($D45,ТЗ_ФФ!$D:$D,ТЗ_ФФ!AJ:AJ,0)</f>
        <v>0</v>
      </c>
      <c r="O45" s="100">
        <f ca="1">_xlfn.XLOOKUP($D45,ТЗ_ФФ!$D:$D,ТЗ_ФФ!AB:AB,0)</f>
        <v>0</v>
      </c>
      <c r="P45" s="100">
        <f ca="1">_xlfn.XLOOKUP($D45,ТЗ_ФФ!$D:$D,ТЗ_ФФ!Z:Z,0)</f>
        <v>0</v>
      </c>
      <c r="Q45" s="100">
        <f ca="1">_xlfn.XLOOKUP($D45,ТЗ_ФФ!$D:$D,ТЗ_ФФ!AD:AD,0)</f>
        <v>0</v>
      </c>
      <c r="R45" s="100">
        <f ca="1">_xlfn.XLOOKUP($D45,ТЗ_ФФ!$D:$D,ТЗ_ФФ!AE:AE,0)</f>
        <v>0</v>
      </c>
      <c r="S45" s="100">
        <f ca="1">_xlfn.XLOOKUP($D45,ТЗ_ФФ!$D:$D,ТЗ_ФФ!W:W,0)</f>
        <v>0</v>
      </c>
      <c r="T45" s="100">
        <f ca="1">_xlfn.XLOOKUP($D45,ТЗ_ФФ!$D:$D,ТЗ_ФФ!AG:AG,0)</f>
        <v>0</v>
      </c>
      <c r="U45" s="100">
        <f ca="1">_xlfn.XLOOKUP($D45,ТЗ_ФФ!$D:$D,ТЗ_ФФ!AO:AO,0)</f>
        <v>0</v>
      </c>
      <c r="V45" s="100">
        <f ca="1">_xlfn.XLOOKUP($D45,ТЗ_ФФ!$D:$D,ТЗ_ФФ!AQ:AQ,0)</f>
        <v>0</v>
      </c>
      <c r="W45" s="100">
        <f ca="1">_xlfn.XLOOKUP($D45,ТЗ_ФФ!$D:$D,ТЗ_ФФ!AN:AN,0)</f>
        <v>0</v>
      </c>
      <c r="X45" s="100">
        <f ca="1">_xlfn.XLOOKUP($D45,ТЗ_ФФ!$D:$D,ТЗ_ФФ!AR:AR,0)</f>
        <v>0</v>
      </c>
      <c r="Y45" s="100">
        <f ca="1">_xlfn.XLOOKUP($D45,ТЗ_ФФ!$D:$D,ТЗ_ФФ!Y:Y,0)</f>
        <v>0</v>
      </c>
      <c r="Z45" s="100">
        <f ca="1">_xlfn.XLOOKUP($D45,ТЗ_ФФ!$D:$D,ТЗ_ФФ!AA:AA,0)</f>
        <v>0</v>
      </c>
      <c r="AA45" s="100">
        <f ca="1">_xlfn.XLOOKUP($D45,ТЗ_ФФ!$D:$D,ТЗ_ФФ!S:S,0)</f>
        <v>0</v>
      </c>
      <c r="AB45" s="100">
        <f t="shared" ca="1" si="0"/>
        <v>0</v>
      </c>
    </row>
    <row r="46" spans="1:28" x14ac:dyDescent="0.25">
      <c r="A46" s="98">
        <f>[2]Юнит!$B48</f>
        <v>2415742649</v>
      </c>
      <c r="B46" s="98" t="str">
        <f>[2]Юнит!$C48</f>
        <v>ACRB1SK101RD</v>
      </c>
      <c r="C46" s="99" t="str">
        <f>_xlfn.XLOOKUP(D46,[2]Юнит!$E:$E,[2]Юнит!$D:$D)</f>
        <v>Скакалка красная</v>
      </c>
      <c r="D46" s="98">
        <f>[2]Юнит!$E48</f>
        <v>2041473034145</v>
      </c>
      <c r="E46" s="100" cm="1">
        <f t="array" aca="1" ref="E46" ca="1">_xlfn.XLOOKUP($D46,ТЗ_ФФ!$D:$D,ТЗ_ФФ!T:T+ТЗ_ФФ!U:U+ТЗ_ФФ!V:V,0)</f>
        <v>0</v>
      </c>
      <c r="F46" s="100" cm="1">
        <f t="array" aca="1" ref="F46" ca="1">_xlfn.XLOOKUP($D46,ТЗ_ФФ!$D:$D,ТЗ_ФФ!AK:AK+ТЗ_ФФ!AL:AL+ТЗ_ФФ!AM:AM,0)</f>
        <v>0</v>
      </c>
      <c r="G46" s="100">
        <f ca="1">_xlfn.XLOOKUP($D46,ТЗ_ФФ!$D:$D,ТЗ_ФФ!X:X,0)</f>
        <v>0</v>
      </c>
      <c r="H46" s="100">
        <f ca="1">_xlfn.XLOOKUP($D46,ТЗ_ФФ!$D:$D,ТЗ_ФФ!AI:AI,0)</f>
        <v>0</v>
      </c>
      <c r="I46" s="100">
        <f ca="1">_xlfn.XLOOKUP($D46,ТЗ_ФФ!$D:$D,ТЗ_ФФ!AP:AP,0)</f>
        <v>0</v>
      </c>
      <c r="J46" s="100">
        <f ca="1">_xlfn.XLOOKUP($D46,ТЗ_ФФ!$D:$D,ТЗ_ФФ!AF:AF,0)</f>
        <v>0</v>
      </c>
      <c r="K46" s="100" cm="1">
        <f t="array" aca="1" ref="K46" ca="1">_xlfn.XLOOKUP($D46,ТЗ_ФФ!$D:$D,ТЗ_ФФ!R:R+ТЗ_ФФ!AC:AC,0)</f>
        <v>0</v>
      </c>
      <c r="L46" s="100">
        <f ca="1">_xlfn.XLOOKUP($D46,ТЗ_ФФ!$D:$D,ТЗ_ФФ!AH:AH,0)</f>
        <v>0</v>
      </c>
      <c r="M46" s="100"/>
      <c r="N46" s="100">
        <f ca="1">_xlfn.XLOOKUP($D46,ТЗ_ФФ!$D:$D,ТЗ_ФФ!AJ:AJ,0)</f>
        <v>0</v>
      </c>
      <c r="O46" s="100">
        <f ca="1">_xlfn.XLOOKUP($D46,ТЗ_ФФ!$D:$D,ТЗ_ФФ!AB:AB,0)</f>
        <v>0</v>
      </c>
      <c r="P46" s="100">
        <f ca="1">_xlfn.XLOOKUP($D46,ТЗ_ФФ!$D:$D,ТЗ_ФФ!Z:Z,0)</f>
        <v>0</v>
      </c>
      <c r="Q46" s="100">
        <f ca="1">_xlfn.XLOOKUP($D46,ТЗ_ФФ!$D:$D,ТЗ_ФФ!AD:AD,0)</f>
        <v>0</v>
      </c>
      <c r="R46" s="100">
        <f ca="1">_xlfn.XLOOKUP($D46,ТЗ_ФФ!$D:$D,ТЗ_ФФ!AE:AE,0)</f>
        <v>0</v>
      </c>
      <c r="S46" s="100">
        <f ca="1">_xlfn.XLOOKUP($D46,ТЗ_ФФ!$D:$D,ТЗ_ФФ!W:W,0)</f>
        <v>0</v>
      </c>
      <c r="T46" s="100">
        <f ca="1">_xlfn.XLOOKUP($D46,ТЗ_ФФ!$D:$D,ТЗ_ФФ!AG:AG,0)</f>
        <v>0</v>
      </c>
      <c r="U46" s="100">
        <f ca="1">_xlfn.XLOOKUP($D46,ТЗ_ФФ!$D:$D,ТЗ_ФФ!AO:AO,0)</f>
        <v>0</v>
      </c>
      <c r="V46" s="100">
        <f ca="1">_xlfn.XLOOKUP($D46,ТЗ_ФФ!$D:$D,ТЗ_ФФ!AQ:AQ,0)</f>
        <v>0</v>
      </c>
      <c r="W46" s="100">
        <f ca="1">_xlfn.XLOOKUP($D46,ТЗ_ФФ!$D:$D,ТЗ_ФФ!AN:AN,0)</f>
        <v>0</v>
      </c>
      <c r="X46" s="100">
        <f ca="1">_xlfn.XLOOKUP($D46,ТЗ_ФФ!$D:$D,ТЗ_ФФ!AR:AR,0)</f>
        <v>0</v>
      </c>
      <c r="Y46" s="100">
        <f ca="1">_xlfn.XLOOKUP($D46,ТЗ_ФФ!$D:$D,ТЗ_ФФ!Y:Y,0)</f>
        <v>0</v>
      </c>
      <c r="Z46" s="100">
        <f ca="1">_xlfn.XLOOKUP($D46,ТЗ_ФФ!$D:$D,ТЗ_ФФ!AA:AA,0)</f>
        <v>0</v>
      </c>
      <c r="AA46" s="100">
        <f ca="1">_xlfn.XLOOKUP($D46,ТЗ_ФФ!$D:$D,ТЗ_ФФ!S:S,0)</f>
        <v>0</v>
      </c>
      <c r="AB46" s="100">
        <f t="shared" ca="1" si="0"/>
        <v>0</v>
      </c>
    </row>
    <row r="47" spans="1:28" x14ac:dyDescent="0.25">
      <c r="A47" s="98">
        <f>[2]Юнит!$B49</f>
        <v>2415743140</v>
      </c>
      <c r="B47" s="98" t="str">
        <f>[2]Юнит!$C49</f>
        <v>ACRB1SK101BL</v>
      </c>
      <c r="C47" s="99" t="str">
        <f>_xlfn.XLOOKUP(D47,[2]Юнит!$E:$E,[2]Юнит!$D:$D)</f>
        <v>Скакалка синяя</v>
      </c>
      <c r="D47" s="98">
        <f>[2]Юнит!$E49</f>
        <v>2041473034169</v>
      </c>
      <c r="E47" s="100" cm="1">
        <f t="array" aca="1" ref="E47" ca="1">_xlfn.XLOOKUP($D47,ТЗ_ФФ!$D:$D,ТЗ_ФФ!T:T+ТЗ_ФФ!U:U+ТЗ_ФФ!V:V,0)</f>
        <v>0</v>
      </c>
      <c r="F47" s="100" cm="1">
        <f t="array" aca="1" ref="F47" ca="1">_xlfn.XLOOKUP($D47,ТЗ_ФФ!$D:$D,ТЗ_ФФ!AK:AK+ТЗ_ФФ!AL:AL+ТЗ_ФФ!AM:AM,0)</f>
        <v>0</v>
      </c>
      <c r="G47" s="100">
        <f ca="1">_xlfn.XLOOKUP($D47,ТЗ_ФФ!$D:$D,ТЗ_ФФ!X:X,0)</f>
        <v>0</v>
      </c>
      <c r="H47" s="100">
        <f ca="1">_xlfn.XLOOKUP($D47,ТЗ_ФФ!$D:$D,ТЗ_ФФ!AI:AI,0)</f>
        <v>0</v>
      </c>
      <c r="I47" s="100">
        <f ca="1">_xlfn.XLOOKUP($D47,ТЗ_ФФ!$D:$D,ТЗ_ФФ!AP:AP,0)</f>
        <v>0</v>
      </c>
      <c r="J47" s="100">
        <f ca="1">_xlfn.XLOOKUP($D47,ТЗ_ФФ!$D:$D,ТЗ_ФФ!AF:AF,0)</f>
        <v>0</v>
      </c>
      <c r="K47" s="100" cm="1">
        <f t="array" aca="1" ref="K47" ca="1">_xlfn.XLOOKUP($D47,ТЗ_ФФ!$D:$D,ТЗ_ФФ!R:R+ТЗ_ФФ!AC:AC,0)</f>
        <v>0</v>
      </c>
      <c r="L47" s="100">
        <f ca="1">_xlfn.XLOOKUP($D47,ТЗ_ФФ!$D:$D,ТЗ_ФФ!AH:AH,0)</f>
        <v>0</v>
      </c>
      <c r="M47" s="100"/>
      <c r="N47" s="100">
        <f ca="1">_xlfn.XLOOKUP($D47,ТЗ_ФФ!$D:$D,ТЗ_ФФ!AJ:AJ,0)</f>
        <v>0</v>
      </c>
      <c r="O47" s="100">
        <f ca="1">_xlfn.XLOOKUP($D47,ТЗ_ФФ!$D:$D,ТЗ_ФФ!AB:AB,0)</f>
        <v>0</v>
      </c>
      <c r="P47" s="100">
        <f ca="1">_xlfn.XLOOKUP($D47,ТЗ_ФФ!$D:$D,ТЗ_ФФ!Z:Z,0)</f>
        <v>0</v>
      </c>
      <c r="Q47" s="100">
        <f ca="1">_xlfn.XLOOKUP($D47,ТЗ_ФФ!$D:$D,ТЗ_ФФ!AD:AD,0)</f>
        <v>0</v>
      </c>
      <c r="R47" s="100">
        <f ca="1">_xlfn.XLOOKUP($D47,ТЗ_ФФ!$D:$D,ТЗ_ФФ!AE:AE,0)</f>
        <v>0</v>
      </c>
      <c r="S47" s="100">
        <f ca="1">_xlfn.XLOOKUP($D47,ТЗ_ФФ!$D:$D,ТЗ_ФФ!W:W,0)</f>
        <v>0</v>
      </c>
      <c r="T47" s="100">
        <f ca="1">_xlfn.XLOOKUP($D47,ТЗ_ФФ!$D:$D,ТЗ_ФФ!AG:AG,0)</f>
        <v>0</v>
      </c>
      <c r="U47" s="100">
        <f ca="1">_xlfn.XLOOKUP($D47,ТЗ_ФФ!$D:$D,ТЗ_ФФ!AO:AO,0)</f>
        <v>0</v>
      </c>
      <c r="V47" s="100">
        <f ca="1">_xlfn.XLOOKUP($D47,ТЗ_ФФ!$D:$D,ТЗ_ФФ!AQ:AQ,0)</f>
        <v>0</v>
      </c>
      <c r="W47" s="100">
        <f ca="1">_xlfn.XLOOKUP($D47,ТЗ_ФФ!$D:$D,ТЗ_ФФ!AN:AN,0)</f>
        <v>0</v>
      </c>
      <c r="X47" s="100">
        <f ca="1">_xlfn.XLOOKUP($D47,ТЗ_ФФ!$D:$D,ТЗ_ФФ!AR:AR,0)</f>
        <v>0</v>
      </c>
      <c r="Y47" s="100">
        <f ca="1">_xlfn.XLOOKUP($D47,ТЗ_ФФ!$D:$D,ТЗ_ФФ!Y:Y,0)</f>
        <v>0</v>
      </c>
      <c r="Z47" s="100">
        <f ca="1">_xlfn.XLOOKUP($D47,ТЗ_ФФ!$D:$D,ТЗ_ФФ!AA:AA,0)</f>
        <v>0</v>
      </c>
      <c r="AA47" s="100">
        <f ca="1">_xlfn.XLOOKUP($D47,ТЗ_ФФ!$D:$D,ТЗ_ФФ!S:S,0)</f>
        <v>0</v>
      </c>
      <c r="AB47" s="100">
        <f t="shared" ca="1" si="0"/>
        <v>0</v>
      </c>
    </row>
    <row r="48" spans="1:28" x14ac:dyDescent="0.25">
      <c r="A48" s="98">
        <f>[2]Юнит!$B50</f>
        <v>0</v>
      </c>
      <c r="B48" s="98" t="str">
        <f>[2]Юнит!$C50</f>
        <v>ACRF1KP101BC</v>
      </c>
      <c r="C48" s="99" t="str">
        <f>_xlfn.XLOOKUP(D48,[2]Юнит!$E:$E,[2]Юнит!$D:$D)</f>
        <v>Капа черный/красный - черная коробка</v>
      </c>
      <c r="D48" s="98">
        <f>[2]Юнит!$E50</f>
        <v>2046391283330</v>
      </c>
      <c r="E48" s="100" cm="1">
        <f t="array" aca="1" ref="E48" ca="1">_xlfn.XLOOKUP($D48,ТЗ_ФФ!$D:$D,ТЗ_ФФ!T:T+ТЗ_ФФ!U:U+ТЗ_ФФ!V:V,0)</f>
        <v>0</v>
      </c>
      <c r="F48" s="100" cm="1">
        <f t="array" aca="1" ref="F48" ca="1">_xlfn.XLOOKUP($D48,ТЗ_ФФ!$D:$D,ТЗ_ФФ!AK:AK+ТЗ_ФФ!AL:AL+ТЗ_ФФ!AM:AM,0)</f>
        <v>0</v>
      </c>
      <c r="G48" s="100">
        <f ca="1">_xlfn.XLOOKUP($D48,ТЗ_ФФ!$D:$D,ТЗ_ФФ!X:X,0)</f>
        <v>0</v>
      </c>
      <c r="H48" s="100">
        <f ca="1">_xlfn.XLOOKUP($D48,ТЗ_ФФ!$D:$D,ТЗ_ФФ!AI:AI,0)</f>
        <v>0</v>
      </c>
      <c r="I48" s="100">
        <f ca="1">_xlfn.XLOOKUP($D48,ТЗ_ФФ!$D:$D,ТЗ_ФФ!AP:AP,0)</f>
        <v>0</v>
      </c>
      <c r="J48" s="100">
        <f ca="1">_xlfn.XLOOKUP($D48,ТЗ_ФФ!$D:$D,ТЗ_ФФ!AF:AF,0)</f>
        <v>0</v>
      </c>
      <c r="K48" s="100" cm="1">
        <f t="array" aca="1" ref="K48" ca="1">_xlfn.XLOOKUP($D48,ТЗ_ФФ!$D:$D,ТЗ_ФФ!R:R+ТЗ_ФФ!AC:AC,0)</f>
        <v>0</v>
      </c>
      <c r="L48" s="100">
        <f ca="1">_xlfn.XLOOKUP($D48,ТЗ_ФФ!$D:$D,ТЗ_ФФ!AH:AH,0)</f>
        <v>0</v>
      </c>
      <c r="M48" s="100"/>
      <c r="N48" s="100">
        <f ca="1">_xlfn.XLOOKUP($D48,ТЗ_ФФ!$D:$D,ТЗ_ФФ!AJ:AJ,0)</f>
        <v>0</v>
      </c>
      <c r="O48" s="100">
        <f ca="1">_xlfn.XLOOKUP($D48,ТЗ_ФФ!$D:$D,ТЗ_ФФ!AB:AB,0)</f>
        <v>0</v>
      </c>
      <c r="P48" s="100">
        <f ca="1">_xlfn.XLOOKUP($D48,ТЗ_ФФ!$D:$D,ТЗ_ФФ!Z:Z,0)</f>
        <v>0</v>
      </c>
      <c r="Q48" s="100">
        <f ca="1">_xlfn.XLOOKUP($D48,ТЗ_ФФ!$D:$D,ТЗ_ФФ!AD:AD,0)</f>
        <v>0</v>
      </c>
      <c r="R48" s="100">
        <f ca="1">_xlfn.XLOOKUP($D48,ТЗ_ФФ!$D:$D,ТЗ_ФФ!AE:AE,0)</f>
        <v>0</v>
      </c>
      <c r="S48" s="100">
        <f ca="1">_xlfn.XLOOKUP($D48,ТЗ_ФФ!$D:$D,ТЗ_ФФ!W:W,0)</f>
        <v>0</v>
      </c>
      <c r="T48" s="100">
        <f ca="1">_xlfn.XLOOKUP($D48,ТЗ_ФФ!$D:$D,ТЗ_ФФ!AG:AG,0)</f>
        <v>0</v>
      </c>
      <c r="U48" s="100">
        <f ca="1">_xlfn.XLOOKUP($D48,ТЗ_ФФ!$D:$D,ТЗ_ФФ!AO:AO,0)</f>
        <v>0</v>
      </c>
      <c r="V48" s="100">
        <f ca="1">_xlfn.XLOOKUP($D48,ТЗ_ФФ!$D:$D,ТЗ_ФФ!AQ:AQ,0)</f>
        <v>0</v>
      </c>
      <c r="W48" s="100">
        <f ca="1">_xlfn.XLOOKUP($D48,ТЗ_ФФ!$D:$D,ТЗ_ФФ!AN:AN,0)</f>
        <v>0</v>
      </c>
      <c r="X48" s="100">
        <f ca="1">_xlfn.XLOOKUP($D48,ТЗ_ФФ!$D:$D,ТЗ_ФФ!AR:AR,0)</f>
        <v>0</v>
      </c>
      <c r="Y48" s="100">
        <f ca="1">_xlfn.XLOOKUP($D48,ТЗ_ФФ!$D:$D,ТЗ_ФФ!Y:Y,0)</f>
        <v>0</v>
      </c>
      <c r="Z48" s="100">
        <f ca="1">_xlfn.XLOOKUP($D48,ТЗ_ФФ!$D:$D,ТЗ_ФФ!AA:AA,0)</f>
        <v>0</v>
      </c>
      <c r="AA48" s="100">
        <f ca="1">_xlfn.XLOOKUP($D48,ТЗ_ФФ!$D:$D,ТЗ_ФФ!S:S,0)</f>
        <v>0</v>
      </c>
      <c r="AB48" s="100">
        <f t="shared" ca="1" si="0"/>
        <v>0</v>
      </c>
    </row>
    <row r="49" spans="1:28" x14ac:dyDescent="0.25">
      <c r="A49" s="98">
        <f>[2]Юнит!$B51</f>
        <v>0</v>
      </c>
      <c r="B49" s="98" t="str">
        <f>[2]Юнит!$C51</f>
        <v>ACRF1KP102BC</v>
      </c>
      <c r="C49" s="99" t="str">
        <f>_xlfn.XLOOKUP(D49,[2]Юнит!$E:$E,[2]Юнит!$D:$D)</f>
        <v>Капа черный/белый-черная коробка</v>
      </c>
      <c r="D49" s="98">
        <f>[2]Юнит!$E51</f>
        <v>2046391283385</v>
      </c>
      <c r="E49" s="100" cm="1">
        <f t="array" aca="1" ref="E49" ca="1">_xlfn.XLOOKUP($D49,ТЗ_ФФ!$D:$D,ТЗ_ФФ!T:T+ТЗ_ФФ!U:U+ТЗ_ФФ!V:V,0)</f>
        <v>0</v>
      </c>
      <c r="F49" s="100" cm="1">
        <f t="array" aca="1" ref="F49" ca="1">_xlfn.XLOOKUP($D49,ТЗ_ФФ!$D:$D,ТЗ_ФФ!AK:AK+ТЗ_ФФ!AL:AL+ТЗ_ФФ!AM:AM,0)</f>
        <v>0</v>
      </c>
      <c r="G49" s="100">
        <f ca="1">_xlfn.XLOOKUP($D49,ТЗ_ФФ!$D:$D,ТЗ_ФФ!X:X,0)</f>
        <v>0</v>
      </c>
      <c r="H49" s="100">
        <f ca="1">_xlfn.XLOOKUP($D49,ТЗ_ФФ!$D:$D,ТЗ_ФФ!AI:AI,0)</f>
        <v>0</v>
      </c>
      <c r="I49" s="100">
        <f ca="1">_xlfn.XLOOKUP($D49,ТЗ_ФФ!$D:$D,ТЗ_ФФ!AP:AP,0)</f>
        <v>0</v>
      </c>
      <c r="J49" s="100">
        <f ca="1">_xlfn.XLOOKUP($D49,ТЗ_ФФ!$D:$D,ТЗ_ФФ!AF:AF,0)</f>
        <v>0</v>
      </c>
      <c r="K49" s="100" cm="1">
        <f t="array" aca="1" ref="K49" ca="1">_xlfn.XLOOKUP($D49,ТЗ_ФФ!$D:$D,ТЗ_ФФ!R:R+ТЗ_ФФ!AC:AC,0)</f>
        <v>0</v>
      </c>
      <c r="L49" s="100">
        <f ca="1">_xlfn.XLOOKUP($D49,ТЗ_ФФ!$D:$D,ТЗ_ФФ!AH:AH,0)</f>
        <v>0</v>
      </c>
      <c r="M49" s="100"/>
      <c r="N49" s="100">
        <f ca="1">_xlfn.XLOOKUP($D49,ТЗ_ФФ!$D:$D,ТЗ_ФФ!AJ:AJ,0)</f>
        <v>0</v>
      </c>
      <c r="O49" s="100">
        <f ca="1">_xlfn.XLOOKUP($D49,ТЗ_ФФ!$D:$D,ТЗ_ФФ!AB:AB,0)</f>
        <v>0</v>
      </c>
      <c r="P49" s="100">
        <f ca="1">_xlfn.XLOOKUP($D49,ТЗ_ФФ!$D:$D,ТЗ_ФФ!Z:Z,0)</f>
        <v>0</v>
      </c>
      <c r="Q49" s="100">
        <f ca="1">_xlfn.XLOOKUP($D49,ТЗ_ФФ!$D:$D,ТЗ_ФФ!AD:AD,0)</f>
        <v>0</v>
      </c>
      <c r="R49" s="100">
        <f ca="1">_xlfn.XLOOKUP($D49,ТЗ_ФФ!$D:$D,ТЗ_ФФ!AE:AE,0)</f>
        <v>0</v>
      </c>
      <c r="S49" s="100">
        <f ca="1">_xlfn.XLOOKUP($D49,ТЗ_ФФ!$D:$D,ТЗ_ФФ!W:W,0)</f>
        <v>0</v>
      </c>
      <c r="T49" s="100">
        <f ca="1">_xlfn.XLOOKUP($D49,ТЗ_ФФ!$D:$D,ТЗ_ФФ!AG:AG,0)</f>
        <v>0</v>
      </c>
      <c r="U49" s="100">
        <f ca="1">_xlfn.XLOOKUP($D49,ТЗ_ФФ!$D:$D,ТЗ_ФФ!AO:AO,0)</f>
        <v>0</v>
      </c>
      <c r="V49" s="100">
        <f ca="1">_xlfn.XLOOKUP($D49,ТЗ_ФФ!$D:$D,ТЗ_ФФ!AQ:AQ,0)</f>
        <v>0</v>
      </c>
      <c r="W49" s="100">
        <f ca="1">_xlfn.XLOOKUP($D49,ТЗ_ФФ!$D:$D,ТЗ_ФФ!AN:AN,0)</f>
        <v>0</v>
      </c>
      <c r="X49" s="100">
        <f ca="1">_xlfn.XLOOKUP($D49,ТЗ_ФФ!$D:$D,ТЗ_ФФ!AR:AR,0)</f>
        <v>0</v>
      </c>
      <c r="Y49" s="100">
        <f ca="1">_xlfn.XLOOKUP($D49,ТЗ_ФФ!$D:$D,ТЗ_ФФ!Y:Y,0)</f>
        <v>0</v>
      </c>
      <c r="Z49" s="100">
        <f ca="1">_xlfn.XLOOKUP($D49,ТЗ_ФФ!$D:$D,ТЗ_ФФ!AA:AA,0)</f>
        <v>0</v>
      </c>
      <c r="AA49" s="100">
        <f ca="1">_xlfn.XLOOKUP($D49,ТЗ_ФФ!$D:$D,ТЗ_ФФ!S:S,0)</f>
        <v>0</v>
      </c>
      <c r="AB49" s="100">
        <f t="shared" ca="1" si="0"/>
        <v>0</v>
      </c>
    </row>
    <row r="50" spans="1:28" x14ac:dyDescent="0.25">
      <c r="A50" s="98">
        <f>[2]Юнит!$B52</f>
        <v>0</v>
      </c>
      <c r="B50" s="98" t="str">
        <f>[2]Юнит!$C52</f>
        <v>ACRF1KP103BC</v>
      </c>
      <c r="C50" s="99" t="str">
        <f>_xlfn.XLOOKUP(D50,[2]Юнит!$E:$E,[2]Юнит!$D:$D)</f>
        <v>Капа белый/черный</v>
      </c>
      <c r="D50" s="98">
        <f>[2]Юнит!$E52</f>
        <v>2046391283415</v>
      </c>
      <c r="E50" s="100" cm="1">
        <f t="array" aca="1" ref="E50" ca="1">_xlfn.XLOOKUP($D50,ТЗ_ФФ!$D:$D,ТЗ_ФФ!T:T+ТЗ_ФФ!U:U+ТЗ_ФФ!V:V,0)</f>
        <v>0</v>
      </c>
      <c r="F50" s="100" cm="1">
        <f t="array" aca="1" ref="F50" ca="1">_xlfn.XLOOKUP($D50,ТЗ_ФФ!$D:$D,ТЗ_ФФ!AK:AK+ТЗ_ФФ!AL:AL+ТЗ_ФФ!AM:AM,0)</f>
        <v>0</v>
      </c>
      <c r="G50" s="100">
        <f ca="1">_xlfn.XLOOKUP($D50,ТЗ_ФФ!$D:$D,ТЗ_ФФ!X:X,0)</f>
        <v>0</v>
      </c>
      <c r="H50" s="100">
        <f ca="1">_xlfn.XLOOKUP($D50,ТЗ_ФФ!$D:$D,ТЗ_ФФ!AI:AI,0)</f>
        <v>0</v>
      </c>
      <c r="I50" s="100">
        <f ca="1">_xlfn.XLOOKUP($D50,ТЗ_ФФ!$D:$D,ТЗ_ФФ!AP:AP,0)</f>
        <v>0</v>
      </c>
      <c r="J50" s="100">
        <f ca="1">_xlfn.XLOOKUP($D50,ТЗ_ФФ!$D:$D,ТЗ_ФФ!AF:AF,0)</f>
        <v>0</v>
      </c>
      <c r="K50" s="100" cm="1">
        <f t="array" aca="1" ref="K50" ca="1">_xlfn.XLOOKUP($D50,ТЗ_ФФ!$D:$D,ТЗ_ФФ!R:R+ТЗ_ФФ!AC:AC,0)</f>
        <v>0</v>
      </c>
      <c r="L50" s="100">
        <f ca="1">_xlfn.XLOOKUP($D50,ТЗ_ФФ!$D:$D,ТЗ_ФФ!AH:AH,0)</f>
        <v>0</v>
      </c>
      <c r="M50" s="100"/>
      <c r="N50" s="100">
        <f ca="1">_xlfn.XLOOKUP($D50,ТЗ_ФФ!$D:$D,ТЗ_ФФ!AJ:AJ,0)</f>
        <v>0</v>
      </c>
      <c r="O50" s="100">
        <f ca="1">_xlfn.XLOOKUP($D50,ТЗ_ФФ!$D:$D,ТЗ_ФФ!AB:AB,0)</f>
        <v>0</v>
      </c>
      <c r="P50" s="100">
        <f ca="1">_xlfn.XLOOKUP($D50,ТЗ_ФФ!$D:$D,ТЗ_ФФ!Z:Z,0)</f>
        <v>0</v>
      </c>
      <c r="Q50" s="100">
        <f ca="1">_xlfn.XLOOKUP($D50,ТЗ_ФФ!$D:$D,ТЗ_ФФ!AD:AD,0)</f>
        <v>0</v>
      </c>
      <c r="R50" s="100">
        <f ca="1">_xlfn.XLOOKUP($D50,ТЗ_ФФ!$D:$D,ТЗ_ФФ!AE:AE,0)</f>
        <v>0</v>
      </c>
      <c r="S50" s="100">
        <f ca="1">_xlfn.XLOOKUP($D50,ТЗ_ФФ!$D:$D,ТЗ_ФФ!W:W,0)</f>
        <v>0</v>
      </c>
      <c r="T50" s="100">
        <f ca="1">_xlfn.XLOOKUP($D50,ТЗ_ФФ!$D:$D,ТЗ_ФФ!AG:AG,0)</f>
        <v>0</v>
      </c>
      <c r="U50" s="100">
        <f ca="1">_xlfn.XLOOKUP($D50,ТЗ_ФФ!$D:$D,ТЗ_ФФ!AO:AO,0)</f>
        <v>0</v>
      </c>
      <c r="V50" s="100">
        <f ca="1">_xlfn.XLOOKUP($D50,ТЗ_ФФ!$D:$D,ТЗ_ФФ!AQ:AQ,0)</f>
        <v>0</v>
      </c>
      <c r="W50" s="100">
        <f ca="1">_xlfn.XLOOKUP($D50,ТЗ_ФФ!$D:$D,ТЗ_ФФ!AN:AN,0)</f>
        <v>0</v>
      </c>
      <c r="X50" s="100">
        <f ca="1">_xlfn.XLOOKUP($D50,ТЗ_ФФ!$D:$D,ТЗ_ФФ!AR:AR,0)</f>
        <v>0</v>
      </c>
      <c r="Y50" s="100">
        <f ca="1">_xlfn.XLOOKUP($D50,ТЗ_ФФ!$D:$D,ТЗ_ФФ!Y:Y,0)</f>
        <v>0</v>
      </c>
      <c r="Z50" s="100">
        <f ca="1">_xlfn.XLOOKUP($D50,ТЗ_ФФ!$D:$D,ТЗ_ФФ!AA:AA,0)</f>
        <v>0</v>
      </c>
      <c r="AA50" s="100">
        <f ca="1">_xlfn.XLOOKUP($D50,ТЗ_ФФ!$D:$D,ТЗ_ФФ!S:S,0)</f>
        <v>0</v>
      </c>
      <c r="AB50" s="100">
        <f t="shared" ca="1" si="0"/>
        <v>0</v>
      </c>
    </row>
    <row r="51" spans="1:28" x14ac:dyDescent="0.25">
      <c r="A51" s="98">
        <f>[2]Юнит!$B53</f>
        <v>0</v>
      </c>
      <c r="B51" s="98" t="str">
        <f>[2]Юнит!$C53</f>
        <v>ACRF1KP101RD</v>
      </c>
      <c r="C51" s="99" t="str">
        <f>_xlfn.XLOOKUP(D51,[2]Юнит!$E:$E,[2]Юнит!$D:$D)</f>
        <v>Капа белый/красный</v>
      </c>
      <c r="D51" s="98">
        <f>[2]Юнит!$E53</f>
        <v>2046391283446</v>
      </c>
      <c r="E51" s="100" cm="1">
        <f t="array" aca="1" ref="E51" ca="1">_xlfn.XLOOKUP($D51,ТЗ_ФФ!$D:$D,ТЗ_ФФ!T:T+ТЗ_ФФ!U:U+ТЗ_ФФ!V:V,0)</f>
        <v>0</v>
      </c>
      <c r="F51" s="100" cm="1">
        <f t="array" aca="1" ref="F51" ca="1">_xlfn.XLOOKUP($D51,ТЗ_ФФ!$D:$D,ТЗ_ФФ!AK:AK+ТЗ_ФФ!AL:AL+ТЗ_ФФ!AM:AM,0)</f>
        <v>0</v>
      </c>
      <c r="G51" s="100">
        <f ca="1">_xlfn.XLOOKUP($D51,ТЗ_ФФ!$D:$D,ТЗ_ФФ!X:X,0)</f>
        <v>0</v>
      </c>
      <c r="H51" s="100">
        <f ca="1">_xlfn.XLOOKUP($D51,ТЗ_ФФ!$D:$D,ТЗ_ФФ!AI:AI,0)</f>
        <v>0</v>
      </c>
      <c r="I51" s="100">
        <f ca="1">_xlfn.XLOOKUP($D51,ТЗ_ФФ!$D:$D,ТЗ_ФФ!AP:AP,0)</f>
        <v>0</v>
      </c>
      <c r="J51" s="100">
        <f ca="1">_xlfn.XLOOKUP($D51,ТЗ_ФФ!$D:$D,ТЗ_ФФ!AF:AF,0)</f>
        <v>0</v>
      </c>
      <c r="K51" s="100" cm="1">
        <f t="array" aca="1" ref="K51" ca="1">_xlfn.XLOOKUP($D51,ТЗ_ФФ!$D:$D,ТЗ_ФФ!R:R+ТЗ_ФФ!AC:AC,0)</f>
        <v>0</v>
      </c>
      <c r="L51" s="100">
        <f ca="1">_xlfn.XLOOKUP($D51,ТЗ_ФФ!$D:$D,ТЗ_ФФ!AH:AH,0)</f>
        <v>0</v>
      </c>
      <c r="M51" s="100"/>
      <c r="N51" s="100">
        <f ca="1">_xlfn.XLOOKUP($D51,ТЗ_ФФ!$D:$D,ТЗ_ФФ!AJ:AJ,0)</f>
        <v>0</v>
      </c>
      <c r="O51" s="100">
        <f ca="1">_xlfn.XLOOKUP($D51,ТЗ_ФФ!$D:$D,ТЗ_ФФ!AB:AB,0)</f>
        <v>0</v>
      </c>
      <c r="P51" s="100">
        <f ca="1">_xlfn.XLOOKUP($D51,ТЗ_ФФ!$D:$D,ТЗ_ФФ!Z:Z,0)</f>
        <v>0</v>
      </c>
      <c r="Q51" s="100">
        <f ca="1">_xlfn.XLOOKUP($D51,ТЗ_ФФ!$D:$D,ТЗ_ФФ!AD:AD,0)</f>
        <v>0</v>
      </c>
      <c r="R51" s="100">
        <f ca="1">_xlfn.XLOOKUP($D51,ТЗ_ФФ!$D:$D,ТЗ_ФФ!AE:AE,0)</f>
        <v>0</v>
      </c>
      <c r="S51" s="100">
        <f ca="1">_xlfn.XLOOKUP($D51,ТЗ_ФФ!$D:$D,ТЗ_ФФ!W:W,0)</f>
        <v>0</v>
      </c>
      <c r="T51" s="100">
        <f ca="1">_xlfn.XLOOKUP($D51,ТЗ_ФФ!$D:$D,ТЗ_ФФ!AG:AG,0)</f>
        <v>0</v>
      </c>
      <c r="U51" s="100">
        <f ca="1">_xlfn.XLOOKUP($D51,ТЗ_ФФ!$D:$D,ТЗ_ФФ!AO:AO,0)</f>
        <v>0</v>
      </c>
      <c r="V51" s="100">
        <f ca="1">_xlfn.XLOOKUP($D51,ТЗ_ФФ!$D:$D,ТЗ_ФФ!AQ:AQ,0)</f>
        <v>0</v>
      </c>
      <c r="W51" s="100">
        <f ca="1">_xlfn.XLOOKUP($D51,ТЗ_ФФ!$D:$D,ТЗ_ФФ!AN:AN,0)</f>
        <v>0</v>
      </c>
      <c r="X51" s="100">
        <f ca="1">_xlfn.XLOOKUP($D51,ТЗ_ФФ!$D:$D,ТЗ_ФФ!AR:AR,0)</f>
        <v>0</v>
      </c>
      <c r="Y51" s="100">
        <f ca="1">_xlfn.XLOOKUP($D51,ТЗ_ФФ!$D:$D,ТЗ_ФФ!Y:Y,0)</f>
        <v>0</v>
      </c>
      <c r="Z51" s="100">
        <f ca="1">_xlfn.XLOOKUP($D51,ТЗ_ФФ!$D:$D,ТЗ_ФФ!AA:AA,0)</f>
        <v>0</v>
      </c>
      <c r="AA51" s="100">
        <f ca="1">_xlfn.XLOOKUP($D51,ТЗ_ФФ!$D:$D,ТЗ_ФФ!S:S,0)</f>
        <v>0</v>
      </c>
      <c r="AB51" s="100">
        <f t="shared" ca="1" si="0"/>
        <v>0</v>
      </c>
    </row>
    <row r="52" spans="1:28" x14ac:dyDescent="0.25">
      <c r="A52" s="98">
        <f>[2]Юнит!$B54</f>
        <v>0</v>
      </c>
      <c r="B52" s="98" t="str">
        <f>[2]Юнит!$C54</f>
        <v>ACRF1KP102RD</v>
      </c>
      <c r="C52" s="99" t="str">
        <f>_xlfn.XLOOKUP(D52,[2]Юнит!$E:$E,[2]Юнит!$D:$D)</f>
        <v>Капа красный/белый</v>
      </c>
      <c r="D52" s="98">
        <f>[2]Юнит!$E54</f>
        <v>2046391283507</v>
      </c>
      <c r="E52" s="100" cm="1">
        <f t="array" aca="1" ref="E52" ca="1">_xlfn.XLOOKUP($D52,ТЗ_ФФ!$D:$D,ТЗ_ФФ!T:T+ТЗ_ФФ!U:U+ТЗ_ФФ!V:V,0)</f>
        <v>0</v>
      </c>
      <c r="F52" s="100" cm="1">
        <f t="array" aca="1" ref="F52" ca="1">_xlfn.XLOOKUP($D52,ТЗ_ФФ!$D:$D,ТЗ_ФФ!AK:AK+ТЗ_ФФ!AL:AL+ТЗ_ФФ!AM:AM,0)</f>
        <v>0</v>
      </c>
      <c r="G52" s="100">
        <f ca="1">_xlfn.XLOOKUP($D52,ТЗ_ФФ!$D:$D,ТЗ_ФФ!X:X,0)</f>
        <v>0</v>
      </c>
      <c r="H52" s="100">
        <f ca="1">_xlfn.XLOOKUP($D52,ТЗ_ФФ!$D:$D,ТЗ_ФФ!AI:AI,0)</f>
        <v>0</v>
      </c>
      <c r="I52" s="100">
        <f ca="1">_xlfn.XLOOKUP($D52,ТЗ_ФФ!$D:$D,ТЗ_ФФ!AP:AP,0)</f>
        <v>0</v>
      </c>
      <c r="J52" s="100">
        <f ca="1">_xlfn.XLOOKUP($D52,ТЗ_ФФ!$D:$D,ТЗ_ФФ!AF:AF,0)</f>
        <v>0</v>
      </c>
      <c r="K52" s="100" cm="1">
        <f t="array" aca="1" ref="K52" ca="1">_xlfn.XLOOKUP($D52,ТЗ_ФФ!$D:$D,ТЗ_ФФ!R:R+ТЗ_ФФ!AC:AC,0)</f>
        <v>0</v>
      </c>
      <c r="L52" s="100">
        <f ca="1">_xlfn.XLOOKUP($D52,ТЗ_ФФ!$D:$D,ТЗ_ФФ!AH:AH,0)</f>
        <v>0</v>
      </c>
      <c r="M52" s="100"/>
      <c r="N52" s="100">
        <f ca="1">_xlfn.XLOOKUP($D52,ТЗ_ФФ!$D:$D,ТЗ_ФФ!AJ:AJ,0)</f>
        <v>0</v>
      </c>
      <c r="O52" s="100">
        <f ca="1">_xlfn.XLOOKUP($D52,ТЗ_ФФ!$D:$D,ТЗ_ФФ!AB:AB,0)</f>
        <v>0</v>
      </c>
      <c r="P52" s="100">
        <f ca="1">_xlfn.XLOOKUP($D52,ТЗ_ФФ!$D:$D,ТЗ_ФФ!Z:Z,0)</f>
        <v>0</v>
      </c>
      <c r="Q52" s="100">
        <f ca="1">_xlfn.XLOOKUP($D52,ТЗ_ФФ!$D:$D,ТЗ_ФФ!AD:AD,0)</f>
        <v>0</v>
      </c>
      <c r="R52" s="100">
        <f ca="1">_xlfn.XLOOKUP($D52,ТЗ_ФФ!$D:$D,ТЗ_ФФ!AE:AE,0)</f>
        <v>0</v>
      </c>
      <c r="S52" s="100">
        <f ca="1">_xlfn.XLOOKUP($D52,ТЗ_ФФ!$D:$D,ТЗ_ФФ!W:W,0)</f>
        <v>0</v>
      </c>
      <c r="T52" s="100">
        <f ca="1">_xlfn.XLOOKUP($D52,ТЗ_ФФ!$D:$D,ТЗ_ФФ!AG:AG,0)</f>
        <v>0</v>
      </c>
      <c r="U52" s="100">
        <f ca="1">_xlfn.XLOOKUP($D52,ТЗ_ФФ!$D:$D,ТЗ_ФФ!AO:AO,0)</f>
        <v>0</v>
      </c>
      <c r="V52" s="100">
        <f ca="1">_xlfn.XLOOKUP($D52,ТЗ_ФФ!$D:$D,ТЗ_ФФ!AQ:AQ,0)</f>
        <v>0</v>
      </c>
      <c r="W52" s="100">
        <f ca="1">_xlfn.XLOOKUP($D52,ТЗ_ФФ!$D:$D,ТЗ_ФФ!AN:AN,0)</f>
        <v>0</v>
      </c>
      <c r="X52" s="100">
        <f ca="1">_xlfn.XLOOKUP($D52,ТЗ_ФФ!$D:$D,ТЗ_ФФ!AR:AR,0)</f>
        <v>0</v>
      </c>
      <c r="Y52" s="100">
        <f ca="1">_xlfn.XLOOKUP($D52,ТЗ_ФФ!$D:$D,ТЗ_ФФ!Y:Y,0)</f>
        <v>0</v>
      </c>
      <c r="Z52" s="100">
        <f ca="1">_xlfn.XLOOKUP($D52,ТЗ_ФФ!$D:$D,ТЗ_ФФ!AA:AA,0)</f>
        <v>0</v>
      </c>
      <c r="AA52" s="100">
        <f ca="1">_xlfn.XLOOKUP($D52,ТЗ_ФФ!$D:$D,ТЗ_ФФ!S:S,0)</f>
        <v>0</v>
      </c>
      <c r="AB52" s="100">
        <f t="shared" ca="1" si="0"/>
        <v>0</v>
      </c>
    </row>
    <row r="53" spans="1:28" x14ac:dyDescent="0.25">
      <c r="A53" s="98">
        <f>[2]Юнит!$B55</f>
        <v>0</v>
      </c>
      <c r="B53" s="98" t="str">
        <f>[2]Юнит!$C55</f>
        <v>ACRF1KP101BL</v>
      </c>
      <c r="C53" s="99" t="str">
        <f>_xlfn.XLOOKUP(D53,[2]Юнит!$E:$E,[2]Юнит!$D:$D)</f>
        <v>Капа синий/белый</v>
      </c>
      <c r="D53" s="98">
        <f>[2]Юнит!$E55</f>
        <v>2046391283545</v>
      </c>
      <c r="E53" s="100" cm="1">
        <f t="array" aca="1" ref="E53" ca="1">_xlfn.XLOOKUP($D53,ТЗ_ФФ!$D:$D,ТЗ_ФФ!T:T+ТЗ_ФФ!U:U+ТЗ_ФФ!V:V,0)</f>
        <v>0</v>
      </c>
      <c r="F53" s="100" cm="1">
        <f t="array" aca="1" ref="F53" ca="1">_xlfn.XLOOKUP($D53,ТЗ_ФФ!$D:$D,ТЗ_ФФ!AK:AK+ТЗ_ФФ!AL:AL+ТЗ_ФФ!AM:AM,0)</f>
        <v>0</v>
      </c>
      <c r="G53" s="100">
        <f ca="1">_xlfn.XLOOKUP($D53,ТЗ_ФФ!$D:$D,ТЗ_ФФ!X:X,0)</f>
        <v>0</v>
      </c>
      <c r="H53" s="100">
        <f ca="1">_xlfn.XLOOKUP($D53,ТЗ_ФФ!$D:$D,ТЗ_ФФ!AI:AI,0)</f>
        <v>0</v>
      </c>
      <c r="I53" s="100">
        <f ca="1">_xlfn.XLOOKUP($D53,ТЗ_ФФ!$D:$D,ТЗ_ФФ!AP:AP,0)</f>
        <v>0</v>
      </c>
      <c r="J53" s="100">
        <f ca="1">_xlfn.XLOOKUP($D53,ТЗ_ФФ!$D:$D,ТЗ_ФФ!AF:AF,0)</f>
        <v>0</v>
      </c>
      <c r="K53" s="100" cm="1">
        <f t="array" aca="1" ref="K53" ca="1">_xlfn.XLOOKUP($D53,ТЗ_ФФ!$D:$D,ТЗ_ФФ!R:R+ТЗ_ФФ!AC:AC,0)</f>
        <v>0</v>
      </c>
      <c r="L53" s="100">
        <f ca="1">_xlfn.XLOOKUP($D53,ТЗ_ФФ!$D:$D,ТЗ_ФФ!AH:AH,0)</f>
        <v>0</v>
      </c>
      <c r="M53" s="100"/>
      <c r="N53" s="100">
        <f ca="1">_xlfn.XLOOKUP($D53,ТЗ_ФФ!$D:$D,ТЗ_ФФ!AJ:AJ,0)</f>
        <v>0</v>
      </c>
      <c r="O53" s="100">
        <f ca="1">_xlfn.XLOOKUP($D53,ТЗ_ФФ!$D:$D,ТЗ_ФФ!AB:AB,0)</f>
        <v>0</v>
      </c>
      <c r="P53" s="100">
        <f ca="1">_xlfn.XLOOKUP($D53,ТЗ_ФФ!$D:$D,ТЗ_ФФ!Z:Z,0)</f>
        <v>0</v>
      </c>
      <c r="Q53" s="100">
        <f ca="1">_xlfn.XLOOKUP($D53,ТЗ_ФФ!$D:$D,ТЗ_ФФ!AD:AD,0)</f>
        <v>0</v>
      </c>
      <c r="R53" s="100">
        <f ca="1">_xlfn.XLOOKUP($D53,ТЗ_ФФ!$D:$D,ТЗ_ФФ!AE:AE,0)</f>
        <v>0</v>
      </c>
      <c r="S53" s="100">
        <f ca="1">_xlfn.XLOOKUP($D53,ТЗ_ФФ!$D:$D,ТЗ_ФФ!W:W,0)</f>
        <v>0</v>
      </c>
      <c r="T53" s="100">
        <f ca="1">_xlfn.XLOOKUP($D53,ТЗ_ФФ!$D:$D,ТЗ_ФФ!AG:AG,0)</f>
        <v>0</v>
      </c>
      <c r="U53" s="100">
        <f ca="1">_xlfn.XLOOKUP($D53,ТЗ_ФФ!$D:$D,ТЗ_ФФ!AO:AO,0)</f>
        <v>0</v>
      </c>
      <c r="V53" s="100">
        <f ca="1">_xlfn.XLOOKUP($D53,ТЗ_ФФ!$D:$D,ТЗ_ФФ!AQ:AQ,0)</f>
        <v>0</v>
      </c>
      <c r="W53" s="100">
        <f ca="1">_xlfn.XLOOKUP($D53,ТЗ_ФФ!$D:$D,ТЗ_ФФ!AN:AN,0)</f>
        <v>0</v>
      </c>
      <c r="X53" s="100">
        <f ca="1">_xlfn.XLOOKUP($D53,ТЗ_ФФ!$D:$D,ТЗ_ФФ!AR:AR,0)</f>
        <v>0</v>
      </c>
      <c r="Y53" s="100">
        <f ca="1">_xlfn.XLOOKUP($D53,ТЗ_ФФ!$D:$D,ТЗ_ФФ!Y:Y,0)</f>
        <v>0</v>
      </c>
      <c r="Z53" s="100">
        <f ca="1">_xlfn.XLOOKUP($D53,ТЗ_ФФ!$D:$D,ТЗ_ФФ!AA:AA,0)</f>
        <v>0</v>
      </c>
      <c r="AA53" s="100">
        <f ca="1">_xlfn.XLOOKUP($D53,ТЗ_ФФ!$D:$D,ТЗ_ФФ!S:S,0)</f>
        <v>0</v>
      </c>
      <c r="AB53" s="100">
        <f t="shared" ca="1" si="0"/>
        <v>0</v>
      </c>
    </row>
    <row r="54" spans="1:28" x14ac:dyDescent="0.25">
      <c r="A54" s="98">
        <f>[2]Юнит!$B56</f>
        <v>0</v>
      </c>
      <c r="B54" s="98" t="str">
        <f>[2]Юнит!$C56</f>
        <v>ACRF1KP101GN</v>
      </c>
      <c r="C54" s="99" t="str">
        <f>_xlfn.XLOOKUP(D54,[2]Юнит!$E:$E,[2]Юнит!$D:$D)</f>
        <v>Капа зеленый/белый</v>
      </c>
      <c r="D54" s="98">
        <f>[2]Юнит!$E56</f>
        <v>2046391283569</v>
      </c>
      <c r="E54" s="100" cm="1">
        <f t="array" aca="1" ref="E54" ca="1">_xlfn.XLOOKUP($D54,ТЗ_ФФ!$D:$D,ТЗ_ФФ!T:T+ТЗ_ФФ!U:U+ТЗ_ФФ!V:V,0)</f>
        <v>0</v>
      </c>
      <c r="F54" s="100" cm="1">
        <f t="array" aca="1" ref="F54" ca="1">_xlfn.XLOOKUP($D54,ТЗ_ФФ!$D:$D,ТЗ_ФФ!AK:AK+ТЗ_ФФ!AL:AL+ТЗ_ФФ!AM:AM,0)</f>
        <v>0</v>
      </c>
      <c r="G54" s="100">
        <f ca="1">_xlfn.XLOOKUP($D54,ТЗ_ФФ!$D:$D,ТЗ_ФФ!X:X,0)</f>
        <v>0</v>
      </c>
      <c r="H54" s="100">
        <f ca="1">_xlfn.XLOOKUP($D54,ТЗ_ФФ!$D:$D,ТЗ_ФФ!AI:AI,0)</f>
        <v>0</v>
      </c>
      <c r="I54" s="100">
        <f ca="1">_xlfn.XLOOKUP($D54,ТЗ_ФФ!$D:$D,ТЗ_ФФ!AP:AP,0)</f>
        <v>0</v>
      </c>
      <c r="J54" s="100">
        <f ca="1">_xlfn.XLOOKUP($D54,ТЗ_ФФ!$D:$D,ТЗ_ФФ!AF:AF,0)</f>
        <v>0</v>
      </c>
      <c r="K54" s="100" cm="1">
        <f t="array" aca="1" ref="K54" ca="1">_xlfn.XLOOKUP($D54,ТЗ_ФФ!$D:$D,ТЗ_ФФ!R:R+ТЗ_ФФ!AC:AC,0)</f>
        <v>0</v>
      </c>
      <c r="L54" s="100">
        <f ca="1">_xlfn.XLOOKUP($D54,ТЗ_ФФ!$D:$D,ТЗ_ФФ!AH:AH,0)</f>
        <v>0</v>
      </c>
      <c r="M54" s="100"/>
      <c r="N54" s="100">
        <f ca="1">_xlfn.XLOOKUP($D54,ТЗ_ФФ!$D:$D,ТЗ_ФФ!AJ:AJ,0)</f>
        <v>0</v>
      </c>
      <c r="O54" s="100">
        <f ca="1">_xlfn.XLOOKUP($D54,ТЗ_ФФ!$D:$D,ТЗ_ФФ!AB:AB,0)</f>
        <v>0</v>
      </c>
      <c r="P54" s="100">
        <f ca="1">_xlfn.XLOOKUP($D54,ТЗ_ФФ!$D:$D,ТЗ_ФФ!Z:Z,0)</f>
        <v>0</v>
      </c>
      <c r="Q54" s="100">
        <f ca="1">_xlfn.XLOOKUP($D54,ТЗ_ФФ!$D:$D,ТЗ_ФФ!AD:AD,0)</f>
        <v>0</v>
      </c>
      <c r="R54" s="100">
        <f ca="1">_xlfn.XLOOKUP($D54,ТЗ_ФФ!$D:$D,ТЗ_ФФ!AE:AE,0)</f>
        <v>0</v>
      </c>
      <c r="S54" s="100">
        <f ca="1">_xlfn.XLOOKUP($D54,ТЗ_ФФ!$D:$D,ТЗ_ФФ!W:W,0)</f>
        <v>0</v>
      </c>
      <c r="T54" s="100">
        <f ca="1">_xlfn.XLOOKUP($D54,ТЗ_ФФ!$D:$D,ТЗ_ФФ!AG:AG,0)</f>
        <v>0</v>
      </c>
      <c r="U54" s="100">
        <f ca="1">_xlfn.XLOOKUP($D54,ТЗ_ФФ!$D:$D,ТЗ_ФФ!AO:AO,0)</f>
        <v>0</v>
      </c>
      <c r="V54" s="100">
        <f ca="1">_xlfn.XLOOKUP($D54,ТЗ_ФФ!$D:$D,ТЗ_ФФ!AQ:AQ,0)</f>
        <v>0</v>
      </c>
      <c r="W54" s="100">
        <f ca="1">_xlfn.XLOOKUP($D54,ТЗ_ФФ!$D:$D,ТЗ_ФФ!AN:AN,0)</f>
        <v>0</v>
      </c>
      <c r="X54" s="100">
        <f ca="1">_xlfn.XLOOKUP($D54,ТЗ_ФФ!$D:$D,ТЗ_ФФ!AR:AR,0)</f>
        <v>0</v>
      </c>
      <c r="Y54" s="100">
        <f ca="1">_xlfn.XLOOKUP($D54,ТЗ_ФФ!$D:$D,ТЗ_ФФ!Y:Y,0)</f>
        <v>0</v>
      </c>
      <c r="Z54" s="100">
        <f ca="1">_xlfn.XLOOKUP($D54,ТЗ_ФФ!$D:$D,ТЗ_ФФ!AA:AA,0)</f>
        <v>0</v>
      </c>
      <c r="AA54" s="100">
        <f ca="1">_xlfn.XLOOKUP($D54,ТЗ_ФФ!$D:$D,ТЗ_ФФ!S:S,0)</f>
        <v>0</v>
      </c>
      <c r="AB54" s="100">
        <f t="shared" ca="1" si="0"/>
        <v>0</v>
      </c>
    </row>
    <row r="55" spans="1:28" x14ac:dyDescent="0.25">
      <c r="A55" s="98">
        <f>[2]Юнит!$B57</f>
        <v>0</v>
      </c>
      <c r="B55" s="98" t="str">
        <f>[2]Юнит!$C57</f>
        <v>ACRF1KP102GN</v>
      </c>
      <c r="C55" s="99" t="str">
        <f>_xlfn.XLOOKUP(D55,[2]Юнит!$E:$E,[2]Юнит!$D:$D)</f>
        <v>Капа зеленый/черный</v>
      </c>
      <c r="D55" s="98">
        <f>[2]Юнит!$E57</f>
        <v>2046391283613</v>
      </c>
      <c r="E55" s="100" cm="1">
        <f t="array" aca="1" ref="E55" ca="1">_xlfn.XLOOKUP($D55,ТЗ_ФФ!$D:$D,ТЗ_ФФ!T:T+ТЗ_ФФ!U:U+ТЗ_ФФ!V:V,0)</f>
        <v>0</v>
      </c>
      <c r="F55" s="100" cm="1">
        <f t="array" aca="1" ref="F55" ca="1">_xlfn.XLOOKUP($D55,ТЗ_ФФ!$D:$D,ТЗ_ФФ!AK:AK+ТЗ_ФФ!AL:AL+ТЗ_ФФ!AM:AM,0)</f>
        <v>0</v>
      </c>
      <c r="G55" s="100">
        <f ca="1">_xlfn.XLOOKUP($D55,ТЗ_ФФ!$D:$D,ТЗ_ФФ!X:X,0)</f>
        <v>0</v>
      </c>
      <c r="H55" s="100">
        <f ca="1">_xlfn.XLOOKUP($D55,ТЗ_ФФ!$D:$D,ТЗ_ФФ!AI:AI,0)</f>
        <v>0</v>
      </c>
      <c r="I55" s="100">
        <f ca="1">_xlfn.XLOOKUP($D55,ТЗ_ФФ!$D:$D,ТЗ_ФФ!AP:AP,0)</f>
        <v>0</v>
      </c>
      <c r="J55" s="100">
        <f ca="1">_xlfn.XLOOKUP($D55,ТЗ_ФФ!$D:$D,ТЗ_ФФ!AF:AF,0)</f>
        <v>0</v>
      </c>
      <c r="K55" s="100" cm="1">
        <f t="array" aca="1" ref="K55" ca="1">_xlfn.XLOOKUP($D55,ТЗ_ФФ!$D:$D,ТЗ_ФФ!R:R+ТЗ_ФФ!AC:AC,0)</f>
        <v>0</v>
      </c>
      <c r="L55" s="100">
        <f ca="1">_xlfn.XLOOKUP($D55,ТЗ_ФФ!$D:$D,ТЗ_ФФ!AH:AH,0)</f>
        <v>0</v>
      </c>
      <c r="M55" s="100"/>
      <c r="N55" s="100">
        <f ca="1">_xlfn.XLOOKUP($D55,ТЗ_ФФ!$D:$D,ТЗ_ФФ!AJ:AJ,0)</f>
        <v>0</v>
      </c>
      <c r="O55" s="100">
        <f ca="1">_xlfn.XLOOKUP($D55,ТЗ_ФФ!$D:$D,ТЗ_ФФ!AB:AB,0)</f>
        <v>0</v>
      </c>
      <c r="P55" s="100">
        <f ca="1">_xlfn.XLOOKUP($D55,ТЗ_ФФ!$D:$D,ТЗ_ФФ!Z:Z,0)</f>
        <v>0</v>
      </c>
      <c r="Q55" s="100">
        <f ca="1">_xlfn.XLOOKUP($D55,ТЗ_ФФ!$D:$D,ТЗ_ФФ!AD:AD,0)</f>
        <v>0</v>
      </c>
      <c r="R55" s="100">
        <f ca="1">_xlfn.XLOOKUP($D55,ТЗ_ФФ!$D:$D,ТЗ_ФФ!AE:AE,0)</f>
        <v>0</v>
      </c>
      <c r="S55" s="100">
        <f ca="1">_xlfn.XLOOKUP($D55,ТЗ_ФФ!$D:$D,ТЗ_ФФ!W:W,0)</f>
        <v>0</v>
      </c>
      <c r="T55" s="100">
        <f ca="1">_xlfn.XLOOKUP($D55,ТЗ_ФФ!$D:$D,ТЗ_ФФ!AG:AG,0)</f>
        <v>0</v>
      </c>
      <c r="U55" s="100">
        <f ca="1">_xlfn.XLOOKUP($D55,ТЗ_ФФ!$D:$D,ТЗ_ФФ!AO:AO,0)</f>
        <v>0</v>
      </c>
      <c r="V55" s="100">
        <f ca="1">_xlfn.XLOOKUP($D55,ТЗ_ФФ!$D:$D,ТЗ_ФФ!AQ:AQ,0)</f>
        <v>0</v>
      </c>
      <c r="W55" s="100">
        <f ca="1">_xlfn.XLOOKUP($D55,ТЗ_ФФ!$D:$D,ТЗ_ФФ!AN:AN,0)</f>
        <v>0</v>
      </c>
      <c r="X55" s="100">
        <f ca="1">_xlfn.XLOOKUP($D55,ТЗ_ФФ!$D:$D,ТЗ_ФФ!AR:AR,0)</f>
        <v>0</v>
      </c>
      <c r="Y55" s="100">
        <f ca="1">_xlfn.XLOOKUP($D55,ТЗ_ФФ!$D:$D,ТЗ_ФФ!Y:Y,0)</f>
        <v>0</v>
      </c>
      <c r="Z55" s="100">
        <f ca="1">_xlfn.XLOOKUP($D55,ТЗ_ФФ!$D:$D,ТЗ_ФФ!AA:AA,0)</f>
        <v>0</v>
      </c>
      <c r="AA55" s="100">
        <f ca="1">_xlfn.XLOOKUP($D55,ТЗ_ФФ!$D:$D,ТЗ_ФФ!S:S,0)</f>
        <v>0</v>
      </c>
      <c r="AB55" s="100">
        <f t="shared" ca="1" si="0"/>
        <v>0</v>
      </c>
    </row>
    <row r="56" spans="1:28" x14ac:dyDescent="0.25">
      <c r="A56" s="98">
        <f>[2]Юнит!$B58</f>
        <v>1980946313</v>
      </c>
      <c r="B56" s="98" t="str">
        <f>[2]Юнит!$C58</f>
        <v>ACRA7TB201BC</v>
      </c>
      <c r="C56" s="99" t="str">
        <f>_xlfn.XLOOKUP(D56,[2]Юнит!$E:$E,[2]Юнит!$D:$D)</f>
        <v>Таблетница прям 7*2 черн</v>
      </c>
      <c r="D56" s="98">
        <f>[2]Юнит!$E58</f>
        <v>2038891723249</v>
      </c>
      <c r="E56" s="100" cm="1">
        <f t="array" aca="1" ref="E56" ca="1">_xlfn.XLOOKUP($D56,ТЗ_ФФ!$D:$D,ТЗ_ФФ!T:T+ТЗ_ФФ!U:U+ТЗ_ФФ!V:V,0)</f>
        <v>0</v>
      </c>
      <c r="F56" s="100" cm="1">
        <f t="array" aca="1" ref="F56" ca="1">_xlfn.XLOOKUP($D56,ТЗ_ФФ!$D:$D,ТЗ_ФФ!AK:AK+ТЗ_ФФ!AL:AL+ТЗ_ФФ!AM:AM,0)</f>
        <v>0</v>
      </c>
      <c r="G56" s="100">
        <f ca="1">_xlfn.XLOOKUP($D56,ТЗ_ФФ!$D:$D,ТЗ_ФФ!X:X,0)</f>
        <v>0</v>
      </c>
      <c r="H56" s="100">
        <f ca="1">_xlfn.XLOOKUP($D56,ТЗ_ФФ!$D:$D,ТЗ_ФФ!AI:AI,0)</f>
        <v>0</v>
      </c>
      <c r="I56" s="100">
        <f ca="1">_xlfn.XLOOKUP($D56,ТЗ_ФФ!$D:$D,ТЗ_ФФ!AP:AP,0)</f>
        <v>0</v>
      </c>
      <c r="J56" s="100">
        <f ca="1">_xlfn.XLOOKUP($D56,ТЗ_ФФ!$D:$D,ТЗ_ФФ!AF:AF,0)</f>
        <v>0</v>
      </c>
      <c r="K56" s="100" cm="1">
        <f t="array" aca="1" ref="K56" ca="1">_xlfn.XLOOKUP($D56,ТЗ_ФФ!$D:$D,ТЗ_ФФ!R:R+ТЗ_ФФ!AC:AC,0)</f>
        <v>0</v>
      </c>
      <c r="L56" s="100">
        <f ca="1">_xlfn.XLOOKUP($D56,ТЗ_ФФ!$D:$D,ТЗ_ФФ!AH:AH,0)</f>
        <v>0</v>
      </c>
      <c r="M56" s="100"/>
      <c r="N56" s="100">
        <f ca="1">_xlfn.XLOOKUP($D56,ТЗ_ФФ!$D:$D,ТЗ_ФФ!AJ:AJ,0)</f>
        <v>0</v>
      </c>
      <c r="O56" s="100">
        <f ca="1">_xlfn.XLOOKUP($D56,ТЗ_ФФ!$D:$D,ТЗ_ФФ!AB:AB,0)</f>
        <v>0</v>
      </c>
      <c r="P56" s="100">
        <f ca="1">_xlfn.XLOOKUP($D56,ТЗ_ФФ!$D:$D,ТЗ_ФФ!Z:Z,0)</f>
        <v>0</v>
      </c>
      <c r="Q56" s="100">
        <f ca="1">_xlfn.XLOOKUP($D56,ТЗ_ФФ!$D:$D,ТЗ_ФФ!AD:AD,0)</f>
        <v>0</v>
      </c>
      <c r="R56" s="100">
        <f ca="1">_xlfn.XLOOKUP($D56,ТЗ_ФФ!$D:$D,ТЗ_ФФ!AE:AE,0)</f>
        <v>0</v>
      </c>
      <c r="S56" s="100">
        <f ca="1">_xlfn.XLOOKUP($D56,ТЗ_ФФ!$D:$D,ТЗ_ФФ!W:W,0)</f>
        <v>0</v>
      </c>
      <c r="T56" s="100">
        <f ca="1">_xlfn.XLOOKUP($D56,ТЗ_ФФ!$D:$D,ТЗ_ФФ!AG:AG,0)</f>
        <v>0</v>
      </c>
      <c r="U56" s="100">
        <f ca="1">_xlfn.XLOOKUP($D56,ТЗ_ФФ!$D:$D,ТЗ_ФФ!AO:AO,0)</f>
        <v>0</v>
      </c>
      <c r="V56" s="100">
        <f ca="1">_xlfn.XLOOKUP($D56,ТЗ_ФФ!$D:$D,ТЗ_ФФ!AQ:AQ,0)</f>
        <v>0</v>
      </c>
      <c r="W56" s="100">
        <f ca="1">_xlfn.XLOOKUP($D56,ТЗ_ФФ!$D:$D,ТЗ_ФФ!AN:AN,0)</f>
        <v>0</v>
      </c>
      <c r="X56" s="100">
        <f ca="1">_xlfn.XLOOKUP($D56,ТЗ_ФФ!$D:$D,ТЗ_ФФ!AR:AR,0)</f>
        <v>0</v>
      </c>
      <c r="Y56" s="100">
        <f ca="1">_xlfn.XLOOKUP($D56,ТЗ_ФФ!$D:$D,ТЗ_ФФ!Y:Y,0)</f>
        <v>0</v>
      </c>
      <c r="Z56" s="100">
        <f ca="1">_xlfn.XLOOKUP($D56,ТЗ_ФФ!$D:$D,ТЗ_ФФ!AA:AA,0)</f>
        <v>0</v>
      </c>
      <c r="AA56" s="100">
        <f ca="1">_xlfn.XLOOKUP($D56,ТЗ_ФФ!$D:$D,ТЗ_ФФ!S:S,0)</f>
        <v>0</v>
      </c>
      <c r="AB56" s="100">
        <f t="shared" ca="1" si="0"/>
        <v>0</v>
      </c>
    </row>
    <row r="57" spans="1:28" x14ac:dyDescent="0.25">
      <c r="A57" s="98">
        <f>[2]Юнит!$B59</f>
        <v>2168964833</v>
      </c>
      <c r="B57" s="98" t="str">
        <f>[2]Юнит!$C59</f>
        <v>ACRA7TB201CL</v>
      </c>
      <c r="C57" s="99" t="str">
        <f>_xlfn.XLOOKUP(D57,[2]Юнит!$E:$E,[2]Юнит!$D:$D)</f>
        <v>Таблетница прям 7*2 черн/цветн</v>
      </c>
      <c r="D57" s="98">
        <f>[2]Юнит!$E59</f>
        <v>2044025155923</v>
      </c>
      <c r="E57" s="100" cm="1">
        <f t="array" aca="1" ref="E57" ca="1">_xlfn.XLOOKUP($D57,ТЗ_ФФ!$D:$D,ТЗ_ФФ!T:T+ТЗ_ФФ!U:U+ТЗ_ФФ!V:V,0)</f>
        <v>0</v>
      </c>
      <c r="F57" s="100" cm="1">
        <f t="array" aca="1" ref="F57" ca="1">_xlfn.XLOOKUP($D57,ТЗ_ФФ!$D:$D,ТЗ_ФФ!AK:AK+ТЗ_ФФ!AL:AL+ТЗ_ФФ!AM:AM,0)</f>
        <v>0</v>
      </c>
      <c r="G57" s="100">
        <f ca="1">_xlfn.XLOOKUP($D57,ТЗ_ФФ!$D:$D,ТЗ_ФФ!X:X,0)</f>
        <v>0</v>
      </c>
      <c r="H57" s="100">
        <f ca="1">_xlfn.XLOOKUP($D57,ТЗ_ФФ!$D:$D,ТЗ_ФФ!AI:AI,0)</f>
        <v>0</v>
      </c>
      <c r="I57" s="100">
        <f ca="1">_xlfn.XLOOKUP($D57,ТЗ_ФФ!$D:$D,ТЗ_ФФ!AP:AP,0)</f>
        <v>0</v>
      </c>
      <c r="J57" s="100">
        <f ca="1">_xlfn.XLOOKUP($D57,ТЗ_ФФ!$D:$D,ТЗ_ФФ!AF:AF,0)</f>
        <v>0</v>
      </c>
      <c r="K57" s="100" cm="1">
        <f t="array" aca="1" ref="K57" ca="1">_xlfn.XLOOKUP($D57,ТЗ_ФФ!$D:$D,ТЗ_ФФ!R:R+ТЗ_ФФ!AC:AC,0)</f>
        <v>0</v>
      </c>
      <c r="L57" s="100">
        <f ca="1">_xlfn.XLOOKUP($D57,ТЗ_ФФ!$D:$D,ТЗ_ФФ!AH:AH,0)</f>
        <v>0</v>
      </c>
      <c r="M57" s="100"/>
      <c r="N57" s="100">
        <f ca="1">_xlfn.XLOOKUP($D57,ТЗ_ФФ!$D:$D,ТЗ_ФФ!AJ:AJ,0)</f>
        <v>0</v>
      </c>
      <c r="O57" s="100">
        <f ca="1">_xlfn.XLOOKUP($D57,ТЗ_ФФ!$D:$D,ТЗ_ФФ!AB:AB,0)</f>
        <v>0</v>
      </c>
      <c r="P57" s="100">
        <f ca="1">_xlfn.XLOOKUP($D57,ТЗ_ФФ!$D:$D,ТЗ_ФФ!Z:Z,0)</f>
        <v>0</v>
      </c>
      <c r="Q57" s="100">
        <f ca="1">_xlfn.XLOOKUP($D57,ТЗ_ФФ!$D:$D,ТЗ_ФФ!AD:AD,0)</f>
        <v>0</v>
      </c>
      <c r="R57" s="100">
        <f ca="1">_xlfn.XLOOKUP($D57,ТЗ_ФФ!$D:$D,ТЗ_ФФ!AE:AE,0)</f>
        <v>0</v>
      </c>
      <c r="S57" s="100">
        <f ca="1">_xlfn.XLOOKUP($D57,ТЗ_ФФ!$D:$D,ТЗ_ФФ!W:W,0)</f>
        <v>0</v>
      </c>
      <c r="T57" s="100">
        <f ca="1">_xlfn.XLOOKUP($D57,ТЗ_ФФ!$D:$D,ТЗ_ФФ!AG:AG,0)</f>
        <v>0</v>
      </c>
      <c r="U57" s="100">
        <f ca="1">_xlfn.XLOOKUP($D57,ТЗ_ФФ!$D:$D,ТЗ_ФФ!AO:AO,0)</f>
        <v>0</v>
      </c>
      <c r="V57" s="100">
        <f ca="1">_xlfn.XLOOKUP($D57,ТЗ_ФФ!$D:$D,ТЗ_ФФ!AQ:AQ,0)</f>
        <v>0</v>
      </c>
      <c r="W57" s="100">
        <f ca="1">_xlfn.XLOOKUP($D57,ТЗ_ФФ!$D:$D,ТЗ_ФФ!AN:AN,0)</f>
        <v>0</v>
      </c>
      <c r="X57" s="100">
        <f ca="1">_xlfn.XLOOKUP($D57,ТЗ_ФФ!$D:$D,ТЗ_ФФ!AR:AR,0)</f>
        <v>0</v>
      </c>
      <c r="Y57" s="100">
        <f ca="1">_xlfn.XLOOKUP($D57,ТЗ_ФФ!$D:$D,ТЗ_ФФ!Y:Y,0)</f>
        <v>0</v>
      </c>
      <c r="Z57" s="100">
        <f ca="1">_xlfn.XLOOKUP($D57,ТЗ_ФФ!$D:$D,ТЗ_ФФ!AA:AA,0)</f>
        <v>0</v>
      </c>
      <c r="AA57" s="100">
        <f ca="1">_xlfn.XLOOKUP($D57,ТЗ_ФФ!$D:$D,ТЗ_ФФ!S:S,0)</f>
        <v>0</v>
      </c>
      <c r="AB57" s="100">
        <f t="shared" ca="1" si="0"/>
        <v>0</v>
      </c>
    </row>
    <row r="58" spans="1:28" x14ac:dyDescent="0.25">
      <c r="A58" s="98">
        <f>[2]Юнит!$B60</f>
        <v>2409846808</v>
      </c>
      <c r="B58" s="98" t="str">
        <f>[2]Юнит!$C60</f>
        <v>ACRA7TB201WH</v>
      </c>
      <c r="C58" s="99" t="str">
        <f>_xlfn.XLOOKUP(D58,[2]Юнит!$E:$E,[2]Юнит!$D:$D)</f>
        <v>Таблетница прям 7*2 бел/цветн</v>
      </c>
      <c r="D58" s="98">
        <f>[2]Юнит!$E60</f>
        <v>2044516485386</v>
      </c>
      <c r="E58" s="100" cm="1">
        <f t="array" aca="1" ref="E58" ca="1">_xlfn.XLOOKUP($D58,ТЗ_ФФ!$D:$D,ТЗ_ФФ!T:T+ТЗ_ФФ!U:U+ТЗ_ФФ!V:V,0)</f>
        <v>0</v>
      </c>
      <c r="F58" s="100" cm="1">
        <f t="array" aca="1" ref="F58" ca="1">_xlfn.XLOOKUP($D58,ТЗ_ФФ!$D:$D,ТЗ_ФФ!AK:AK+ТЗ_ФФ!AL:AL+ТЗ_ФФ!AM:AM,0)</f>
        <v>0</v>
      </c>
      <c r="G58" s="100">
        <f ca="1">_xlfn.XLOOKUP($D58,ТЗ_ФФ!$D:$D,ТЗ_ФФ!X:X,0)</f>
        <v>0</v>
      </c>
      <c r="H58" s="100">
        <f ca="1">_xlfn.XLOOKUP($D58,ТЗ_ФФ!$D:$D,ТЗ_ФФ!AI:AI,0)</f>
        <v>0</v>
      </c>
      <c r="I58" s="100">
        <f ca="1">_xlfn.XLOOKUP($D58,ТЗ_ФФ!$D:$D,ТЗ_ФФ!AP:AP,0)</f>
        <v>0</v>
      </c>
      <c r="J58" s="100">
        <f ca="1">_xlfn.XLOOKUP($D58,ТЗ_ФФ!$D:$D,ТЗ_ФФ!AF:AF,0)</f>
        <v>0</v>
      </c>
      <c r="K58" s="100" cm="1">
        <f t="array" aca="1" ref="K58" ca="1">_xlfn.XLOOKUP($D58,ТЗ_ФФ!$D:$D,ТЗ_ФФ!R:R+ТЗ_ФФ!AC:AC,0)</f>
        <v>0</v>
      </c>
      <c r="L58" s="100">
        <f ca="1">_xlfn.XLOOKUP($D58,ТЗ_ФФ!$D:$D,ТЗ_ФФ!AH:AH,0)</f>
        <v>0</v>
      </c>
      <c r="M58" s="100"/>
      <c r="N58" s="100">
        <f ca="1">_xlfn.XLOOKUP($D58,ТЗ_ФФ!$D:$D,ТЗ_ФФ!AJ:AJ,0)</f>
        <v>0</v>
      </c>
      <c r="O58" s="100">
        <f ca="1">_xlfn.XLOOKUP($D58,ТЗ_ФФ!$D:$D,ТЗ_ФФ!AB:AB,0)</f>
        <v>0</v>
      </c>
      <c r="P58" s="100">
        <f ca="1">_xlfn.XLOOKUP($D58,ТЗ_ФФ!$D:$D,ТЗ_ФФ!Z:Z,0)</f>
        <v>0</v>
      </c>
      <c r="Q58" s="100">
        <f ca="1">_xlfn.XLOOKUP($D58,ТЗ_ФФ!$D:$D,ТЗ_ФФ!AD:AD,0)</f>
        <v>0</v>
      </c>
      <c r="R58" s="100">
        <f ca="1">_xlfn.XLOOKUP($D58,ТЗ_ФФ!$D:$D,ТЗ_ФФ!AE:AE,0)</f>
        <v>0</v>
      </c>
      <c r="S58" s="100">
        <f ca="1">_xlfn.XLOOKUP($D58,ТЗ_ФФ!$D:$D,ТЗ_ФФ!W:W,0)</f>
        <v>0</v>
      </c>
      <c r="T58" s="100">
        <f ca="1">_xlfn.XLOOKUP($D58,ТЗ_ФФ!$D:$D,ТЗ_ФФ!AG:AG,0)</f>
        <v>0</v>
      </c>
      <c r="U58" s="100">
        <f ca="1">_xlfn.XLOOKUP($D58,ТЗ_ФФ!$D:$D,ТЗ_ФФ!AO:AO,0)</f>
        <v>0</v>
      </c>
      <c r="V58" s="100">
        <f ca="1">_xlfn.XLOOKUP($D58,ТЗ_ФФ!$D:$D,ТЗ_ФФ!AQ:AQ,0)</f>
        <v>0</v>
      </c>
      <c r="W58" s="100">
        <f ca="1">_xlfn.XLOOKUP($D58,ТЗ_ФФ!$D:$D,ТЗ_ФФ!AN:AN,0)</f>
        <v>0</v>
      </c>
      <c r="X58" s="100">
        <f ca="1">_xlfn.XLOOKUP($D58,ТЗ_ФФ!$D:$D,ТЗ_ФФ!AR:AR,0)</f>
        <v>0</v>
      </c>
      <c r="Y58" s="100">
        <f ca="1">_xlfn.XLOOKUP($D58,ТЗ_ФФ!$D:$D,ТЗ_ФФ!Y:Y,0)</f>
        <v>0</v>
      </c>
      <c r="Z58" s="100">
        <f ca="1">_xlfn.XLOOKUP($D58,ТЗ_ФФ!$D:$D,ТЗ_ФФ!AA:AA,0)</f>
        <v>0</v>
      </c>
      <c r="AA58" s="100">
        <f ca="1">_xlfn.XLOOKUP($D58,ТЗ_ФФ!$D:$D,ТЗ_ФФ!S:S,0)</f>
        <v>0</v>
      </c>
      <c r="AB58" s="100">
        <f t="shared" ca="1" si="0"/>
        <v>0</v>
      </c>
    </row>
    <row r="59" spans="1:28" x14ac:dyDescent="0.25">
      <c r="A59" s="98">
        <f>[2]Юнит!$B61</f>
        <v>2409845343</v>
      </c>
      <c r="B59" s="98" t="str">
        <f>[2]Юнит!$C61</f>
        <v>ACRA7TB201LI</v>
      </c>
      <c r="C59" s="99" t="str">
        <f>_xlfn.XLOOKUP(D59,[2]Юнит!$E:$E,[2]Юнит!$D:$D)</f>
        <v>Таблетница прям 7*2 сирен/цветн</v>
      </c>
      <c r="D59" s="98">
        <f>[2]Юнит!$E61</f>
        <v>2044516498812</v>
      </c>
      <c r="E59" s="100" cm="1">
        <f t="array" aca="1" ref="E59" ca="1">_xlfn.XLOOKUP($D59,ТЗ_ФФ!$D:$D,ТЗ_ФФ!T:T+ТЗ_ФФ!U:U+ТЗ_ФФ!V:V,0)</f>
        <v>0</v>
      </c>
      <c r="F59" s="100" cm="1">
        <f t="array" aca="1" ref="F59" ca="1">_xlfn.XLOOKUP($D59,ТЗ_ФФ!$D:$D,ТЗ_ФФ!AK:AK+ТЗ_ФФ!AL:AL+ТЗ_ФФ!AM:AM,0)</f>
        <v>0</v>
      </c>
      <c r="G59" s="100">
        <f ca="1">_xlfn.XLOOKUP($D59,ТЗ_ФФ!$D:$D,ТЗ_ФФ!X:X,0)</f>
        <v>0</v>
      </c>
      <c r="H59" s="100">
        <f ca="1">_xlfn.XLOOKUP($D59,ТЗ_ФФ!$D:$D,ТЗ_ФФ!AI:AI,0)</f>
        <v>0</v>
      </c>
      <c r="I59" s="100">
        <f ca="1">_xlfn.XLOOKUP($D59,ТЗ_ФФ!$D:$D,ТЗ_ФФ!AP:AP,0)</f>
        <v>0</v>
      </c>
      <c r="J59" s="100">
        <f ca="1">_xlfn.XLOOKUP($D59,ТЗ_ФФ!$D:$D,ТЗ_ФФ!AF:AF,0)</f>
        <v>0</v>
      </c>
      <c r="K59" s="100" cm="1">
        <f t="array" aca="1" ref="K59" ca="1">_xlfn.XLOOKUP($D59,ТЗ_ФФ!$D:$D,ТЗ_ФФ!R:R+ТЗ_ФФ!AC:AC,0)</f>
        <v>0</v>
      </c>
      <c r="L59" s="100">
        <f ca="1">_xlfn.XLOOKUP($D59,ТЗ_ФФ!$D:$D,ТЗ_ФФ!AH:AH,0)</f>
        <v>0</v>
      </c>
      <c r="M59" s="100"/>
      <c r="N59" s="100">
        <f ca="1">_xlfn.XLOOKUP($D59,ТЗ_ФФ!$D:$D,ТЗ_ФФ!AJ:AJ,0)</f>
        <v>0</v>
      </c>
      <c r="O59" s="100">
        <f ca="1">_xlfn.XLOOKUP($D59,ТЗ_ФФ!$D:$D,ТЗ_ФФ!AB:AB,0)</f>
        <v>0</v>
      </c>
      <c r="P59" s="100">
        <f ca="1">_xlfn.XLOOKUP($D59,ТЗ_ФФ!$D:$D,ТЗ_ФФ!Z:Z,0)</f>
        <v>0</v>
      </c>
      <c r="Q59" s="100">
        <f ca="1">_xlfn.XLOOKUP($D59,ТЗ_ФФ!$D:$D,ТЗ_ФФ!AD:AD,0)</f>
        <v>0</v>
      </c>
      <c r="R59" s="100">
        <f ca="1">_xlfn.XLOOKUP($D59,ТЗ_ФФ!$D:$D,ТЗ_ФФ!AE:AE,0)</f>
        <v>0</v>
      </c>
      <c r="S59" s="100">
        <f ca="1">_xlfn.XLOOKUP($D59,ТЗ_ФФ!$D:$D,ТЗ_ФФ!W:W,0)</f>
        <v>0</v>
      </c>
      <c r="T59" s="100">
        <f ca="1">_xlfn.XLOOKUP($D59,ТЗ_ФФ!$D:$D,ТЗ_ФФ!AG:AG,0)</f>
        <v>0</v>
      </c>
      <c r="U59" s="100">
        <f ca="1">_xlfn.XLOOKUP($D59,ТЗ_ФФ!$D:$D,ТЗ_ФФ!AO:AO,0)</f>
        <v>0</v>
      </c>
      <c r="V59" s="100">
        <f ca="1">_xlfn.XLOOKUP($D59,ТЗ_ФФ!$D:$D,ТЗ_ФФ!AQ:AQ,0)</f>
        <v>0</v>
      </c>
      <c r="W59" s="100">
        <f ca="1">_xlfn.XLOOKUP($D59,ТЗ_ФФ!$D:$D,ТЗ_ФФ!AN:AN,0)</f>
        <v>0</v>
      </c>
      <c r="X59" s="100">
        <f ca="1">_xlfn.XLOOKUP($D59,ТЗ_ФФ!$D:$D,ТЗ_ФФ!AR:AR,0)</f>
        <v>0</v>
      </c>
      <c r="Y59" s="100">
        <f ca="1">_xlfn.XLOOKUP($D59,ТЗ_ФФ!$D:$D,ТЗ_ФФ!Y:Y,0)</f>
        <v>0</v>
      </c>
      <c r="Z59" s="100">
        <f ca="1">_xlfn.XLOOKUP($D59,ТЗ_ФФ!$D:$D,ТЗ_ФФ!AA:AA,0)</f>
        <v>0</v>
      </c>
      <c r="AA59" s="100">
        <f ca="1">_xlfn.XLOOKUP($D59,ТЗ_ФФ!$D:$D,ТЗ_ФФ!S:S,0)</f>
        <v>0</v>
      </c>
      <c r="AB59" s="100">
        <f t="shared" ca="1" si="0"/>
        <v>0</v>
      </c>
    </row>
    <row r="60" spans="1:28" x14ac:dyDescent="0.25">
      <c r="A60" s="98">
        <f>[2]Юнит!$B62</f>
        <v>2087001323</v>
      </c>
      <c r="B60" s="98" t="str">
        <f>[2]Юнит!$C62</f>
        <v>ACRA7TB101BC</v>
      </c>
      <c r="C60" s="99" t="str">
        <f>_xlfn.XLOOKUP(D60,[2]Юнит!$E:$E,[2]Юнит!$D:$D)</f>
        <v>Таблетница круглая 7*2 черн</v>
      </c>
      <c r="D60" s="98">
        <f>[2]Юнит!$E62</f>
        <v>2038890789598</v>
      </c>
      <c r="E60" s="100" cm="1">
        <f t="array" aca="1" ref="E60" ca="1">_xlfn.XLOOKUP($D60,ТЗ_ФФ!$D:$D,ТЗ_ФФ!T:T+ТЗ_ФФ!U:U+ТЗ_ФФ!V:V,0)</f>
        <v>0</v>
      </c>
      <c r="F60" s="100" cm="1">
        <f t="array" aca="1" ref="F60" ca="1">_xlfn.XLOOKUP($D60,ТЗ_ФФ!$D:$D,ТЗ_ФФ!AK:AK+ТЗ_ФФ!AL:AL+ТЗ_ФФ!AM:AM,0)</f>
        <v>0</v>
      </c>
      <c r="G60" s="100">
        <f ca="1">_xlfn.XLOOKUP($D60,ТЗ_ФФ!$D:$D,ТЗ_ФФ!X:X,0)</f>
        <v>0</v>
      </c>
      <c r="H60" s="100">
        <f ca="1">_xlfn.XLOOKUP($D60,ТЗ_ФФ!$D:$D,ТЗ_ФФ!AI:AI,0)</f>
        <v>0</v>
      </c>
      <c r="I60" s="100">
        <f ca="1">_xlfn.XLOOKUP($D60,ТЗ_ФФ!$D:$D,ТЗ_ФФ!AP:AP,0)</f>
        <v>0</v>
      </c>
      <c r="J60" s="100">
        <f ca="1">_xlfn.XLOOKUP($D60,ТЗ_ФФ!$D:$D,ТЗ_ФФ!AF:AF,0)</f>
        <v>0</v>
      </c>
      <c r="K60" s="100" cm="1">
        <f t="array" aca="1" ref="K60" ca="1">_xlfn.XLOOKUP($D60,ТЗ_ФФ!$D:$D,ТЗ_ФФ!R:R+ТЗ_ФФ!AC:AC,0)</f>
        <v>0</v>
      </c>
      <c r="L60" s="100">
        <f ca="1">_xlfn.XLOOKUP($D60,ТЗ_ФФ!$D:$D,ТЗ_ФФ!AH:AH,0)</f>
        <v>0</v>
      </c>
      <c r="M60" s="100"/>
      <c r="N60" s="100">
        <f ca="1">_xlfn.XLOOKUP($D60,ТЗ_ФФ!$D:$D,ТЗ_ФФ!AJ:AJ,0)</f>
        <v>0</v>
      </c>
      <c r="O60" s="100">
        <f ca="1">_xlfn.XLOOKUP($D60,ТЗ_ФФ!$D:$D,ТЗ_ФФ!AB:AB,0)</f>
        <v>0</v>
      </c>
      <c r="P60" s="100">
        <f ca="1">_xlfn.XLOOKUP($D60,ТЗ_ФФ!$D:$D,ТЗ_ФФ!Z:Z,0)</f>
        <v>0</v>
      </c>
      <c r="Q60" s="100">
        <f ca="1">_xlfn.XLOOKUP($D60,ТЗ_ФФ!$D:$D,ТЗ_ФФ!AD:AD,0)</f>
        <v>0</v>
      </c>
      <c r="R60" s="100">
        <f ca="1">_xlfn.XLOOKUP($D60,ТЗ_ФФ!$D:$D,ТЗ_ФФ!AE:AE,0)</f>
        <v>0</v>
      </c>
      <c r="S60" s="100">
        <f ca="1">_xlfn.XLOOKUP($D60,ТЗ_ФФ!$D:$D,ТЗ_ФФ!W:W,0)</f>
        <v>0</v>
      </c>
      <c r="T60" s="100">
        <f ca="1">_xlfn.XLOOKUP($D60,ТЗ_ФФ!$D:$D,ТЗ_ФФ!AG:AG,0)</f>
        <v>0</v>
      </c>
      <c r="U60" s="100">
        <f ca="1">_xlfn.XLOOKUP($D60,ТЗ_ФФ!$D:$D,ТЗ_ФФ!AO:AO,0)</f>
        <v>0</v>
      </c>
      <c r="V60" s="100">
        <f ca="1">_xlfn.XLOOKUP($D60,ТЗ_ФФ!$D:$D,ТЗ_ФФ!AQ:AQ,0)</f>
        <v>0</v>
      </c>
      <c r="W60" s="100">
        <f ca="1">_xlfn.XLOOKUP($D60,ТЗ_ФФ!$D:$D,ТЗ_ФФ!AN:AN,0)</f>
        <v>0</v>
      </c>
      <c r="X60" s="100">
        <f ca="1">_xlfn.XLOOKUP($D60,ТЗ_ФФ!$D:$D,ТЗ_ФФ!AR:AR,0)</f>
        <v>0</v>
      </c>
      <c r="Y60" s="100">
        <f ca="1">_xlfn.XLOOKUP($D60,ТЗ_ФФ!$D:$D,ТЗ_ФФ!Y:Y,0)</f>
        <v>0</v>
      </c>
      <c r="Z60" s="100">
        <f ca="1">_xlfn.XLOOKUP($D60,ТЗ_ФФ!$D:$D,ТЗ_ФФ!AA:AA,0)</f>
        <v>0</v>
      </c>
      <c r="AA60" s="100">
        <f ca="1">_xlfn.XLOOKUP($D60,ТЗ_ФФ!$D:$D,ТЗ_ФФ!S:S,0)</f>
        <v>0</v>
      </c>
      <c r="AB60" s="100">
        <f t="shared" ca="1" si="0"/>
        <v>0</v>
      </c>
    </row>
    <row r="61" spans="1:28" x14ac:dyDescent="0.25">
      <c r="A61" s="98">
        <f>[2]Юнит!$B63</f>
        <v>2087000633</v>
      </c>
      <c r="B61" s="98" t="str">
        <f>[2]Юнит!$C63</f>
        <v>ACRA7TB101CL</v>
      </c>
      <c r="C61" s="99" t="str">
        <f>_xlfn.XLOOKUP(D61,[2]Юнит!$E:$E,[2]Юнит!$D:$D)</f>
        <v>Таблетница круглая 7*2 черн/цвет</v>
      </c>
      <c r="D61" s="98">
        <f>[2]Юнит!$E63</f>
        <v>2042160422832</v>
      </c>
      <c r="E61" s="100" cm="1">
        <f t="array" aca="1" ref="E61" ca="1">_xlfn.XLOOKUP($D61,ТЗ_ФФ!$D:$D,ТЗ_ФФ!T:T+ТЗ_ФФ!U:U+ТЗ_ФФ!V:V,0)</f>
        <v>0</v>
      </c>
      <c r="F61" s="100" cm="1">
        <f t="array" aca="1" ref="F61" ca="1">_xlfn.XLOOKUP($D61,ТЗ_ФФ!$D:$D,ТЗ_ФФ!AK:AK+ТЗ_ФФ!AL:AL+ТЗ_ФФ!AM:AM,0)</f>
        <v>0</v>
      </c>
      <c r="G61" s="100">
        <f ca="1">_xlfn.XLOOKUP($D61,ТЗ_ФФ!$D:$D,ТЗ_ФФ!X:X,0)</f>
        <v>0</v>
      </c>
      <c r="H61" s="100">
        <f ca="1">_xlfn.XLOOKUP($D61,ТЗ_ФФ!$D:$D,ТЗ_ФФ!AI:AI,0)</f>
        <v>0</v>
      </c>
      <c r="I61" s="100">
        <f ca="1">_xlfn.XLOOKUP($D61,ТЗ_ФФ!$D:$D,ТЗ_ФФ!AP:AP,0)</f>
        <v>0</v>
      </c>
      <c r="J61" s="100">
        <f ca="1">_xlfn.XLOOKUP($D61,ТЗ_ФФ!$D:$D,ТЗ_ФФ!AF:AF,0)</f>
        <v>0</v>
      </c>
      <c r="K61" s="100" cm="1">
        <f t="array" aca="1" ref="K61" ca="1">_xlfn.XLOOKUP($D61,ТЗ_ФФ!$D:$D,ТЗ_ФФ!R:R+ТЗ_ФФ!AC:AC,0)</f>
        <v>0</v>
      </c>
      <c r="L61" s="100">
        <f ca="1">_xlfn.XLOOKUP($D61,ТЗ_ФФ!$D:$D,ТЗ_ФФ!AH:AH,0)</f>
        <v>0</v>
      </c>
      <c r="M61" s="100"/>
      <c r="N61" s="100">
        <f ca="1">_xlfn.XLOOKUP($D61,ТЗ_ФФ!$D:$D,ТЗ_ФФ!AJ:AJ,0)</f>
        <v>0</v>
      </c>
      <c r="O61" s="100">
        <f ca="1">_xlfn.XLOOKUP($D61,ТЗ_ФФ!$D:$D,ТЗ_ФФ!AB:AB,0)</f>
        <v>0</v>
      </c>
      <c r="P61" s="100">
        <f ca="1">_xlfn.XLOOKUP($D61,ТЗ_ФФ!$D:$D,ТЗ_ФФ!Z:Z,0)</f>
        <v>0</v>
      </c>
      <c r="Q61" s="100">
        <f ca="1">_xlfn.XLOOKUP($D61,ТЗ_ФФ!$D:$D,ТЗ_ФФ!AD:AD,0)</f>
        <v>0</v>
      </c>
      <c r="R61" s="100">
        <f ca="1">_xlfn.XLOOKUP($D61,ТЗ_ФФ!$D:$D,ТЗ_ФФ!AE:AE,0)</f>
        <v>0</v>
      </c>
      <c r="S61" s="100">
        <f ca="1">_xlfn.XLOOKUP($D61,ТЗ_ФФ!$D:$D,ТЗ_ФФ!W:W,0)</f>
        <v>0</v>
      </c>
      <c r="T61" s="100">
        <f ca="1">_xlfn.XLOOKUP($D61,ТЗ_ФФ!$D:$D,ТЗ_ФФ!AG:AG,0)</f>
        <v>0</v>
      </c>
      <c r="U61" s="100">
        <f ca="1">_xlfn.XLOOKUP($D61,ТЗ_ФФ!$D:$D,ТЗ_ФФ!AO:AO,0)</f>
        <v>0</v>
      </c>
      <c r="V61" s="100">
        <f ca="1">_xlfn.XLOOKUP($D61,ТЗ_ФФ!$D:$D,ТЗ_ФФ!AQ:AQ,0)</f>
        <v>0</v>
      </c>
      <c r="W61" s="100">
        <f ca="1">_xlfn.XLOOKUP($D61,ТЗ_ФФ!$D:$D,ТЗ_ФФ!AN:AN,0)</f>
        <v>0</v>
      </c>
      <c r="X61" s="100">
        <f ca="1">_xlfn.XLOOKUP($D61,ТЗ_ФФ!$D:$D,ТЗ_ФФ!AR:AR,0)</f>
        <v>0</v>
      </c>
      <c r="Y61" s="100">
        <f ca="1">_xlfn.XLOOKUP($D61,ТЗ_ФФ!$D:$D,ТЗ_ФФ!Y:Y,0)</f>
        <v>0</v>
      </c>
      <c r="Z61" s="100">
        <f ca="1">_xlfn.XLOOKUP($D61,ТЗ_ФФ!$D:$D,ТЗ_ФФ!AA:AA,0)</f>
        <v>0</v>
      </c>
      <c r="AA61" s="100">
        <f ca="1">_xlfn.XLOOKUP($D61,ТЗ_ФФ!$D:$D,ТЗ_ФФ!S:S,0)</f>
        <v>0</v>
      </c>
      <c r="AB61" s="100">
        <f t="shared" ca="1" si="0"/>
        <v>0</v>
      </c>
    </row>
    <row r="62" spans="1:28" x14ac:dyDescent="0.25">
      <c r="A62" s="109">
        <f>[2]Юнит!$B64</f>
        <v>2082252055</v>
      </c>
      <c r="B62" s="109" t="str">
        <f>[2]Юнит!$C64</f>
        <v>ACRA7TB301GR</v>
      </c>
      <c r="C62" s="110" t="str">
        <f>_xlfn.XLOOKUP(D62,[2]Юнит!$E:$E,[2]Юнит!$D:$D)</f>
        <v>Таблетница круглая 7*2 сер</v>
      </c>
      <c r="D62" s="109">
        <f>[2]Юнит!$E64</f>
        <v>2041680530447</v>
      </c>
      <c r="E62" s="100" cm="1">
        <f t="array" aca="1" ref="E62" ca="1">_xlfn.XLOOKUP($D62,ТЗ_ФФ!$D:$D,ТЗ_ФФ!T:T+ТЗ_ФФ!U:U+ТЗ_ФФ!V:V,0)</f>
        <v>0</v>
      </c>
      <c r="F62" s="100" cm="1">
        <f t="array" aca="1" ref="F62" ca="1">_xlfn.XLOOKUP($D62,ТЗ_ФФ!$D:$D,ТЗ_ФФ!AK:AK+ТЗ_ФФ!AL:AL+ТЗ_ФФ!AM:AM,0)</f>
        <v>0</v>
      </c>
      <c r="G62" s="100">
        <f ca="1">_xlfn.XLOOKUP($D62,ТЗ_ФФ!$D:$D,ТЗ_ФФ!X:X,0)</f>
        <v>0</v>
      </c>
      <c r="H62" s="100">
        <f ca="1">_xlfn.XLOOKUP($D62,ТЗ_ФФ!$D:$D,ТЗ_ФФ!AI:AI,0)</f>
        <v>0</v>
      </c>
      <c r="I62" s="100">
        <f ca="1">_xlfn.XLOOKUP($D62,ТЗ_ФФ!$D:$D,ТЗ_ФФ!AP:AP,0)</f>
        <v>0</v>
      </c>
      <c r="J62" s="100">
        <f ca="1">_xlfn.XLOOKUP($D62,ТЗ_ФФ!$D:$D,ТЗ_ФФ!AF:AF,0)</f>
        <v>0</v>
      </c>
      <c r="K62" s="100" cm="1">
        <f t="array" aca="1" ref="K62" ca="1">_xlfn.XLOOKUP($D62,ТЗ_ФФ!$D:$D,ТЗ_ФФ!R:R+ТЗ_ФФ!AC:AC,0)</f>
        <v>0</v>
      </c>
      <c r="L62" s="100">
        <f ca="1">_xlfn.XLOOKUP($D62,ТЗ_ФФ!$D:$D,ТЗ_ФФ!AH:AH,0)</f>
        <v>0</v>
      </c>
      <c r="M62" s="100"/>
      <c r="N62" s="100">
        <f ca="1">_xlfn.XLOOKUP($D62,ТЗ_ФФ!$D:$D,ТЗ_ФФ!AJ:AJ,0)</f>
        <v>0</v>
      </c>
      <c r="O62" s="100">
        <f ca="1">_xlfn.XLOOKUP($D62,ТЗ_ФФ!$D:$D,ТЗ_ФФ!AB:AB,0)</f>
        <v>0</v>
      </c>
      <c r="P62" s="100">
        <f ca="1">_xlfn.XLOOKUP($D62,ТЗ_ФФ!$D:$D,ТЗ_ФФ!Z:Z,0)</f>
        <v>0</v>
      </c>
      <c r="Q62" s="100">
        <f ca="1">_xlfn.XLOOKUP($D62,ТЗ_ФФ!$D:$D,ТЗ_ФФ!AD:AD,0)</f>
        <v>0</v>
      </c>
      <c r="R62" s="100">
        <f ca="1">_xlfn.XLOOKUP($D62,ТЗ_ФФ!$D:$D,ТЗ_ФФ!AE:AE,0)</f>
        <v>0</v>
      </c>
      <c r="S62" s="100">
        <f ca="1">_xlfn.XLOOKUP($D62,ТЗ_ФФ!$D:$D,ТЗ_ФФ!W:W,0)</f>
        <v>0</v>
      </c>
      <c r="T62" s="100">
        <f ca="1">_xlfn.XLOOKUP($D62,ТЗ_ФФ!$D:$D,ТЗ_ФФ!AG:AG,0)</f>
        <v>0</v>
      </c>
      <c r="U62" s="100">
        <f ca="1">_xlfn.XLOOKUP($D62,ТЗ_ФФ!$D:$D,ТЗ_ФФ!AO:AO,0)</f>
        <v>0</v>
      </c>
      <c r="V62" s="100">
        <f ca="1">_xlfn.XLOOKUP($D62,ТЗ_ФФ!$D:$D,ТЗ_ФФ!AQ:AQ,0)</f>
        <v>0</v>
      </c>
      <c r="W62" s="100">
        <f ca="1">_xlfn.XLOOKUP($D62,ТЗ_ФФ!$D:$D,ТЗ_ФФ!AN:AN,0)</f>
        <v>0</v>
      </c>
      <c r="X62" s="100">
        <f ca="1">_xlfn.XLOOKUP($D62,ТЗ_ФФ!$D:$D,ТЗ_ФФ!AR:AR,0)</f>
        <v>0</v>
      </c>
      <c r="Y62" s="100">
        <f ca="1">_xlfn.XLOOKUP($D62,ТЗ_ФФ!$D:$D,ТЗ_ФФ!Y:Y,0)</f>
        <v>0</v>
      </c>
      <c r="Z62" s="100">
        <f ca="1">_xlfn.XLOOKUP($D62,ТЗ_ФФ!$D:$D,ТЗ_ФФ!AA:AA,0)</f>
        <v>0</v>
      </c>
      <c r="AA62" s="100">
        <f ca="1">_xlfn.XLOOKUP($D62,ТЗ_ФФ!$D:$D,ТЗ_ФФ!S:S,0)</f>
        <v>0</v>
      </c>
      <c r="AB62" s="100">
        <f t="shared" ca="1" si="0"/>
        <v>0</v>
      </c>
    </row>
    <row r="63" spans="1:28" x14ac:dyDescent="0.25">
      <c r="A63" s="98">
        <f>[2]Юнит!$B65</f>
        <v>2082255799</v>
      </c>
      <c r="B63" s="98" t="str">
        <f>[2]Юнит!$C65</f>
        <v>ACRA7TB301CL</v>
      </c>
      <c r="C63" s="99" t="str">
        <f>_xlfn.XLOOKUP(D63,[2]Юнит!$E:$E,[2]Юнит!$D:$D)</f>
        <v>Таблетница круглая 7*2 сер /цвет</v>
      </c>
      <c r="D63" s="98">
        <f>[2]Юнит!$E65</f>
        <v>2043048226719</v>
      </c>
      <c r="E63" s="100" cm="1">
        <f t="array" aca="1" ref="E63" ca="1">_xlfn.XLOOKUP($D63,ТЗ_ФФ!$D:$D,ТЗ_ФФ!T:T+ТЗ_ФФ!U:U+ТЗ_ФФ!V:V,0)</f>
        <v>0</v>
      </c>
      <c r="F63" s="100" cm="1">
        <f t="array" aca="1" ref="F63" ca="1">_xlfn.XLOOKUP($D63,ТЗ_ФФ!$D:$D,ТЗ_ФФ!AK:AK+ТЗ_ФФ!AL:AL+ТЗ_ФФ!AM:AM,0)</f>
        <v>0</v>
      </c>
      <c r="G63" s="100">
        <f ca="1">_xlfn.XLOOKUP($D63,ТЗ_ФФ!$D:$D,ТЗ_ФФ!X:X,0)</f>
        <v>0</v>
      </c>
      <c r="H63" s="100">
        <f ca="1">_xlfn.XLOOKUP($D63,ТЗ_ФФ!$D:$D,ТЗ_ФФ!AI:AI,0)</f>
        <v>0</v>
      </c>
      <c r="I63" s="100">
        <f ca="1">_xlfn.XLOOKUP($D63,ТЗ_ФФ!$D:$D,ТЗ_ФФ!AP:AP,0)</f>
        <v>0</v>
      </c>
      <c r="J63" s="100">
        <f ca="1">_xlfn.XLOOKUP($D63,ТЗ_ФФ!$D:$D,ТЗ_ФФ!AF:AF,0)</f>
        <v>0</v>
      </c>
      <c r="K63" s="100" cm="1">
        <f t="array" aca="1" ref="K63" ca="1">_xlfn.XLOOKUP($D63,ТЗ_ФФ!$D:$D,ТЗ_ФФ!R:R+ТЗ_ФФ!AC:AC,0)</f>
        <v>0</v>
      </c>
      <c r="L63" s="100">
        <f ca="1">_xlfn.XLOOKUP($D63,ТЗ_ФФ!$D:$D,ТЗ_ФФ!AH:AH,0)</f>
        <v>0</v>
      </c>
      <c r="M63" s="100"/>
      <c r="N63" s="100">
        <f ca="1">_xlfn.XLOOKUP($D63,ТЗ_ФФ!$D:$D,ТЗ_ФФ!AJ:AJ,0)</f>
        <v>0</v>
      </c>
      <c r="O63" s="100">
        <f ca="1">_xlfn.XLOOKUP($D63,ТЗ_ФФ!$D:$D,ТЗ_ФФ!AB:AB,0)</f>
        <v>0</v>
      </c>
      <c r="P63" s="100">
        <f ca="1">_xlfn.XLOOKUP($D63,ТЗ_ФФ!$D:$D,ТЗ_ФФ!Z:Z,0)</f>
        <v>0</v>
      </c>
      <c r="Q63" s="100">
        <f ca="1">_xlfn.XLOOKUP($D63,ТЗ_ФФ!$D:$D,ТЗ_ФФ!AD:AD,0)</f>
        <v>0</v>
      </c>
      <c r="R63" s="100">
        <f ca="1">_xlfn.XLOOKUP($D63,ТЗ_ФФ!$D:$D,ТЗ_ФФ!AE:AE,0)</f>
        <v>0</v>
      </c>
      <c r="S63" s="100">
        <f ca="1">_xlfn.XLOOKUP($D63,ТЗ_ФФ!$D:$D,ТЗ_ФФ!W:W,0)</f>
        <v>0</v>
      </c>
      <c r="T63" s="100">
        <f ca="1">_xlfn.XLOOKUP($D63,ТЗ_ФФ!$D:$D,ТЗ_ФФ!AG:AG,0)</f>
        <v>0</v>
      </c>
      <c r="U63" s="100">
        <f ca="1">_xlfn.XLOOKUP($D63,ТЗ_ФФ!$D:$D,ТЗ_ФФ!AO:AO,0)</f>
        <v>0</v>
      </c>
      <c r="V63" s="100">
        <f ca="1">_xlfn.XLOOKUP($D63,ТЗ_ФФ!$D:$D,ТЗ_ФФ!AQ:AQ,0)</f>
        <v>0</v>
      </c>
      <c r="W63" s="100">
        <f ca="1">_xlfn.XLOOKUP($D63,ТЗ_ФФ!$D:$D,ТЗ_ФФ!AN:AN,0)</f>
        <v>0</v>
      </c>
      <c r="X63" s="100">
        <f ca="1">_xlfn.XLOOKUP($D63,ТЗ_ФФ!$D:$D,ТЗ_ФФ!AR:AR,0)</f>
        <v>0</v>
      </c>
      <c r="Y63" s="100">
        <f ca="1">_xlfn.XLOOKUP($D63,ТЗ_ФФ!$D:$D,ТЗ_ФФ!Y:Y,0)</f>
        <v>0</v>
      </c>
      <c r="Z63" s="100">
        <f ca="1">_xlfn.XLOOKUP($D63,ТЗ_ФФ!$D:$D,ТЗ_ФФ!AA:AA,0)</f>
        <v>0</v>
      </c>
      <c r="AA63" s="100">
        <f ca="1">_xlfn.XLOOKUP($D63,ТЗ_ФФ!$D:$D,ТЗ_ФФ!S:S,0)</f>
        <v>0</v>
      </c>
      <c r="AB63" s="100">
        <f t="shared" ca="1" si="0"/>
        <v>0</v>
      </c>
    </row>
    <row r="64" spans="1:28" x14ac:dyDescent="0.25">
      <c r="A64" s="98">
        <f>[2]Юнит!$B66</f>
        <v>2138705583</v>
      </c>
      <c r="B64" s="98" t="str">
        <f>[2]Юнит!$C66</f>
        <v>ACRA7TB301WH</v>
      </c>
      <c r="C64" s="99" t="str">
        <f>_xlfn.XLOOKUP(D64,[2]Юнит!$E:$E,[2]Юнит!$D:$D)</f>
        <v>Таблетница круглая 7*2 бел</v>
      </c>
      <c r="D64" s="98">
        <f>[2]Юнит!$E66</f>
        <v>2041532808502</v>
      </c>
      <c r="E64" s="100" cm="1">
        <f t="array" aca="1" ref="E64" ca="1">_xlfn.XLOOKUP($D64,ТЗ_ФФ!$D:$D,ТЗ_ФФ!T:T+ТЗ_ФФ!U:U+ТЗ_ФФ!V:V,0)</f>
        <v>0</v>
      </c>
      <c r="F64" s="100" cm="1">
        <f t="array" aca="1" ref="F64" ca="1">_xlfn.XLOOKUP($D64,ТЗ_ФФ!$D:$D,ТЗ_ФФ!AK:AK+ТЗ_ФФ!AL:AL+ТЗ_ФФ!AM:AM,0)</f>
        <v>0</v>
      </c>
      <c r="G64" s="100">
        <f ca="1">_xlfn.XLOOKUP($D64,ТЗ_ФФ!$D:$D,ТЗ_ФФ!X:X,0)</f>
        <v>0</v>
      </c>
      <c r="H64" s="100">
        <f ca="1">_xlfn.XLOOKUP($D64,ТЗ_ФФ!$D:$D,ТЗ_ФФ!AI:AI,0)</f>
        <v>0</v>
      </c>
      <c r="I64" s="100">
        <f ca="1">_xlfn.XLOOKUP($D64,ТЗ_ФФ!$D:$D,ТЗ_ФФ!AP:AP,0)</f>
        <v>0</v>
      </c>
      <c r="J64" s="100">
        <f ca="1">_xlfn.XLOOKUP($D64,ТЗ_ФФ!$D:$D,ТЗ_ФФ!AF:AF,0)</f>
        <v>0</v>
      </c>
      <c r="K64" s="100" cm="1">
        <f t="array" aca="1" ref="K64" ca="1">_xlfn.XLOOKUP($D64,ТЗ_ФФ!$D:$D,ТЗ_ФФ!R:R+ТЗ_ФФ!AC:AC,0)</f>
        <v>0</v>
      </c>
      <c r="L64" s="100">
        <f ca="1">_xlfn.XLOOKUP($D64,ТЗ_ФФ!$D:$D,ТЗ_ФФ!AH:AH,0)</f>
        <v>0</v>
      </c>
      <c r="M64" s="100"/>
      <c r="N64" s="100">
        <f ca="1">_xlfn.XLOOKUP($D64,ТЗ_ФФ!$D:$D,ТЗ_ФФ!AJ:AJ,0)</f>
        <v>0</v>
      </c>
      <c r="O64" s="100">
        <f ca="1">_xlfn.XLOOKUP($D64,ТЗ_ФФ!$D:$D,ТЗ_ФФ!AB:AB,0)</f>
        <v>0</v>
      </c>
      <c r="P64" s="100">
        <f ca="1">_xlfn.XLOOKUP($D64,ТЗ_ФФ!$D:$D,ТЗ_ФФ!Z:Z,0)</f>
        <v>0</v>
      </c>
      <c r="Q64" s="100">
        <f ca="1">_xlfn.XLOOKUP($D64,ТЗ_ФФ!$D:$D,ТЗ_ФФ!AD:AD,0)</f>
        <v>0</v>
      </c>
      <c r="R64" s="100">
        <f ca="1">_xlfn.XLOOKUP($D64,ТЗ_ФФ!$D:$D,ТЗ_ФФ!AE:AE,0)</f>
        <v>0</v>
      </c>
      <c r="S64" s="100">
        <f ca="1">_xlfn.XLOOKUP($D64,ТЗ_ФФ!$D:$D,ТЗ_ФФ!W:W,0)</f>
        <v>0</v>
      </c>
      <c r="T64" s="100">
        <f ca="1">_xlfn.XLOOKUP($D64,ТЗ_ФФ!$D:$D,ТЗ_ФФ!AG:AG,0)</f>
        <v>0</v>
      </c>
      <c r="U64" s="100">
        <f ca="1">_xlfn.XLOOKUP($D64,ТЗ_ФФ!$D:$D,ТЗ_ФФ!AO:AO,0)</f>
        <v>0</v>
      </c>
      <c r="V64" s="100">
        <f ca="1">_xlfn.XLOOKUP($D64,ТЗ_ФФ!$D:$D,ТЗ_ФФ!AQ:AQ,0)</f>
        <v>0</v>
      </c>
      <c r="W64" s="100">
        <f ca="1">_xlfn.XLOOKUP($D64,ТЗ_ФФ!$D:$D,ТЗ_ФФ!AN:AN,0)</f>
        <v>0</v>
      </c>
      <c r="X64" s="100">
        <f ca="1">_xlfn.XLOOKUP($D64,ТЗ_ФФ!$D:$D,ТЗ_ФФ!AR:AR,0)</f>
        <v>0</v>
      </c>
      <c r="Y64" s="100">
        <f ca="1">_xlfn.XLOOKUP($D64,ТЗ_ФФ!$D:$D,ТЗ_ФФ!Y:Y,0)</f>
        <v>0</v>
      </c>
      <c r="Z64" s="100">
        <f ca="1">_xlfn.XLOOKUP($D64,ТЗ_ФФ!$D:$D,ТЗ_ФФ!AA:AA,0)</f>
        <v>0</v>
      </c>
      <c r="AA64" s="100">
        <f ca="1">_xlfn.XLOOKUP($D64,ТЗ_ФФ!$D:$D,ТЗ_ФФ!S:S,0)</f>
        <v>0</v>
      </c>
      <c r="AB64" s="100">
        <f t="shared" ca="1" si="0"/>
        <v>0</v>
      </c>
    </row>
    <row r="65" spans="1:28" x14ac:dyDescent="0.25">
      <c r="A65" s="98">
        <f>[2]Юнит!$B67</f>
        <v>2415742998</v>
      </c>
      <c r="B65" s="98" t="str">
        <f>[2]Юнит!$C67</f>
        <v>ACRA7TB401BC</v>
      </c>
      <c r="C65" s="99" t="str">
        <f>_xlfn.XLOOKUP(D65,[2]Юнит!$E:$E,[2]Юнит!$D:$D)</f>
        <v>Таблетница автомат 7*2 черн</v>
      </c>
      <c r="D65" s="98">
        <f>[2]Юнит!$E67</f>
        <v>2042676873814</v>
      </c>
      <c r="E65" s="100" cm="1">
        <f t="array" ref="E65">_xlfn.XLOOKUP($D65,ТЗ_ФФ!$D:$D,ТЗ_ФФ!T:T+ТЗ_ФФ!U:U+ТЗ_ФФ!V:V,0)</f>
        <v>0</v>
      </c>
      <c r="F65" s="100" cm="1">
        <f t="array" ref="F65">_xlfn.XLOOKUP($D65,ТЗ_ФФ!$D:$D,ТЗ_ФФ!AK:AK+ТЗ_ФФ!AL:AL+ТЗ_ФФ!AM:AM,0)</f>
        <v>0</v>
      </c>
      <c r="G65" s="100">
        <f>_xlfn.XLOOKUP($D65,ТЗ_ФФ!$D:$D,ТЗ_ФФ!X:X,0)</f>
        <v>0</v>
      </c>
      <c r="H65" s="100">
        <f>_xlfn.XLOOKUP($D65,ТЗ_ФФ!$D:$D,ТЗ_ФФ!AI:AI,0)</f>
        <v>0</v>
      </c>
      <c r="I65" s="100">
        <f>_xlfn.XLOOKUP($D65,ТЗ_ФФ!$D:$D,ТЗ_ФФ!AP:AP,0)</f>
        <v>0</v>
      </c>
      <c r="J65" s="100">
        <f>_xlfn.XLOOKUP($D65,ТЗ_ФФ!$D:$D,ТЗ_ФФ!AF:AF,0)</f>
        <v>0</v>
      </c>
      <c r="K65" s="100" cm="1">
        <f t="array" ref="K65">_xlfn.XLOOKUP($D65,ТЗ_ФФ!$D:$D,ТЗ_ФФ!R:R+ТЗ_ФФ!AC:AC,0)</f>
        <v>0</v>
      </c>
      <c r="L65" s="100">
        <f>_xlfn.XLOOKUP($D65,ТЗ_ФФ!$D:$D,ТЗ_ФФ!AH:AH,0)</f>
        <v>0</v>
      </c>
      <c r="M65" s="100"/>
      <c r="N65" s="100">
        <f>_xlfn.XLOOKUP($D65,ТЗ_ФФ!$D:$D,ТЗ_ФФ!AJ:AJ,0)</f>
        <v>0</v>
      </c>
      <c r="O65" s="100">
        <f>_xlfn.XLOOKUP($D65,ТЗ_ФФ!$D:$D,ТЗ_ФФ!AB:AB,0)</f>
        <v>0</v>
      </c>
      <c r="P65" s="100">
        <f>_xlfn.XLOOKUP($D65,ТЗ_ФФ!$D:$D,ТЗ_ФФ!Z:Z,0)</f>
        <v>0</v>
      </c>
      <c r="Q65" s="100">
        <f>_xlfn.XLOOKUP($D65,ТЗ_ФФ!$D:$D,ТЗ_ФФ!AD:AD,0)</f>
        <v>0</v>
      </c>
      <c r="R65" s="100">
        <f>_xlfn.XLOOKUP($D65,ТЗ_ФФ!$D:$D,ТЗ_ФФ!AE:AE,0)</f>
        <v>0</v>
      </c>
      <c r="S65" s="100">
        <f>_xlfn.XLOOKUP($D65,ТЗ_ФФ!$D:$D,ТЗ_ФФ!W:W,0)</f>
        <v>0</v>
      </c>
      <c r="T65" s="100">
        <f>_xlfn.XLOOKUP($D65,ТЗ_ФФ!$D:$D,ТЗ_ФФ!AG:AG,0)</f>
        <v>0</v>
      </c>
      <c r="U65" s="100">
        <f>_xlfn.XLOOKUP($D65,ТЗ_ФФ!$D:$D,ТЗ_ФФ!AO:AO,0)</f>
        <v>0</v>
      </c>
      <c r="V65" s="100">
        <f>_xlfn.XLOOKUP($D65,ТЗ_ФФ!$D:$D,ТЗ_ФФ!AQ:AQ,0)</f>
        <v>0</v>
      </c>
      <c r="W65" s="100">
        <f>_xlfn.XLOOKUP($D65,ТЗ_ФФ!$D:$D,ТЗ_ФФ!AN:AN,0)</f>
        <v>0</v>
      </c>
      <c r="X65" s="100">
        <f>_xlfn.XLOOKUP($D65,ТЗ_ФФ!$D:$D,ТЗ_ФФ!AR:AR,0)</f>
        <v>0</v>
      </c>
      <c r="Y65" s="100">
        <f>_xlfn.XLOOKUP($D65,ТЗ_ФФ!$D:$D,ТЗ_ФФ!Y:Y,0)</f>
        <v>0</v>
      </c>
      <c r="Z65" s="100">
        <f>_xlfn.XLOOKUP($D65,ТЗ_ФФ!$D:$D,ТЗ_ФФ!AA:AA,0)</f>
        <v>0</v>
      </c>
      <c r="AA65" s="100">
        <f>_xlfn.XLOOKUP($D65,ТЗ_ФФ!$D:$D,ТЗ_ФФ!S:S,0)</f>
        <v>0</v>
      </c>
      <c r="AB65" s="100">
        <f t="shared" si="0"/>
        <v>0</v>
      </c>
    </row>
    <row r="66" spans="1:28" x14ac:dyDescent="0.25">
      <c r="A66" s="109">
        <f>[2]Юнит!$B68</f>
        <v>0</v>
      </c>
      <c r="B66" s="109" t="str">
        <f>[2]Юнит!$C68</f>
        <v>ACRB1SK201BC</v>
      </c>
      <c r="C66" s="110" t="str">
        <f>_xlfn.XLOOKUP(D66,[2]Юнит!$E:$E,[2]Юнит!$D:$D)</f>
        <v>Скакалка со счетчиком</v>
      </c>
      <c r="D66" s="109">
        <f>[2]Юнит!$E68</f>
        <v>2041473042966</v>
      </c>
      <c r="E66" s="100" cm="1">
        <f t="array" ref="E66">_xlfn.XLOOKUP($D66,ТЗ_ФФ!$D:$D,ТЗ_ФФ!T:T+ТЗ_ФФ!U:U+ТЗ_ФФ!V:V,0)</f>
        <v>0</v>
      </c>
      <c r="F66" s="100" cm="1">
        <f t="array" ref="F66">_xlfn.XLOOKUP($D66,ТЗ_ФФ!$D:$D,ТЗ_ФФ!AK:AK+ТЗ_ФФ!AL:AL+ТЗ_ФФ!AM:AM,0)</f>
        <v>0</v>
      </c>
      <c r="G66" s="100">
        <f>_xlfn.XLOOKUP($D66,ТЗ_ФФ!$D:$D,ТЗ_ФФ!X:X,0)</f>
        <v>0</v>
      </c>
      <c r="H66" s="100">
        <f>_xlfn.XLOOKUP($D66,ТЗ_ФФ!$D:$D,ТЗ_ФФ!AI:AI,0)</f>
        <v>0</v>
      </c>
      <c r="I66" s="100">
        <f>_xlfn.XLOOKUP($D66,ТЗ_ФФ!$D:$D,ТЗ_ФФ!AP:AP,0)</f>
        <v>0</v>
      </c>
      <c r="J66" s="100">
        <f>_xlfn.XLOOKUP($D66,ТЗ_ФФ!$D:$D,ТЗ_ФФ!AF:AF,0)</f>
        <v>0</v>
      </c>
      <c r="K66" s="100" cm="1">
        <f t="array" ref="K66">_xlfn.XLOOKUP($D66,ТЗ_ФФ!$D:$D,ТЗ_ФФ!R:R+ТЗ_ФФ!AC:AC,0)</f>
        <v>0</v>
      </c>
      <c r="L66" s="100">
        <f>_xlfn.XLOOKUP($D66,ТЗ_ФФ!$D:$D,ТЗ_ФФ!AH:AH,0)</f>
        <v>0</v>
      </c>
      <c r="M66" s="100"/>
      <c r="N66" s="100">
        <f>_xlfn.XLOOKUP($D66,ТЗ_ФФ!$D:$D,ТЗ_ФФ!AJ:AJ,0)</f>
        <v>0</v>
      </c>
      <c r="O66" s="100">
        <f>_xlfn.XLOOKUP($D66,ТЗ_ФФ!$D:$D,ТЗ_ФФ!AB:AB,0)</f>
        <v>0</v>
      </c>
      <c r="P66" s="100">
        <f>_xlfn.XLOOKUP($D66,ТЗ_ФФ!$D:$D,ТЗ_ФФ!Z:Z,0)</f>
        <v>0</v>
      </c>
      <c r="Q66" s="100">
        <f>_xlfn.XLOOKUP($D66,ТЗ_ФФ!$D:$D,ТЗ_ФФ!AD:AD,0)</f>
        <v>0</v>
      </c>
      <c r="R66" s="100">
        <f>_xlfn.XLOOKUP($D66,ТЗ_ФФ!$D:$D,ТЗ_ФФ!AE:AE,0)</f>
        <v>0</v>
      </c>
      <c r="S66" s="100">
        <f>_xlfn.XLOOKUP($D66,ТЗ_ФФ!$D:$D,ТЗ_ФФ!W:W,0)</f>
        <v>0</v>
      </c>
      <c r="T66" s="100">
        <f>_xlfn.XLOOKUP($D66,ТЗ_ФФ!$D:$D,ТЗ_ФФ!AG:AG,0)</f>
        <v>0</v>
      </c>
      <c r="U66" s="100">
        <f>_xlfn.XLOOKUP($D66,ТЗ_ФФ!$D:$D,ТЗ_ФФ!AO:AO,0)</f>
        <v>0</v>
      </c>
      <c r="V66" s="100">
        <f>_xlfn.XLOOKUP($D66,ТЗ_ФФ!$D:$D,ТЗ_ФФ!AQ:AQ,0)</f>
        <v>0</v>
      </c>
      <c r="W66" s="100">
        <f>_xlfn.XLOOKUP($D66,ТЗ_ФФ!$D:$D,ТЗ_ФФ!AN:AN,0)</f>
        <v>0</v>
      </c>
      <c r="X66" s="100">
        <f>_xlfn.XLOOKUP($D66,ТЗ_ФФ!$D:$D,ТЗ_ФФ!AR:AR,0)</f>
        <v>0</v>
      </c>
      <c r="Y66" s="100">
        <f>_xlfn.XLOOKUP($D66,ТЗ_ФФ!$D:$D,ТЗ_ФФ!Y:Y,0)</f>
        <v>0</v>
      </c>
      <c r="Z66" s="100">
        <f>_xlfn.XLOOKUP($D66,ТЗ_ФФ!$D:$D,ТЗ_ФФ!AA:AA,0)</f>
        <v>0</v>
      </c>
      <c r="AA66" s="100">
        <f>_xlfn.XLOOKUP($D66,ТЗ_ФФ!$D:$D,ТЗ_ФФ!S:S,0)</f>
        <v>0</v>
      </c>
      <c r="AB66" s="100">
        <f t="shared" si="0"/>
        <v>0</v>
      </c>
    </row>
    <row r="67" spans="1:28" x14ac:dyDescent="0.25">
      <c r="A67" s="98">
        <f>[2]Юнит!$B69</f>
        <v>2415742463</v>
      </c>
      <c r="B67" s="98" t="str">
        <f>[2]Юнит!$C69</f>
        <v>AAND1BL101RD</v>
      </c>
      <c r="C67" s="99" t="str">
        <f>_xlfn.XLOOKUP(D67,[2]Юнит!$E:$E,[2]Юнит!$D:$D)</f>
        <v>Мяч регби красный</v>
      </c>
      <c r="D67" s="98">
        <f>[2]Юнит!$E69</f>
        <v>2040903539366</v>
      </c>
      <c r="E67" s="100" cm="1">
        <f t="array" aca="1" ref="E67" ca="1">_xlfn.XLOOKUP($D67,ТЗ_ФФ!$D:$D,ТЗ_ФФ!T:T+ТЗ_ФФ!U:U+ТЗ_ФФ!V:V,0)</f>
        <v>0</v>
      </c>
      <c r="F67" s="100" cm="1">
        <f t="array" aca="1" ref="F67" ca="1">_xlfn.XLOOKUP($D67,ТЗ_ФФ!$D:$D,ТЗ_ФФ!AK:AK+ТЗ_ФФ!AL:AL+ТЗ_ФФ!AM:AM,0)</f>
        <v>0</v>
      </c>
      <c r="G67" s="100">
        <f ca="1">_xlfn.XLOOKUP($D67,ТЗ_ФФ!$D:$D,ТЗ_ФФ!X:X,0)</f>
        <v>0</v>
      </c>
      <c r="H67" s="100">
        <f ca="1">_xlfn.XLOOKUP($D67,ТЗ_ФФ!$D:$D,ТЗ_ФФ!AI:AI,0)</f>
        <v>0</v>
      </c>
      <c r="I67" s="100">
        <f ca="1">_xlfn.XLOOKUP($D67,ТЗ_ФФ!$D:$D,ТЗ_ФФ!AP:AP,0)</f>
        <v>0</v>
      </c>
      <c r="J67" s="100">
        <f ca="1">_xlfn.XLOOKUP($D67,ТЗ_ФФ!$D:$D,ТЗ_ФФ!AF:AF,0)</f>
        <v>0</v>
      </c>
      <c r="K67" s="100" cm="1">
        <f t="array" aca="1" ref="K67" ca="1">_xlfn.XLOOKUP($D67,ТЗ_ФФ!$D:$D,ТЗ_ФФ!R:R+ТЗ_ФФ!AC:AC,0)</f>
        <v>0</v>
      </c>
      <c r="L67" s="100">
        <f ca="1">_xlfn.XLOOKUP($D67,ТЗ_ФФ!$D:$D,ТЗ_ФФ!AH:AH,0)</f>
        <v>0</v>
      </c>
      <c r="M67" s="100"/>
      <c r="N67" s="100">
        <f ca="1">_xlfn.XLOOKUP($D67,ТЗ_ФФ!$D:$D,ТЗ_ФФ!AJ:AJ,0)</f>
        <v>0</v>
      </c>
      <c r="O67" s="100">
        <f ca="1">_xlfn.XLOOKUP($D67,ТЗ_ФФ!$D:$D,ТЗ_ФФ!AB:AB,0)</f>
        <v>0</v>
      </c>
      <c r="P67" s="100">
        <f ca="1">_xlfn.XLOOKUP($D67,ТЗ_ФФ!$D:$D,ТЗ_ФФ!Z:Z,0)</f>
        <v>0</v>
      </c>
      <c r="Q67" s="100">
        <f ca="1">_xlfn.XLOOKUP($D67,ТЗ_ФФ!$D:$D,ТЗ_ФФ!AD:AD,0)</f>
        <v>0</v>
      </c>
      <c r="R67" s="100">
        <f ca="1">_xlfn.XLOOKUP($D67,ТЗ_ФФ!$D:$D,ТЗ_ФФ!AE:AE,0)</f>
        <v>0</v>
      </c>
      <c r="S67" s="100">
        <f ca="1">_xlfn.XLOOKUP($D67,ТЗ_ФФ!$D:$D,ТЗ_ФФ!W:W,0)</f>
        <v>0</v>
      </c>
      <c r="T67" s="100">
        <f ca="1">_xlfn.XLOOKUP($D67,ТЗ_ФФ!$D:$D,ТЗ_ФФ!AG:AG,0)</f>
        <v>0</v>
      </c>
      <c r="U67" s="100">
        <f ca="1">_xlfn.XLOOKUP($D67,ТЗ_ФФ!$D:$D,ТЗ_ФФ!AO:AO,0)</f>
        <v>0</v>
      </c>
      <c r="V67" s="100">
        <f ca="1">_xlfn.XLOOKUP($D67,ТЗ_ФФ!$D:$D,ТЗ_ФФ!AQ:AQ,0)</f>
        <v>0</v>
      </c>
      <c r="W67" s="100">
        <f ca="1">_xlfn.XLOOKUP($D67,ТЗ_ФФ!$D:$D,ТЗ_ФФ!AN:AN,0)</f>
        <v>0</v>
      </c>
      <c r="X67" s="100">
        <f ca="1">_xlfn.XLOOKUP($D67,ТЗ_ФФ!$D:$D,ТЗ_ФФ!AR:AR,0)</f>
        <v>0</v>
      </c>
      <c r="Y67" s="100">
        <f ca="1">_xlfn.XLOOKUP($D67,ТЗ_ФФ!$D:$D,ТЗ_ФФ!Y:Y,0)</f>
        <v>0</v>
      </c>
      <c r="Z67" s="100">
        <f ca="1">_xlfn.XLOOKUP($D67,ТЗ_ФФ!$D:$D,ТЗ_ФФ!AA:AA,0)</f>
        <v>0</v>
      </c>
      <c r="AA67" s="100">
        <f ca="1">_xlfn.XLOOKUP($D67,ТЗ_ФФ!$D:$D,ТЗ_ФФ!S:S,0)</f>
        <v>0</v>
      </c>
      <c r="AB67" s="100">
        <f t="shared" ref="AB67:AB82" ca="1" si="1">SUM(E67:AA67)</f>
        <v>0</v>
      </c>
    </row>
    <row r="68" spans="1:28" x14ac:dyDescent="0.25">
      <c r="A68" s="98">
        <f>[2]Юнит!$B70</f>
        <v>2415743157</v>
      </c>
      <c r="B68" s="98" t="str">
        <f>[2]Юнит!$C70</f>
        <v>AAND1BL101BL</v>
      </c>
      <c r="C68" s="99" t="str">
        <f>_xlfn.XLOOKUP(D68,[2]Юнит!$E:$E,[2]Юнит!$D:$D)</f>
        <v>Мяч регби синий</v>
      </c>
      <c r="D68" s="98">
        <f>[2]Юнит!$E70</f>
        <v>2040903547941</v>
      </c>
      <c r="E68" s="100" cm="1">
        <f t="array" aca="1" ref="E68" ca="1">_xlfn.XLOOKUP($D68,ТЗ_ФФ!$D:$D,ТЗ_ФФ!T:T+ТЗ_ФФ!U:U+ТЗ_ФФ!V:V,0)</f>
        <v>0</v>
      </c>
      <c r="F68" s="100" cm="1">
        <f t="array" aca="1" ref="F68" ca="1">_xlfn.XLOOKUP($D68,ТЗ_ФФ!$D:$D,ТЗ_ФФ!AK:AK+ТЗ_ФФ!AL:AL+ТЗ_ФФ!AM:AM,0)</f>
        <v>0</v>
      </c>
      <c r="G68" s="100">
        <f ca="1">_xlfn.XLOOKUP($D68,ТЗ_ФФ!$D:$D,ТЗ_ФФ!X:X,0)</f>
        <v>0</v>
      </c>
      <c r="H68" s="100">
        <f ca="1">_xlfn.XLOOKUP($D68,ТЗ_ФФ!$D:$D,ТЗ_ФФ!AI:AI,0)</f>
        <v>0</v>
      </c>
      <c r="I68" s="100">
        <f ca="1">_xlfn.XLOOKUP($D68,ТЗ_ФФ!$D:$D,ТЗ_ФФ!AP:AP,0)</f>
        <v>0</v>
      </c>
      <c r="J68" s="100">
        <f ca="1">_xlfn.XLOOKUP($D68,ТЗ_ФФ!$D:$D,ТЗ_ФФ!AF:AF,0)</f>
        <v>0</v>
      </c>
      <c r="K68" s="100" cm="1">
        <f t="array" aca="1" ref="K68" ca="1">_xlfn.XLOOKUP($D68,ТЗ_ФФ!$D:$D,ТЗ_ФФ!R:R+ТЗ_ФФ!AC:AC,0)</f>
        <v>0</v>
      </c>
      <c r="L68" s="100">
        <f ca="1">_xlfn.XLOOKUP($D68,ТЗ_ФФ!$D:$D,ТЗ_ФФ!AH:AH,0)</f>
        <v>0</v>
      </c>
      <c r="M68" s="100"/>
      <c r="N68" s="100">
        <f ca="1">_xlfn.XLOOKUP($D68,ТЗ_ФФ!$D:$D,ТЗ_ФФ!AJ:AJ,0)</f>
        <v>0</v>
      </c>
      <c r="O68" s="100">
        <f ca="1">_xlfn.XLOOKUP($D68,ТЗ_ФФ!$D:$D,ТЗ_ФФ!AB:AB,0)</f>
        <v>0</v>
      </c>
      <c r="P68" s="100">
        <f ca="1">_xlfn.XLOOKUP($D68,ТЗ_ФФ!$D:$D,ТЗ_ФФ!Z:Z,0)</f>
        <v>0</v>
      </c>
      <c r="Q68" s="100">
        <f ca="1">_xlfn.XLOOKUP($D68,ТЗ_ФФ!$D:$D,ТЗ_ФФ!AD:AD,0)</f>
        <v>0</v>
      </c>
      <c r="R68" s="100">
        <f ca="1">_xlfn.XLOOKUP($D68,ТЗ_ФФ!$D:$D,ТЗ_ФФ!AE:AE,0)</f>
        <v>0</v>
      </c>
      <c r="S68" s="100">
        <f ca="1">_xlfn.XLOOKUP($D68,ТЗ_ФФ!$D:$D,ТЗ_ФФ!W:W,0)</f>
        <v>0</v>
      </c>
      <c r="T68" s="100">
        <f ca="1">_xlfn.XLOOKUP($D68,ТЗ_ФФ!$D:$D,ТЗ_ФФ!AG:AG,0)</f>
        <v>0</v>
      </c>
      <c r="U68" s="100">
        <f ca="1">_xlfn.XLOOKUP($D68,ТЗ_ФФ!$D:$D,ТЗ_ФФ!AO:AO,0)</f>
        <v>0</v>
      </c>
      <c r="V68" s="100">
        <f ca="1">_xlfn.XLOOKUP($D68,ТЗ_ФФ!$D:$D,ТЗ_ФФ!AQ:AQ,0)</f>
        <v>0</v>
      </c>
      <c r="W68" s="100">
        <f ca="1">_xlfn.XLOOKUP($D68,ТЗ_ФФ!$D:$D,ТЗ_ФФ!AN:AN,0)</f>
        <v>0</v>
      </c>
      <c r="X68" s="100">
        <f ca="1">_xlfn.XLOOKUP($D68,ТЗ_ФФ!$D:$D,ТЗ_ФФ!AR:AR,0)</f>
        <v>0</v>
      </c>
      <c r="Y68" s="100">
        <f ca="1">_xlfn.XLOOKUP($D68,ТЗ_ФФ!$D:$D,ТЗ_ФФ!Y:Y,0)</f>
        <v>0</v>
      </c>
      <c r="Z68" s="100">
        <f ca="1">_xlfn.XLOOKUP($D68,ТЗ_ФФ!$D:$D,ТЗ_ФФ!AA:AA,0)</f>
        <v>0</v>
      </c>
      <c r="AA68" s="100">
        <f ca="1">_xlfn.XLOOKUP($D68,ТЗ_ФФ!$D:$D,ТЗ_ФФ!S:S,0)</f>
        <v>0</v>
      </c>
      <c r="AB68" s="100">
        <f t="shared" ca="1" si="1"/>
        <v>0</v>
      </c>
    </row>
    <row r="69" spans="1:28" x14ac:dyDescent="0.25">
      <c r="A69" s="98">
        <f>[2]Юнит!$B71</f>
        <v>1980956952</v>
      </c>
      <c r="B69" s="98" t="str">
        <f>[2]Юнит!$C71</f>
        <v>AAND1BL102RD</v>
      </c>
      <c r="C69" s="99" t="str">
        <f>_xlfn.XLOOKUP(D69,[2]Юнит!$E:$E,[2]Юнит!$D:$D)</f>
        <v>Мяч шина красный</v>
      </c>
      <c r="D69" s="98">
        <f>[2]Юнит!$E71</f>
        <v>2040902555480</v>
      </c>
      <c r="E69" s="100" cm="1">
        <f t="array" aca="1" ref="E69" ca="1">_xlfn.XLOOKUP($D69,ТЗ_ФФ!$D:$D,ТЗ_ФФ!T:T+ТЗ_ФФ!U:U+ТЗ_ФФ!V:V,0)</f>
        <v>0</v>
      </c>
      <c r="F69" s="100" cm="1">
        <f t="array" aca="1" ref="F69" ca="1">_xlfn.XLOOKUP($D69,ТЗ_ФФ!$D:$D,ТЗ_ФФ!AK:AK+ТЗ_ФФ!AL:AL+ТЗ_ФФ!AM:AM,0)</f>
        <v>0</v>
      </c>
      <c r="G69" s="100">
        <f ca="1">_xlfn.XLOOKUP($D69,ТЗ_ФФ!$D:$D,ТЗ_ФФ!X:X,0)</f>
        <v>0</v>
      </c>
      <c r="H69" s="100">
        <f ca="1">_xlfn.XLOOKUP($D69,ТЗ_ФФ!$D:$D,ТЗ_ФФ!AI:AI,0)</f>
        <v>0</v>
      </c>
      <c r="I69" s="100">
        <f ca="1">_xlfn.XLOOKUP($D69,ТЗ_ФФ!$D:$D,ТЗ_ФФ!AP:AP,0)</f>
        <v>0</v>
      </c>
      <c r="J69" s="100">
        <f ca="1">_xlfn.XLOOKUP($D69,ТЗ_ФФ!$D:$D,ТЗ_ФФ!AF:AF,0)</f>
        <v>0</v>
      </c>
      <c r="K69" s="100" cm="1">
        <f t="array" aca="1" ref="K69" ca="1">_xlfn.XLOOKUP($D69,ТЗ_ФФ!$D:$D,ТЗ_ФФ!R:R+ТЗ_ФФ!AC:AC,0)</f>
        <v>0</v>
      </c>
      <c r="L69" s="100">
        <f ca="1">_xlfn.XLOOKUP($D69,ТЗ_ФФ!$D:$D,ТЗ_ФФ!AH:AH,0)</f>
        <v>0</v>
      </c>
      <c r="M69" s="100"/>
      <c r="N69" s="100">
        <f ca="1">_xlfn.XLOOKUP($D69,ТЗ_ФФ!$D:$D,ТЗ_ФФ!AJ:AJ,0)</f>
        <v>0</v>
      </c>
      <c r="O69" s="100">
        <f ca="1">_xlfn.XLOOKUP($D69,ТЗ_ФФ!$D:$D,ТЗ_ФФ!AB:AB,0)</f>
        <v>0</v>
      </c>
      <c r="P69" s="100">
        <f ca="1">_xlfn.XLOOKUP($D69,ТЗ_ФФ!$D:$D,ТЗ_ФФ!Z:Z,0)</f>
        <v>0</v>
      </c>
      <c r="Q69" s="100">
        <f ca="1">_xlfn.XLOOKUP($D69,ТЗ_ФФ!$D:$D,ТЗ_ФФ!AD:AD,0)</f>
        <v>0</v>
      </c>
      <c r="R69" s="100">
        <f ca="1">_xlfn.XLOOKUP($D69,ТЗ_ФФ!$D:$D,ТЗ_ФФ!AE:AE,0)</f>
        <v>0</v>
      </c>
      <c r="S69" s="100">
        <f ca="1">_xlfn.XLOOKUP($D69,ТЗ_ФФ!$D:$D,ТЗ_ФФ!W:W,0)</f>
        <v>0</v>
      </c>
      <c r="T69" s="100">
        <f ca="1">_xlfn.XLOOKUP($D69,ТЗ_ФФ!$D:$D,ТЗ_ФФ!AG:AG,0)</f>
        <v>0</v>
      </c>
      <c r="U69" s="100">
        <f ca="1">_xlfn.XLOOKUP($D69,ТЗ_ФФ!$D:$D,ТЗ_ФФ!AO:AO,0)</f>
        <v>0</v>
      </c>
      <c r="V69" s="100">
        <f ca="1">_xlfn.XLOOKUP($D69,ТЗ_ФФ!$D:$D,ТЗ_ФФ!AQ:AQ,0)</f>
        <v>0</v>
      </c>
      <c r="W69" s="100">
        <f ca="1">_xlfn.XLOOKUP($D69,ТЗ_ФФ!$D:$D,ТЗ_ФФ!AN:AN,0)</f>
        <v>0</v>
      </c>
      <c r="X69" s="100">
        <f ca="1">_xlfn.XLOOKUP($D69,ТЗ_ФФ!$D:$D,ТЗ_ФФ!AR:AR,0)</f>
        <v>0</v>
      </c>
      <c r="Y69" s="100">
        <f ca="1">_xlfn.XLOOKUP($D69,ТЗ_ФФ!$D:$D,ТЗ_ФФ!Y:Y,0)</f>
        <v>0</v>
      </c>
      <c r="Z69" s="100">
        <f ca="1">_xlfn.XLOOKUP($D69,ТЗ_ФФ!$D:$D,ТЗ_ФФ!AA:AA,0)</f>
        <v>0</v>
      </c>
      <c r="AA69" s="100">
        <f ca="1">_xlfn.XLOOKUP($D69,ТЗ_ФФ!$D:$D,ТЗ_ФФ!S:S,0)</f>
        <v>0</v>
      </c>
      <c r="AB69" s="100">
        <f t="shared" ca="1" si="1"/>
        <v>0</v>
      </c>
    </row>
    <row r="70" spans="1:28" x14ac:dyDescent="0.25">
      <c r="A70" s="98">
        <f>[2]Юнит!$B72</f>
        <v>1980958902</v>
      </c>
      <c r="B70" s="98" t="str">
        <f>[2]Юнит!$C72</f>
        <v>AAND1BL102BL</v>
      </c>
      <c r="C70" s="99" t="str">
        <f>_xlfn.XLOOKUP(D70,[2]Юнит!$E:$E,[2]Юнит!$D:$D)</f>
        <v>Мяч шина синий</v>
      </c>
      <c r="D70" s="98">
        <f>[2]Юнит!$E72</f>
        <v>2040900511679</v>
      </c>
      <c r="E70" s="100" cm="1">
        <f t="array" aca="1" ref="E70" ca="1">_xlfn.XLOOKUP($D70,ТЗ_ФФ!$D:$D,ТЗ_ФФ!T:T+ТЗ_ФФ!U:U+ТЗ_ФФ!V:V,0)</f>
        <v>0</v>
      </c>
      <c r="F70" s="100" cm="1">
        <f t="array" aca="1" ref="F70" ca="1">_xlfn.XLOOKUP($D70,ТЗ_ФФ!$D:$D,ТЗ_ФФ!AK:AK+ТЗ_ФФ!AL:AL+ТЗ_ФФ!AM:AM,0)</f>
        <v>0</v>
      </c>
      <c r="G70" s="100">
        <f ca="1">_xlfn.XLOOKUP($D70,ТЗ_ФФ!$D:$D,ТЗ_ФФ!X:X,0)</f>
        <v>0</v>
      </c>
      <c r="H70" s="100">
        <f ca="1">_xlfn.XLOOKUP($D70,ТЗ_ФФ!$D:$D,ТЗ_ФФ!AI:AI,0)</f>
        <v>0</v>
      </c>
      <c r="I70" s="100">
        <f ca="1">_xlfn.XLOOKUP($D70,ТЗ_ФФ!$D:$D,ТЗ_ФФ!AP:AP,0)</f>
        <v>0</v>
      </c>
      <c r="J70" s="100">
        <f ca="1">_xlfn.XLOOKUP($D70,ТЗ_ФФ!$D:$D,ТЗ_ФФ!AF:AF,0)</f>
        <v>0</v>
      </c>
      <c r="K70" s="100" cm="1">
        <f t="array" aca="1" ref="K70" ca="1">_xlfn.XLOOKUP($D70,ТЗ_ФФ!$D:$D,ТЗ_ФФ!R:R+ТЗ_ФФ!AC:AC,0)</f>
        <v>0</v>
      </c>
      <c r="L70" s="100">
        <f ca="1">_xlfn.XLOOKUP($D70,ТЗ_ФФ!$D:$D,ТЗ_ФФ!AH:AH,0)</f>
        <v>0</v>
      </c>
      <c r="M70" s="100"/>
      <c r="N70" s="100">
        <f ca="1">_xlfn.XLOOKUP($D70,ТЗ_ФФ!$D:$D,ТЗ_ФФ!AJ:AJ,0)</f>
        <v>0</v>
      </c>
      <c r="O70" s="100">
        <f ca="1">_xlfn.XLOOKUP($D70,ТЗ_ФФ!$D:$D,ТЗ_ФФ!AB:AB,0)</f>
        <v>0</v>
      </c>
      <c r="P70" s="100">
        <f ca="1">_xlfn.XLOOKUP($D70,ТЗ_ФФ!$D:$D,ТЗ_ФФ!Z:Z,0)</f>
        <v>0</v>
      </c>
      <c r="Q70" s="100">
        <f ca="1">_xlfn.XLOOKUP($D70,ТЗ_ФФ!$D:$D,ТЗ_ФФ!AD:AD,0)</f>
        <v>0</v>
      </c>
      <c r="R70" s="100">
        <f ca="1">_xlfn.XLOOKUP($D70,ТЗ_ФФ!$D:$D,ТЗ_ФФ!AE:AE,0)</f>
        <v>0</v>
      </c>
      <c r="S70" s="100">
        <f ca="1">_xlfn.XLOOKUP($D70,ТЗ_ФФ!$D:$D,ТЗ_ФФ!W:W,0)</f>
        <v>0</v>
      </c>
      <c r="T70" s="100">
        <f ca="1">_xlfn.XLOOKUP($D70,ТЗ_ФФ!$D:$D,ТЗ_ФФ!AG:AG,0)</f>
        <v>0</v>
      </c>
      <c r="U70" s="100">
        <f ca="1">_xlfn.XLOOKUP($D70,ТЗ_ФФ!$D:$D,ТЗ_ФФ!AO:AO,0)</f>
        <v>0</v>
      </c>
      <c r="V70" s="100">
        <f ca="1">_xlfn.XLOOKUP($D70,ТЗ_ФФ!$D:$D,ТЗ_ФФ!AQ:AQ,0)</f>
        <v>0</v>
      </c>
      <c r="W70" s="100">
        <f ca="1">_xlfn.XLOOKUP($D70,ТЗ_ФФ!$D:$D,ТЗ_ФФ!AN:AN,0)</f>
        <v>0</v>
      </c>
      <c r="X70" s="100">
        <f ca="1">_xlfn.XLOOKUP($D70,ТЗ_ФФ!$D:$D,ТЗ_ФФ!AR:AR,0)</f>
        <v>0</v>
      </c>
      <c r="Y70" s="100">
        <f ca="1">_xlfn.XLOOKUP($D70,ТЗ_ФФ!$D:$D,ТЗ_ФФ!Y:Y,0)</f>
        <v>0</v>
      </c>
      <c r="Z70" s="100">
        <f ca="1">_xlfn.XLOOKUP($D70,ТЗ_ФФ!$D:$D,ТЗ_ФФ!AA:AA,0)</f>
        <v>0</v>
      </c>
      <c r="AA70" s="100">
        <f ca="1">_xlfn.XLOOKUP($D70,ТЗ_ФФ!$D:$D,ТЗ_ФФ!S:S,0)</f>
        <v>0</v>
      </c>
      <c r="AB70" s="100">
        <f t="shared" ca="1" si="1"/>
        <v>0</v>
      </c>
    </row>
    <row r="71" spans="1:28" x14ac:dyDescent="0.25">
      <c r="A71" s="109">
        <f>[2]Юнит!$B73</f>
        <v>0</v>
      </c>
      <c r="B71" s="109" t="str">
        <f>[2]Юнит!$C73</f>
        <v>AAND1ST202BL</v>
      </c>
      <c r="C71" s="110" t="str">
        <f>_xlfn.XLOOKUP(D71,[2]Юнит!$E:$E,[2]Юнит!$D:$D)</f>
        <v>Палочка для жевания</v>
      </c>
      <c r="D71" s="109">
        <f>[2]Юнит!$E73</f>
        <v>2042253544953</v>
      </c>
      <c r="E71" s="100" cm="1">
        <f t="array" ref="E71">_xlfn.XLOOKUP($D71,ТЗ_ФФ!$D:$D,ТЗ_ФФ!T:T+ТЗ_ФФ!U:U+ТЗ_ФФ!V:V,0)</f>
        <v>0</v>
      </c>
      <c r="F71" s="100" cm="1">
        <f t="array" ref="F71">_xlfn.XLOOKUP($D71,ТЗ_ФФ!$D:$D,ТЗ_ФФ!AK:AK+ТЗ_ФФ!AL:AL+ТЗ_ФФ!AM:AM,0)</f>
        <v>0</v>
      </c>
      <c r="G71" s="100">
        <f>_xlfn.XLOOKUP($D71,ТЗ_ФФ!$D:$D,ТЗ_ФФ!X:X,0)</f>
        <v>0</v>
      </c>
      <c r="H71" s="100">
        <f>_xlfn.XLOOKUP($D71,ТЗ_ФФ!$D:$D,ТЗ_ФФ!AI:AI,0)</f>
        <v>0</v>
      </c>
      <c r="I71" s="100">
        <f>_xlfn.XLOOKUP($D71,ТЗ_ФФ!$D:$D,ТЗ_ФФ!AP:AP,0)</f>
        <v>0</v>
      </c>
      <c r="J71" s="100">
        <f>_xlfn.XLOOKUP($D71,ТЗ_ФФ!$D:$D,ТЗ_ФФ!AF:AF,0)</f>
        <v>0</v>
      </c>
      <c r="K71" s="100" cm="1">
        <f t="array" ref="K71">_xlfn.XLOOKUP($D71,ТЗ_ФФ!$D:$D,ТЗ_ФФ!R:R+ТЗ_ФФ!AC:AC,0)</f>
        <v>0</v>
      </c>
      <c r="L71" s="100">
        <f>_xlfn.XLOOKUP($D71,ТЗ_ФФ!$D:$D,ТЗ_ФФ!AH:AH,0)</f>
        <v>0</v>
      </c>
      <c r="M71" s="100"/>
      <c r="N71" s="100">
        <f>_xlfn.XLOOKUP($D71,ТЗ_ФФ!$D:$D,ТЗ_ФФ!AJ:AJ,0)</f>
        <v>0</v>
      </c>
      <c r="O71" s="100">
        <f>_xlfn.XLOOKUP($D71,ТЗ_ФФ!$D:$D,ТЗ_ФФ!AB:AB,0)</f>
        <v>0</v>
      </c>
      <c r="P71" s="100">
        <f>_xlfn.XLOOKUP($D71,ТЗ_ФФ!$D:$D,ТЗ_ФФ!Z:Z,0)</f>
        <v>0</v>
      </c>
      <c r="Q71" s="100">
        <f>_xlfn.XLOOKUP($D71,ТЗ_ФФ!$D:$D,ТЗ_ФФ!AD:AD,0)</f>
        <v>0</v>
      </c>
      <c r="R71" s="100">
        <f>_xlfn.XLOOKUP($D71,ТЗ_ФФ!$D:$D,ТЗ_ФФ!AE:AE,0)</f>
        <v>0</v>
      </c>
      <c r="S71" s="100">
        <f>_xlfn.XLOOKUP($D71,ТЗ_ФФ!$D:$D,ТЗ_ФФ!W:W,0)</f>
        <v>0</v>
      </c>
      <c r="T71" s="100">
        <f>_xlfn.XLOOKUP($D71,ТЗ_ФФ!$D:$D,ТЗ_ФФ!AG:AG,0)</f>
        <v>0</v>
      </c>
      <c r="U71" s="100">
        <f>_xlfn.XLOOKUP($D71,ТЗ_ФФ!$D:$D,ТЗ_ФФ!AO:AO,0)</f>
        <v>0</v>
      </c>
      <c r="V71" s="100">
        <f>_xlfn.XLOOKUP($D71,ТЗ_ФФ!$D:$D,ТЗ_ФФ!AQ:AQ,0)</f>
        <v>0</v>
      </c>
      <c r="W71" s="100">
        <f>_xlfn.XLOOKUP($D71,ТЗ_ФФ!$D:$D,ТЗ_ФФ!AN:AN,0)</f>
        <v>0</v>
      </c>
      <c r="X71" s="100">
        <f>_xlfn.XLOOKUP($D71,ТЗ_ФФ!$D:$D,ТЗ_ФФ!AR:AR,0)</f>
        <v>0</v>
      </c>
      <c r="Y71" s="100">
        <f>_xlfn.XLOOKUP($D71,ТЗ_ФФ!$D:$D,ТЗ_ФФ!Y:Y,0)</f>
        <v>0</v>
      </c>
      <c r="Z71" s="100">
        <f>_xlfn.XLOOKUP($D71,ТЗ_ФФ!$D:$D,ТЗ_ФФ!AA:AA,0)</f>
        <v>0</v>
      </c>
      <c r="AA71" s="100">
        <f>_xlfn.XLOOKUP($D71,ТЗ_ФФ!$D:$D,ТЗ_ФФ!S:S,0)</f>
        <v>0</v>
      </c>
      <c r="AB71" s="100">
        <f t="shared" si="1"/>
        <v>0</v>
      </c>
    </row>
    <row r="72" spans="1:28" x14ac:dyDescent="0.25">
      <c r="A72" s="109">
        <f>[2]Юнит!$B74</f>
        <v>0</v>
      </c>
      <c r="B72" s="109" t="str">
        <f>[2]Юнит!$C74</f>
        <v>AAND1RP301BG</v>
      </c>
      <c r="C72" s="110" t="str">
        <f>_xlfn.XLOOKUP(D72,[2]Юнит!$E:$E,[2]Юнит!$D:$D)</f>
        <v>Канат бол бежевый 55см/520гр</v>
      </c>
      <c r="D72" s="109">
        <f>[2]Юнит!$E74</f>
        <v>2041534216404</v>
      </c>
      <c r="E72" s="100" cm="1">
        <f t="array" ref="E72">_xlfn.XLOOKUP($D72,ТЗ_ФФ!$D:$D,ТЗ_ФФ!T:T+ТЗ_ФФ!U:U+ТЗ_ФФ!V:V,0)</f>
        <v>0</v>
      </c>
      <c r="F72" s="100" cm="1">
        <f t="array" ref="F72">_xlfn.XLOOKUP($D72,ТЗ_ФФ!$D:$D,ТЗ_ФФ!AK:AK+ТЗ_ФФ!AL:AL+ТЗ_ФФ!AM:AM,0)</f>
        <v>0</v>
      </c>
      <c r="G72" s="100">
        <f>_xlfn.XLOOKUP($D72,ТЗ_ФФ!$D:$D,ТЗ_ФФ!X:X,0)</f>
        <v>0</v>
      </c>
      <c r="H72" s="100">
        <f>_xlfn.XLOOKUP($D72,ТЗ_ФФ!$D:$D,ТЗ_ФФ!AI:AI,0)</f>
        <v>0</v>
      </c>
      <c r="I72" s="100">
        <f>_xlfn.XLOOKUP($D72,ТЗ_ФФ!$D:$D,ТЗ_ФФ!AP:AP,0)</f>
        <v>0</v>
      </c>
      <c r="J72" s="100">
        <f>_xlfn.XLOOKUP($D72,ТЗ_ФФ!$D:$D,ТЗ_ФФ!AF:AF,0)</f>
        <v>0</v>
      </c>
      <c r="K72" s="100" cm="1">
        <f t="array" ref="K72">_xlfn.XLOOKUP($D72,ТЗ_ФФ!$D:$D,ТЗ_ФФ!R:R+ТЗ_ФФ!AC:AC,0)</f>
        <v>0</v>
      </c>
      <c r="L72" s="100">
        <f>_xlfn.XLOOKUP($D72,ТЗ_ФФ!$D:$D,ТЗ_ФФ!AH:AH,0)</f>
        <v>0</v>
      </c>
      <c r="M72" s="100"/>
      <c r="N72" s="100">
        <f>_xlfn.XLOOKUP($D72,ТЗ_ФФ!$D:$D,ТЗ_ФФ!AJ:AJ,0)</f>
        <v>0</v>
      </c>
      <c r="O72" s="100">
        <f>_xlfn.XLOOKUP($D72,ТЗ_ФФ!$D:$D,ТЗ_ФФ!AB:AB,0)</f>
        <v>0</v>
      </c>
      <c r="P72" s="100">
        <f>_xlfn.XLOOKUP($D72,ТЗ_ФФ!$D:$D,ТЗ_ФФ!Z:Z,0)</f>
        <v>0</v>
      </c>
      <c r="Q72" s="100">
        <f>_xlfn.XLOOKUP($D72,ТЗ_ФФ!$D:$D,ТЗ_ФФ!AD:AD,0)</f>
        <v>0</v>
      </c>
      <c r="R72" s="100">
        <f>_xlfn.XLOOKUP($D72,ТЗ_ФФ!$D:$D,ТЗ_ФФ!AE:AE,0)</f>
        <v>0</v>
      </c>
      <c r="S72" s="100">
        <f>_xlfn.XLOOKUP($D72,ТЗ_ФФ!$D:$D,ТЗ_ФФ!W:W,0)</f>
        <v>0</v>
      </c>
      <c r="T72" s="100">
        <f>_xlfn.XLOOKUP($D72,ТЗ_ФФ!$D:$D,ТЗ_ФФ!AG:AG,0)</f>
        <v>0</v>
      </c>
      <c r="U72" s="100">
        <f>_xlfn.XLOOKUP($D72,ТЗ_ФФ!$D:$D,ТЗ_ФФ!AO:AO,0)</f>
        <v>0</v>
      </c>
      <c r="V72" s="100">
        <f>_xlfn.XLOOKUP($D72,ТЗ_ФФ!$D:$D,ТЗ_ФФ!AQ:AQ,0)</f>
        <v>0</v>
      </c>
      <c r="W72" s="100">
        <f>_xlfn.XLOOKUP($D72,ТЗ_ФФ!$D:$D,ТЗ_ФФ!AN:AN,0)</f>
        <v>0</v>
      </c>
      <c r="X72" s="100">
        <f>_xlfn.XLOOKUP($D72,ТЗ_ФФ!$D:$D,ТЗ_ФФ!AR:AR,0)</f>
        <v>0</v>
      </c>
      <c r="Y72" s="100">
        <f>_xlfn.XLOOKUP($D72,ТЗ_ФФ!$D:$D,ТЗ_ФФ!Y:Y,0)</f>
        <v>0</v>
      </c>
      <c r="Z72" s="100">
        <f>_xlfn.XLOOKUP($D72,ТЗ_ФФ!$D:$D,ТЗ_ФФ!AA:AA,0)</f>
        <v>0</v>
      </c>
      <c r="AA72" s="100">
        <f>_xlfn.XLOOKUP($D72,ТЗ_ФФ!$D:$D,ТЗ_ФФ!S:S,0)</f>
        <v>0</v>
      </c>
      <c r="AB72" s="100">
        <f t="shared" si="1"/>
        <v>0</v>
      </c>
    </row>
    <row r="73" spans="1:28" x14ac:dyDescent="0.25">
      <c r="A73" s="109">
        <f>[2]Юнит!$B75</f>
        <v>0</v>
      </c>
      <c r="B73" s="109" t="str">
        <f>[2]Юнит!$C75</f>
        <v>AAND1RP301YL</v>
      </c>
      <c r="C73" s="110" t="str">
        <f>_xlfn.XLOOKUP(D73,[2]Юнит!$E:$E,[2]Юнит!$D:$D)</f>
        <v>Канат мал желтый 55см/330гр</v>
      </c>
      <c r="D73" s="109">
        <f>[2]Юнит!$E75</f>
        <v>2041534288661</v>
      </c>
      <c r="E73" s="100" cm="1">
        <f t="array" ref="E73">_xlfn.XLOOKUP($D73,ТЗ_ФФ!$D:$D,ТЗ_ФФ!T:T+ТЗ_ФФ!U:U+ТЗ_ФФ!V:V,0)</f>
        <v>0</v>
      </c>
      <c r="F73" s="100" cm="1">
        <f t="array" ref="F73">_xlfn.XLOOKUP($D73,ТЗ_ФФ!$D:$D,ТЗ_ФФ!AK:AK+ТЗ_ФФ!AL:AL+ТЗ_ФФ!AM:AM,0)</f>
        <v>0</v>
      </c>
      <c r="G73" s="100">
        <f>_xlfn.XLOOKUP($D73,ТЗ_ФФ!$D:$D,ТЗ_ФФ!X:X,0)</f>
        <v>0</v>
      </c>
      <c r="H73" s="100">
        <f>_xlfn.XLOOKUP($D73,ТЗ_ФФ!$D:$D,ТЗ_ФФ!AI:AI,0)</f>
        <v>0</v>
      </c>
      <c r="I73" s="100">
        <f>_xlfn.XLOOKUP($D73,ТЗ_ФФ!$D:$D,ТЗ_ФФ!AP:AP,0)</f>
        <v>0</v>
      </c>
      <c r="J73" s="100">
        <f>_xlfn.XLOOKUP($D73,ТЗ_ФФ!$D:$D,ТЗ_ФФ!AF:AF,0)</f>
        <v>0</v>
      </c>
      <c r="K73" s="100" cm="1">
        <f t="array" ref="K73">_xlfn.XLOOKUP($D73,ТЗ_ФФ!$D:$D,ТЗ_ФФ!R:R+ТЗ_ФФ!AC:AC,0)</f>
        <v>0</v>
      </c>
      <c r="L73" s="100">
        <f>_xlfn.XLOOKUP($D73,ТЗ_ФФ!$D:$D,ТЗ_ФФ!AH:AH,0)</f>
        <v>0</v>
      </c>
      <c r="M73" s="100"/>
      <c r="N73" s="100">
        <f>_xlfn.XLOOKUP($D73,ТЗ_ФФ!$D:$D,ТЗ_ФФ!AJ:AJ,0)</f>
        <v>0</v>
      </c>
      <c r="O73" s="100">
        <f>_xlfn.XLOOKUP($D73,ТЗ_ФФ!$D:$D,ТЗ_ФФ!AB:AB,0)</f>
        <v>0</v>
      </c>
      <c r="P73" s="100">
        <f>_xlfn.XLOOKUP($D73,ТЗ_ФФ!$D:$D,ТЗ_ФФ!Z:Z,0)</f>
        <v>0</v>
      </c>
      <c r="Q73" s="100">
        <f>_xlfn.XLOOKUP($D73,ТЗ_ФФ!$D:$D,ТЗ_ФФ!AD:AD,0)</f>
        <v>0</v>
      </c>
      <c r="R73" s="100">
        <f>_xlfn.XLOOKUP($D73,ТЗ_ФФ!$D:$D,ТЗ_ФФ!AE:AE,0)</f>
        <v>0</v>
      </c>
      <c r="S73" s="100">
        <f>_xlfn.XLOOKUP($D73,ТЗ_ФФ!$D:$D,ТЗ_ФФ!W:W,0)</f>
        <v>0</v>
      </c>
      <c r="T73" s="100">
        <f>_xlfn.XLOOKUP($D73,ТЗ_ФФ!$D:$D,ТЗ_ФФ!AG:AG,0)</f>
        <v>0</v>
      </c>
      <c r="U73" s="100">
        <f>_xlfn.XLOOKUP($D73,ТЗ_ФФ!$D:$D,ТЗ_ФФ!AO:AO,0)</f>
        <v>0</v>
      </c>
      <c r="V73" s="100">
        <f>_xlfn.XLOOKUP($D73,ТЗ_ФФ!$D:$D,ТЗ_ФФ!AQ:AQ,0)</f>
        <v>0</v>
      </c>
      <c r="W73" s="100">
        <f>_xlfn.XLOOKUP($D73,ТЗ_ФФ!$D:$D,ТЗ_ФФ!AN:AN,0)</f>
        <v>0</v>
      </c>
      <c r="X73" s="100">
        <f>_xlfn.XLOOKUP($D73,ТЗ_ФФ!$D:$D,ТЗ_ФФ!AR:AR,0)</f>
        <v>0</v>
      </c>
      <c r="Y73" s="100">
        <f>_xlfn.XLOOKUP($D73,ТЗ_ФФ!$D:$D,ТЗ_ФФ!Y:Y,0)</f>
        <v>0</v>
      </c>
      <c r="Z73" s="100">
        <f>_xlfn.XLOOKUP($D73,ТЗ_ФФ!$D:$D,ТЗ_ФФ!AA:AA,0)</f>
        <v>0</v>
      </c>
      <c r="AA73" s="100">
        <f>_xlfn.XLOOKUP($D73,ТЗ_ФФ!$D:$D,ТЗ_ФФ!S:S,0)</f>
        <v>0</v>
      </c>
      <c r="AB73" s="100">
        <f t="shared" si="1"/>
        <v>0</v>
      </c>
    </row>
    <row r="74" spans="1:28" x14ac:dyDescent="0.25">
      <c r="A74" s="98">
        <f>[2]Юнит!$B76</f>
        <v>2415742645</v>
      </c>
      <c r="B74" s="98" t="str">
        <f>[2]Юнит!$C76</f>
        <v>AKTA4ST101CL</v>
      </c>
      <c r="C74" s="99" t="str">
        <f>_xlfn.XLOOKUP(D74,[2]Юнит!$E:$E,[2]Юнит!$D:$D)</f>
        <v>Набор пробок 4 шт. в коробке нежн</v>
      </c>
      <c r="D74" s="98">
        <f>[2]Юнит!$E76</f>
        <v>2041533648312</v>
      </c>
      <c r="E74" s="100" cm="1">
        <f t="array" aca="1" ref="E74" ca="1">_xlfn.XLOOKUP($D74,ТЗ_ФФ!$D:$D,ТЗ_ФФ!T:T+ТЗ_ФФ!U:U+ТЗ_ФФ!V:V,0)</f>
        <v>0</v>
      </c>
      <c r="F74" s="100" cm="1">
        <f t="array" aca="1" ref="F74" ca="1">_xlfn.XLOOKUP($D74,ТЗ_ФФ!$D:$D,ТЗ_ФФ!AK:AK+ТЗ_ФФ!AL:AL+ТЗ_ФФ!AM:AM,0)</f>
        <v>0</v>
      </c>
      <c r="G74" s="100">
        <f ca="1">_xlfn.XLOOKUP($D74,ТЗ_ФФ!$D:$D,ТЗ_ФФ!X:X,0)</f>
        <v>0</v>
      </c>
      <c r="H74" s="100">
        <f ca="1">_xlfn.XLOOKUP($D74,ТЗ_ФФ!$D:$D,ТЗ_ФФ!AI:AI,0)</f>
        <v>0</v>
      </c>
      <c r="I74" s="100">
        <f ca="1">_xlfn.XLOOKUP($D74,ТЗ_ФФ!$D:$D,ТЗ_ФФ!AP:AP,0)</f>
        <v>0</v>
      </c>
      <c r="J74" s="100">
        <f ca="1">_xlfn.XLOOKUP($D74,ТЗ_ФФ!$D:$D,ТЗ_ФФ!AF:AF,0)</f>
        <v>0</v>
      </c>
      <c r="K74" s="100" cm="1">
        <f t="array" aca="1" ref="K74" ca="1">_xlfn.XLOOKUP($D74,ТЗ_ФФ!$D:$D,ТЗ_ФФ!R:R+ТЗ_ФФ!AC:AC,0)</f>
        <v>0</v>
      </c>
      <c r="L74" s="100">
        <f ca="1">_xlfn.XLOOKUP($D74,ТЗ_ФФ!$D:$D,ТЗ_ФФ!AH:AH,0)</f>
        <v>0</v>
      </c>
      <c r="M74" s="100"/>
      <c r="N74" s="100">
        <f ca="1">_xlfn.XLOOKUP($D74,ТЗ_ФФ!$D:$D,ТЗ_ФФ!AJ:AJ,0)</f>
        <v>0</v>
      </c>
      <c r="O74" s="100">
        <f ca="1">_xlfn.XLOOKUP($D74,ТЗ_ФФ!$D:$D,ТЗ_ФФ!AB:AB,0)</f>
        <v>0</v>
      </c>
      <c r="P74" s="100">
        <f ca="1">_xlfn.XLOOKUP($D74,ТЗ_ФФ!$D:$D,ТЗ_ФФ!Z:Z,0)</f>
        <v>0</v>
      </c>
      <c r="Q74" s="100">
        <f ca="1">_xlfn.XLOOKUP($D74,ТЗ_ФФ!$D:$D,ТЗ_ФФ!AD:AD,0)</f>
        <v>0</v>
      </c>
      <c r="R74" s="100">
        <f ca="1">_xlfn.XLOOKUP($D74,ТЗ_ФФ!$D:$D,ТЗ_ФФ!AE:AE,0)</f>
        <v>0</v>
      </c>
      <c r="S74" s="100">
        <f ca="1">_xlfn.XLOOKUP($D74,ТЗ_ФФ!$D:$D,ТЗ_ФФ!W:W,0)</f>
        <v>0</v>
      </c>
      <c r="T74" s="100">
        <f ca="1">_xlfn.XLOOKUP($D74,ТЗ_ФФ!$D:$D,ТЗ_ФФ!AG:AG,0)</f>
        <v>0</v>
      </c>
      <c r="U74" s="100">
        <f ca="1">_xlfn.XLOOKUP($D74,ТЗ_ФФ!$D:$D,ТЗ_ФФ!AO:AO,0)</f>
        <v>0</v>
      </c>
      <c r="V74" s="100">
        <f ca="1">_xlfn.XLOOKUP($D74,ТЗ_ФФ!$D:$D,ТЗ_ФФ!AQ:AQ,0)</f>
        <v>0</v>
      </c>
      <c r="W74" s="100">
        <f ca="1">_xlfn.XLOOKUP($D74,ТЗ_ФФ!$D:$D,ТЗ_ФФ!AN:AN,0)</f>
        <v>0</v>
      </c>
      <c r="X74" s="100">
        <f ca="1">_xlfn.XLOOKUP($D74,ТЗ_ФФ!$D:$D,ТЗ_ФФ!AR:AR,0)</f>
        <v>0</v>
      </c>
      <c r="Y74" s="100">
        <f ca="1">_xlfn.XLOOKUP($D74,ТЗ_ФФ!$D:$D,ТЗ_ФФ!Y:Y,0)</f>
        <v>0</v>
      </c>
      <c r="Z74" s="100">
        <f ca="1">_xlfn.XLOOKUP($D74,ТЗ_ФФ!$D:$D,ТЗ_ФФ!AA:AA,0)</f>
        <v>0</v>
      </c>
      <c r="AA74" s="100">
        <f ca="1">_xlfn.XLOOKUP($D74,ТЗ_ФФ!$D:$D,ТЗ_ФФ!S:S,0)</f>
        <v>0</v>
      </c>
      <c r="AB74" s="100">
        <f t="shared" ca="1" si="1"/>
        <v>0</v>
      </c>
    </row>
    <row r="75" spans="1:28" x14ac:dyDescent="0.25">
      <c r="A75" s="98">
        <f>[2]Юнит!$B77</f>
        <v>2415742703</v>
      </c>
      <c r="B75" s="98" t="str">
        <f>[2]Юнит!$C77</f>
        <v>AKTA4ST103CL</v>
      </c>
      <c r="C75" s="99" t="str">
        <f>_xlfn.XLOOKUP(D75,[2]Юнит!$E:$E,[2]Юнит!$D:$D)</f>
        <v>Набор пробок 4 шт. в коробке ярк</v>
      </c>
      <c r="D75" s="98">
        <f>[2]Юнит!$E77</f>
        <v>2043369755509</v>
      </c>
      <c r="E75" s="100" cm="1">
        <f t="array" aca="1" ref="E75" ca="1">_xlfn.XLOOKUP($D75,ТЗ_ФФ!$D:$D,ТЗ_ФФ!T:T+ТЗ_ФФ!U:U+ТЗ_ФФ!V:V,0)</f>
        <v>0</v>
      </c>
      <c r="F75" s="100" cm="1">
        <f t="array" aca="1" ref="F75" ca="1">_xlfn.XLOOKUP($D75,ТЗ_ФФ!$D:$D,ТЗ_ФФ!AK:AK+ТЗ_ФФ!AL:AL+ТЗ_ФФ!AM:AM,0)</f>
        <v>0</v>
      </c>
      <c r="G75" s="100">
        <f ca="1">_xlfn.XLOOKUP($D75,ТЗ_ФФ!$D:$D,ТЗ_ФФ!X:X,0)</f>
        <v>0</v>
      </c>
      <c r="H75" s="100">
        <f ca="1">_xlfn.XLOOKUP($D75,ТЗ_ФФ!$D:$D,ТЗ_ФФ!AI:AI,0)</f>
        <v>0</v>
      </c>
      <c r="I75" s="100">
        <f ca="1">_xlfn.XLOOKUP($D75,ТЗ_ФФ!$D:$D,ТЗ_ФФ!AP:AP,0)</f>
        <v>0</v>
      </c>
      <c r="J75" s="100">
        <f ca="1">_xlfn.XLOOKUP($D75,ТЗ_ФФ!$D:$D,ТЗ_ФФ!AF:AF,0)</f>
        <v>0</v>
      </c>
      <c r="K75" s="100" cm="1">
        <f t="array" aca="1" ref="K75" ca="1">_xlfn.XLOOKUP($D75,ТЗ_ФФ!$D:$D,ТЗ_ФФ!R:R+ТЗ_ФФ!AC:AC,0)</f>
        <v>0</v>
      </c>
      <c r="L75" s="100">
        <f ca="1">_xlfn.XLOOKUP($D75,ТЗ_ФФ!$D:$D,ТЗ_ФФ!AH:AH,0)</f>
        <v>0</v>
      </c>
      <c r="M75" s="100"/>
      <c r="N75" s="100">
        <f ca="1">_xlfn.XLOOKUP($D75,ТЗ_ФФ!$D:$D,ТЗ_ФФ!AJ:AJ,0)</f>
        <v>0</v>
      </c>
      <c r="O75" s="100">
        <f ca="1">_xlfn.XLOOKUP($D75,ТЗ_ФФ!$D:$D,ТЗ_ФФ!AB:AB,0)</f>
        <v>0</v>
      </c>
      <c r="P75" s="100">
        <f ca="1">_xlfn.XLOOKUP($D75,ТЗ_ФФ!$D:$D,ТЗ_ФФ!Z:Z,0)</f>
        <v>0</v>
      </c>
      <c r="Q75" s="100">
        <f ca="1">_xlfn.XLOOKUP($D75,ТЗ_ФФ!$D:$D,ТЗ_ФФ!AD:AD,0)</f>
        <v>0</v>
      </c>
      <c r="R75" s="100">
        <f ca="1">_xlfn.XLOOKUP($D75,ТЗ_ФФ!$D:$D,ТЗ_ФФ!AE:AE,0)</f>
        <v>0</v>
      </c>
      <c r="S75" s="100">
        <f ca="1">_xlfn.XLOOKUP($D75,ТЗ_ФФ!$D:$D,ТЗ_ФФ!W:W,0)</f>
        <v>0</v>
      </c>
      <c r="T75" s="100">
        <f ca="1">_xlfn.XLOOKUP($D75,ТЗ_ФФ!$D:$D,ТЗ_ФФ!AG:AG,0)</f>
        <v>0</v>
      </c>
      <c r="U75" s="100">
        <f ca="1">_xlfn.XLOOKUP($D75,ТЗ_ФФ!$D:$D,ТЗ_ФФ!AO:AO,0)</f>
        <v>0</v>
      </c>
      <c r="V75" s="100">
        <f ca="1">_xlfn.XLOOKUP($D75,ТЗ_ФФ!$D:$D,ТЗ_ФФ!AQ:AQ,0)</f>
        <v>0</v>
      </c>
      <c r="W75" s="100">
        <f ca="1">_xlfn.XLOOKUP($D75,ТЗ_ФФ!$D:$D,ТЗ_ФФ!AN:AN,0)</f>
        <v>0</v>
      </c>
      <c r="X75" s="100">
        <f ca="1">_xlfn.XLOOKUP($D75,ТЗ_ФФ!$D:$D,ТЗ_ФФ!AR:AR,0)</f>
        <v>0</v>
      </c>
      <c r="Y75" s="100">
        <f ca="1">_xlfn.XLOOKUP($D75,ТЗ_ФФ!$D:$D,ТЗ_ФФ!Y:Y,0)</f>
        <v>0</v>
      </c>
      <c r="Z75" s="100">
        <f ca="1">_xlfn.XLOOKUP($D75,ТЗ_ФФ!$D:$D,ТЗ_ФФ!AA:AA,0)</f>
        <v>0</v>
      </c>
      <c r="AA75" s="100">
        <f ca="1">_xlfn.XLOOKUP($D75,ТЗ_ФФ!$D:$D,ТЗ_ФФ!S:S,0)</f>
        <v>0</v>
      </c>
      <c r="AB75" s="100">
        <f t="shared" ca="1" si="1"/>
        <v>0</v>
      </c>
    </row>
    <row r="76" spans="1:28" x14ac:dyDescent="0.25">
      <c r="A76" s="109">
        <f>[2]Юнит!$B78</f>
        <v>2415742927</v>
      </c>
      <c r="B76" s="109" t="str">
        <f>[2]Юнит!$C78</f>
        <v>AKTA4ST102CL</v>
      </c>
      <c r="C76" s="110" t="str">
        <f>_xlfn.XLOOKUP(D76,[2]Юнит!$E:$E,[2]Юнит!$D:$D)</f>
        <v>Набор пробок 4 шт.</v>
      </c>
      <c r="D76" s="109">
        <f>[2]Юнит!$E78</f>
        <v>2042678197468</v>
      </c>
      <c r="E76" s="100" cm="1">
        <f t="array" aca="1" ref="E76" ca="1">_xlfn.XLOOKUP($D76,ТЗ_ФФ!$D:$D,ТЗ_ФФ!T:T+ТЗ_ФФ!U:U+ТЗ_ФФ!V:V,0)</f>
        <v>0</v>
      </c>
      <c r="F76" s="100" cm="1">
        <f t="array" aca="1" ref="F76" ca="1">_xlfn.XLOOKUP($D76,ТЗ_ФФ!$D:$D,ТЗ_ФФ!AK:AK+ТЗ_ФФ!AL:AL+ТЗ_ФФ!AM:AM,0)</f>
        <v>0</v>
      </c>
      <c r="G76" s="100">
        <f ca="1">_xlfn.XLOOKUP($D76,ТЗ_ФФ!$D:$D,ТЗ_ФФ!X:X,0)</f>
        <v>0</v>
      </c>
      <c r="H76" s="100">
        <f ca="1">_xlfn.XLOOKUP($D76,ТЗ_ФФ!$D:$D,ТЗ_ФФ!AI:AI,0)</f>
        <v>0</v>
      </c>
      <c r="I76" s="100">
        <f ca="1">_xlfn.XLOOKUP($D76,ТЗ_ФФ!$D:$D,ТЗ_ФФ!AP:AP,0)</f>
        <v>0</v>
      </c>
      <c r="J76" s="100">
        <f ca="1">_xlfn.XLOOKUP($D76,ТЗ_ФФ!$D:$D,ТЗ_ФФ!AF:AF,0)</f>
        <v>0</v>
      </c>
      <c r="K76" s="100" cm="1">
        <f t="array" aca="1" ref="K76" ca="1">_xlfn.XLOOKUP($D76,ТЗ_ФФ!$D:$D,ТЗ_ФФ!R:R+ТЗ_ФФ!AC:AC,0)</f>
        <v>0</v>
      </c>
      <c r="L76" s="100">
        <f ca="1">_xlfn.XLOOKUP($D76,ТЗ_ФФ!$D:$D,ТЗ_ФФ!AH:AH,0)</f>
        <v>0</v>
      </c>
      <c r="M76" s="100"/>
      <c r="N76" s="100">
        <f ca="1">_xlfn.XLOOKUP($D76,ТЗ_ФФ!$D:$D,ТЗ_ФФ!AJ:AJ,0)</f>
        <v>0</v>
      </c>
      <c r="O76" s="100">
        <f ca="1">_xlfn.XLOOKUP($D76,ТЗ_ФФ!$D:$D,ТЗ_ФФ!AB:AB,0)</f>
        <v>0</v>
      </c>
      <c r="P76" s="100">
        <f ca="1">_xlfn.XLOOKUP($D76,ТЗ_ФФ!$D:$D,ТЗ_ФФ!Z:Z,0)</f>
        <v>0</v>
      </c>
      <c r="Q76" s="100">
        <f ca="1">_xlfn.XLOOKUP($D76,ТЗ_ФФ!$D:$D,ТЗ_ФФ!AD:AD,0)</f>
        <v>0</v>
      </c>
      <c r="R76" s="100">
        <f ca="1">_xlfn.XLOOKUP($D76,ТЗ_ФФ!$D:$D,ТЗ_ФФ!AE:AE,0)</f>
        <v>0</v>
      </c>
      <c r="S76" s="100">
        <f ca="1">_xlfn.XLOOKUP($D76,ТЗ_ФФ!$D:$D,ТЗ_ФФ!W:W,0)</f>
        <v>0</v>
      </c>
      <c r="T76" s="100">
        <f ca="1">_xlfn.XLOOKUP($D76,ТЗ_ФФ!$D:$D,ТЗ_ФФ!AG:AG,0)</f>
        <v>0</v>
      </c>
      <c r="U76" s="100">
        <f ca="1">_xlfn.XLOOKUP($D76,ТЗ_ФФ!$D:$D,ТЗ_ФФ!AO:AO,0)</f>
        <v>0</v>
      </c>
      <c r="V76" s="100">
        <f ca="1">_xlfn.XLOOKUP($D76,ТЗ_ФФ!$D:$D,ТЗ_ФФ!AQ:AQ,0)</f>
        <v>0</v>
      </c>
      <c r="W76" s="100">
        <f ca="1">_xlfn.XLOOKUP($D76,ТЗ_ФФ!$D:$D,ТЗ_ФФ!AN:AN,0)</f>
        <v>0</v>
      </c>
      <c r="X76" s="100">
        <f ca="1">_xlfn.XLOOKUP($D76,ТЗ_ФФ!$D:$D,ТЗ_ФФ!AR:AR,0)</f>
        <v>0</v>
      </c>
      <c r="Y76" s="100">
        <f ca="1">_xlfn.XLOOKUP($D76,ТЗ_ФФ!$D:$D,ТЗ_ФФ!Y:Y,0)</f>
        <v>0</v>
      </c>
      <c r="Z76" s="100">
        <f ca="1">_xlfn.XLOOKUP($D76,ТЗ_ФФ!$D:$D,ТЗ_ФФ!AA:AA,0)</f>
        <v>0</v>
      </c>
      <c r="AA76" s="100">
        <f ca="1">_xlfn.XLOOKUP($D76,ТЗ_ФФ!$D:$D,ТЗ_ФФ!S:S,0)</f>
        <v>0</v>
      </c>
      <c r="AB76" s="100">
        <f t="shared" ca="1" si="1"/>
        <v>0</v>
      </c>
    </row>
    <row r="77" spans="1:28" x14ac:dyDescent="0.25">
      <c r="A77" s="98">
        <f>[2]Юнит!$B79</f>
        <v>2086999506</v>
      </c>
      <c r="B77" s="98" t="str">
        <f>[2]Юнит!$C79</f>
        <v>AKTA2KN101YL</v>
      </c>
      <c r="C77" s="99" t="str">
        <f>_xlfn.XLOOKUP(D77,[2]Юнит!$E:$E,[2]Юнит!$D:$D)</f>
        <v>Шпатель желтый</v>
      </c>
      <c r="D77" s="98">
        <f>[2]Юнит!$E79</f>
        <v>2041533399818</v>
      </c>
      <c r="E77" s="100" cm="1">
        <f t="array" aca="1" ref="E77" ca="1">_xlfn.XLOOKUP($D77,ТЗ_ФФ!$D:$D,ТЗ_ФФ!T:T+ТЗ_ФФ!U:U+ТЗ_ФФ!V:V,0)</f>
        <v>0</v>
      </c>
      <c r="F77" s="100" cm="1">
        <f t="array" aca="1" ref="F77" ca="1">_xlfn.XLOOKUP($D77,ТЗ_ФФ!$D:$D,ТЗ_ФФ!AK:AK+ТЗ_ФФ!AL:AL+ТЗ_ФФ!AM:AM,0)</f>
        <v>0</v>
      </c>
      <c r="G77" s="100">
        <f ca="1">_xlfn.XLOOKUP($D77,ТЗ_ФФ!$D:$D,ТЗ_ФФ!X:X,0)</f>
        <v>0</v>
      </c>
      <c r="H77" s="100">
        <f ca="1">_xlfn.XLOOKUP($D77,ТЗ_ФФ!$D:$D,ТЗ_ФФ!AI:AI,0)</f>
        <v>0</v>
      </c>
      <c r="I77" s="100">
        <f ca="1">_xlfn.XLOOKUP($D77,ТЗ_ФФ!$D:$D,ТЗ_ФФ!AP:AP,0)</f>
        <v>0</v>
      </c>
      <c r="J77" s="100">
        <f ca="1">_xlfn.XLOOKUP($D77,ТЗ_ФФ!$D:$D,ТЗ_ФФ!AF:AF,0)</f>
        <v>0</v>
      </c>
      <c r="K77" s="100" cm="1">
        <f t="array" aca="1" ref="K77" ca="1">_xlfn.XLOOKUP($D77,ТЗ_ФФ!$D:$D,ТЗ_ФФ!R:R+ТЗ_ФФ!AC:AC,0)</f>
        <v>0</v>
      </c>
      <c r="L77" s="100">
        <f ca="1">_xlfn.XLOOKUP($D77,ТЗ_ФФ!$D:$D,ТЗ_ФФ!AH:AH,0)</f>
        <v>0</v>
      </c>
      <c r="M77" s="100"/>
      <c r="N77" s="100">
        <f ca="1">_xlfn.XLOOKUP($D77,ТЗ_ФФ!$D:$D,ТЗ_ФФ!AJ:AJ,0)</f>
        <v>0</v>
      </c>
      <c r="O77" s="100">
        <f ca="1">_xlfn.XLOOKUP($D77,ТЗ_ФФ!$D:$D,ТЗ_ФФ!AB:AB,0)</f>
        <v>0</v>
      </c>
      <c r="P77" s="100">
        <f ca="1">_xlfn.XLOOKUP($D77,ТЗ_ФФ!$D:$D,ТЗ_ФФ!Z:Z,0)</f>
        <v>0</v>
      </c>
      <c r="Q77" s="100">
        <f ca="1">_xlfn.XLOOKUP($D77,ТЗ_ФФ!$D:$D,ТЗ_ФФ!AD:AD,0)</f>
        <v>0</v>
      </c>
      <c r="R77" s="100">
        <f ca="1">_xlfn.XLOOKUP($D77,ТЗ_ФФ!$D:$D,ТЗ_ФФ!AE:AE,0)</f>
        <v>0</v>
      </c>
      <c r="S77" s="100">
        <f ca="1">_xlfn.XLOOKUP($D77,ТЗ_ФФ!$D:$D,ТЗ_ФФ!W:W,0)</f>
        <v>0</v>
      </c>
      <c r="T77" s="100">
        <f ca="1">_xlfn.XLOOKUP($D77,ТЗ_ФФ!$D:$D,ТЗ_ФФ!AG:AG,0)</f>
        <v>0</v>
      </c>
      <c r="U77" s="100">
        <f ca="1">_xlfn.XLOOKUP($D77,ТЗ_ФФ!$D:$D,ТЗ_ФФ!AO:AO,0)</f>
        <v>0</v>
      </c>
      <c r="V77" s="100">
        <f ca="1">_xlfn.XLOOKUP($D77,ТЗ_ФФ!$D:$D,ТЗ_ФФ!AQ:AQ,0)</f>
        <v>0</v>
      </c>
      <c r="W77" s="100">
        <f ca="1">_xlfn.XLOOKUP($D77,ТЗ_ФФ!$D:$D,ТЗ_ФФ!AN:AN,0)</f>
        <v>0</v>
      </c>
      <c r="X77" s="100">
        <f ca="1">_xlfn.XLOOKUP($D77,ТЗ_ФФ!$D:$D,ТЗ_ФФ!AR:AR,0)</f>
        <v>0</v>
      </c>
      <c r="Y77" s="100">
        <f ca="1">_xlfn.XLOOKUP($D77,ТЗ_ФФ!$D:$D,ТЗ_ФФ!Y:Y,0)</f>
        <v>0</v>
      </c>
      <c r="Z77" s="100">
        <f ca="1">_xlfn.XLOOKUP($D77,ТЗ_ФФ!$D:$D,ТЗ_ФФ!AA:AA,0)</f>
        <v>0</v>
      </c>
      <c r="AA77" s="100">
        <f ca="1">_xlfn.XLOOKUP($D77,ТЗ_ФФ!$D:$D,ТЗ_ФФ!S:S,0)</f>
        <v>0</v>
      </c>
      <c r="AB77" s="100">
        <f t="shared" ca="1" si="1"/>
        <v>0</v>
      </c>
    </row>
    <row r="78" spans="1:28" x14ac:dyDescent="0.25">
      <c r="A78" s="98">
        <f>[2]Юнит!$B80</f>
        <v>0</v>
      </c>
      <c r="B78" s="98" t="str">
        <f>[2]Юнит!$C80</f>
        <v>AKTA2KN101BL</v>
      </c>
      <c r="C78" s="99" t="str">
        <f>_xlfn.XLOOKUP(D78,[2]Юнит!$E:$E,[2]Юнит!$D:$D)</f>
        <v>Шпатель голубой</v>
      </c>
      <c r="D78" s="98">
        <f>[2]Юнит!$E80</f>
        <v>2041533587000</v>
      </c>
      <c r="E78" s="100" cm="1">
        <f t="array" ref="E78">_xlfn.XLOOKUP($D78,ТЗ_ФФ!$D:$D,ТЗ_ФФ!T:T+ТЗ_ФФ!U:U+ТЗ_ФФ!V:V,0)</f>
        <v>0</v>
      </c>
      <c r="F78" s="100" cm="1">
        <f t="array" ref="F78">_xlfn.XLOOKUP($D78,ТЗ_ФФ!$D:$D,ТЗ_ФФ!AK:AK+ТЗ_ФФ!AL:AL+ТЗ_ФФ!AM:AM,0)</f>
        <v>0</v>
      </c>
      <c r="G78" s="100">
        <f>_xlfn.XLOOKUP($D78,ТЗ_ФФ!$D:$D,ТЗ_ФФ!X:X,0)</f>
        <v>0</v>
      </c>
      <c r="H78" s="100">
        <f>_xlfn.XLOOKUP($D78,ТЗ_ФФ!$D:$D,ТЗ_ФФ!AI:AI,0)</f>
        <v>0</v>
      </c>
      <c r="I78" s="100">
        <f>_xlfn.XLOOKUP($D78,ТЗ_ФФ!$D:$D,ТЗ_ФФ!AP:AP,0)</f>
        <v>0</v>
      </c>
      <c r="J78" s="100">
        <f>_xlfn.XLOOKUP($D78,ТЗ_ФФ!$D:$D,ТЗ_ФФ!AF:AF,0)</f>
        <v>0</v>
      </c>
      <c r="K78" s="100" cm="1">
        <f t="array" ref="K78">_xlfn.XLOOKUP($D78,ТЗ_ФФ!$D:$D,ТЗ_ФФ!R:R+ТЗ_ФФ!AC:AC,0)</f>
        <v>0</v>
      </c>
      <c r="L78" s="100">
        <f>_xlfn.XLOOKUP($D78,ТЗ_ФФ!$D:$D,ТЗ_ФФ!AH:AH,0)</f>
        <v>0</v>
      </c>
      <c r="M78" s="100"/>
      <c r="N78" s="100">
        <f>_xlfn.XLOOKUP($D78,ТЗ_ФФ!$D:$D,ТЗ_ФФ!AJ:AJ,0)</f>
        <v>0</v>
      </c>
      <c r="O78" s="100">
        <f>_xlfn.XLOOKUP($D78,ТЗ_ФФ!$D:$D,ТЗ_ФФ!AB:AB,0)</f>
        <v>0</v>
      </c>
      <c r="P78" s="100">
        <f>_xlfn.XLOOKUP($D78,ТЗ_ФФ!$D:$D,ТЗ_ФФ!Z:Z,0)</f>
        <v>0</v>
      </c>
      <c r="Q78" s="100">
        <f>_xlfn.XLOOKUP($D78,ТЗ_ФФ!$D:$D,ТЗ_ФФ!AD:AD,0)</f>
        <v>0</v>
      </c>
      <c r="R78" s="100">
        <f>_xlfn.XLOOKUP($D78,ТЗ_ФФ!$D:$D,ТЗ_ФФ!AE:AE,0)</f>
        <v>0</v>
      </c>
      <c r="S78" s="100">
        <f>_xlfn.XLOOKUP($D78,ТЗ_ФФ!$D:$D,ТЗ_ФФ!W:W,0)</f>
        <v>0</v>
      </c>
      <c r="T78" s="100">
        <f>_xlfn.XLOOKUP($D78,ТЗ_ФФ!$D:$D,ТЗ_ФФ!AG:AG,0)</f>
        <v>0</v>
      </c>
      <c r="U78" s="100">
        <f>_xlfn.XLOOKUP($D78,ТЗ_ФФ!$D:$D,ТЗ_ФФ!AO:AO,0)</f>
        <v>0</v>
      </c>
      <c r="V78" s="100">
        <f>_xlfn.XLOOKUP($D78,ТЗ_ФФ!$D:$D,ТЗ_ФФ!AQ:AQ,0)</f>
        <v>0</v>
      </c>
      <c r="W78" s="100">
        <f>_xlfn.XLOOKUP($D78,ТЗ_ФФ!$D:$D,ТЗ_ФФ!AN:AN,0)</f>
        <v>0</v>
      </c>
      <c r="X78" s="100">
        <f>_xlfn.XLOOKUP($D78,ТЗ_ФФ!$D:$D,ТЗ_ФФ!AR:AR,0)</f>
        <v>0</v>
      </c>
      <c r="Y78" s="100">
        <f>_xlfn.XLOOKUP($D78,ТЗ_ФФ!$D:$D,ТЗ_ФФ!Y:Y,0)</f>
        <v>0</v>
      </c>
      <c r="Z78" s="100">
        <f>_xlfn.XLOOKUP($D78,ТЗ_ФФ!$D:$D,ТЗ_ФФ!AA:AA,0)</f>
        <v>0</v>
      </c>
      <c r="AA78" s="100">
        <f>_xlfn.XLOOKUP($D78,ТЗ_ФФ!$D:$D,ТЗ_ФФ!S:S,0)</f>
        <v>0</v>
      </c>
      <c r="AB78" s="100">
        <f t="shared" si="1"/>
        <v>0</v>
      </c>
    </row>
    <row r="79" spans="1:28" x14ac:dyDescent="0.25">
      <c r="A79" s="98">
        <f>[2]Юнит!$B81</f>
        <v>2092093001</v>
      </c>
      <c r="B79" s="98" t="str">
        <f>[2]Юнит!$C81</f>
        <v>AKTA2KN102YL</v>
      </c>
      <c r="C79" s="99" t="str">
        <f>_xlfn.XLOOKUP(D79,[2]Юнит!$E:$E,[2]Юнит!$D:$D)</f>
        <v>Нож для пиццы желтый</v>
      </c>
      <c r="D79" s="98">
        <f>[2]Юнит!$E81</f>
        <v>2041533038113</v>
      </c>
      <c r="E79" s="100" cm="1">
        <f t="array" aca="1" ref="E79" ca="1">_xlfn.XLOOKUP($D79,ТЗ_ФФ!$D:$D,ТЗ_ФФ!T:T+ТЗ_ФФ!U:U+ТЗ_ФФ!V:V,0)</f>
        <v>0</v>
      </c>
      <c r="F79" s="100" cm="1">
        <f t="array" aca="1" ref="F79" ca="1">_xlfn.XLOOKUP($D79,ТЗ_ФФ!$D:$D,ТЗ_ФФ!AK:AK+ТЗ_ФФ!AL:AL+ТЗ_ФФ!AM:AM,0)</f>
        <v>0</v>
      </c>
      <c r="G79" s="100">
        <f ca="1">_xlfn.XLOOKUP($D79,ТЗ_ФФ!$D:$D,ТЗ_ФФ!X:X,0)</f>
        <v>0</v>
      </c>
      <c r="H79" s="100">
        <f ca="1">_xlfn.XLOOKUP($D79,ТЗ_ФФ!$D:$D,ТЗ_ФФ!AI:AI,0)</f>
        <v>0</v>
      </c>
      <c r="I79" s="100">
        <f ca="1">_xlfn.XLOOKUP($D79,ТЗ_ФФ!$D:$D,ТЗ_ФФ!AP:AP,0)</f>
        <v>0</v>
      </c>
      <c r="J79" s="100">
        <f ca="1">_xlfn.XLOOKUP($D79,ТЗ_ФФ!$D:$D,ТЗ_ФФ!AF:AF,0)</f>
        <v>0</v>
      </c>
      <c r="K79" s="100" cm="1">
        <f t="array" aca="1" ref="K79" ca="1">_xlfn.XLOOKUP($D79,ТЗ_ФФ!$D:$D,ТЗ_ФФ!R:R+ТЗ_ФФ!AC:AC,0)</f>
        <v>0</v>
      </c>
      <c r="L79" s="100">
        <f ca="1">_xlfn.XLOOKUP($D79,ТЗ_ФФ!$D:$D,ТЗ_ФФ!AH:AH,0)</f>
        <v>0</v>
      </c>
      <c r="M79" s="100"/>
      <c r="N79" s="100">
        <f ca="1">_xlfn.XLOOKUP($D79,ТЗ_ФФ!$D:$D,ТЗ_ФФ!AJ:AJ,0)</f>
        <v>0</v>
      </c>
      <c r="O79" s="100">
        <f ca="1">_xlfn.XLOOKUP($D79,ТЗ_ФФ!$D:$D,ТЗ_ФФ!AB:AB,0)</f>
        <v>0</v>
      </c>
      <c r="P79" s="100">
        <f ca="1">_xlfn.XLOOKUP($D79,ТЗ_ФФ!$D:$D,ТЗ_ФФ!Z:Z,0)</f>
        <v>0</v>
      </c>
      <c r="Q79" s="100">
        <f ca="1">_xlfn.XLOOKUP($D79,ТЗ_ФФ!$D:$D,ТЗ_ФФ!AD:AD,0)</f>
        <v>0</v>
      </c>
      <c r="R79" s="100">
        <f ca="1">_xlfn.XLOOKUP($D79,ТЗ_ФФ!$D:$D,ТЗ_ФФ!AE:AE,0)</f>
        <v>0</v>
      </c>
      <c r="S79" s="100">
        <f ca="1">_xlfn.XLOOKUP($D79,ТЗ_ФФ!$D:$D,ТЗ_ФФ!W:W,0)</f>
        <v>0</v>
      </c>
      <c r="T79" s="100">
        <f ca="1">_xlfn.XLOOKUP($D79,ТЗ_ФФ!$D:$D,ТЗ_ФФ!AG:AG,0)</f>
        <v>0</v>
      </c>
      <c r="U79" s="100">
        <f ca="1">_xlfn.XLOOKUP($D79,ТЗ_ФФ!$D:$D,ТЗ_ФФ!AO:AO,0)</f>
        <v>0</v>
      </c>
      <c r="V79" s="100">
        <f ca="1">_xlfn.XLOOKUP($D79,ТЗ_ФФ!$D:$D,ТЗ_ФФ!AQ:AQ,0)</f>
        <v>0</v>
      </c>
      <c r="W79" s="100">
        <f ca="1">_xlfn.XLOOKUP($D79,ТЗ_ФФ!$D:$D,ТЗ_ФФ!AN:AN,0)</f>
        <v>0</v>
      </c>
      <c r="X79" s="100">
        <f ca="1">_xlfn.XLOOKUP($D79,ТЗ_ФФ!$D:$D,ТЗ_ФФ!AR:AR,0)</f>
        <v>0</v>
      </c>
      <c r="Y79" s="100">
        <f ca="1">_xlfn.XLOOKUP($D79,ТЗ_ФФ!$D:$D,ТЗ_ФФ!Y:Y,0)</f>
        <v>0</v>
      </c>
      <c r="Z79" s="100">
        <f ca="1">_xlfn.XLOOKUP($D79,ТЗ_ФФ!$D:$D,ТЗ_ФФ!AA:AA,0)</f>
        <v>0</v>
      </c>
      <c r="AA79" s="100">
        <f ca="1">_xlfn.XLOOKUP($D79,ТЗ_ФФ!$D:$D,ТЗ_ФФ!S:S,0)</f>
        <v>0</v>
      </c>
      <c r="AB79" s="100">
        <f t="shared" ca="1" si="1"/>
        <v>0</v>
      </c>
    </row>
    <row r="80" spans="1:28" x14ac:dyDescent="0.25">
      <c r="A80" s="98">
        <f>[2]Юнит!$B82</f>
        <v>2087000111</v>
      </c>
      <c r="B80" s="98" t="str">
        <f>[2]Юнит!$C82</f>
        <v>AKTA2KN102GN</v>
      </c>
      <c r="C80" s="99" t="str">
        <f>_xlfn.XLOOKUP(D80,[2]Юнит!$E:$E,[2]Юнит!$D:$D)</f>
        <v>Нож для пиццы зеленый</v>
      </c>
      <c r="D80" s="98">
        <f>[2]Юнит!$E82</f>
        <v>2042777181566</v>
      </c>
      <c r="E80" s="100" cm="1">
        <f t="array" aca="1" ref="E80" ca="1">_xlfn.XLOOKUP($D80,ТЗ_ФФ!$D:$D,ТЗ_ФФ!T:T+ТЗ_ФФ!U:U+ТЗ_ФФ!V:V,0)</f>
        <v>0</v>
      </c>
      <c r="F80" s="100" cm="1">
        <f t="array" aca="1" ref="F80" ca="1">_xlfn.XLOOKUP($D80,ТЗ_ФФ!$D:$D,ТЗ_ФФ!AK:AK+ТЗ_ФФ!AL:AL+ТЗ_ФФ!AM:AM,0)</f>
        <v>0</v>
      </c>
      <c r="G80" s="100">
        <f ca="1">_xlfn.XLOOKUP($D80,ТЗ_ФФ!$D:$D,ТЗ_ФФ!X:X,0)</f>
        <v>0</v>
      </c>
      <c r="H80" s="100">
        <f ca="1">_xlfn.XLOOKUP($D80,ТЗ_ФФ!$D:$D,ТЗ_ФФ!AI:AI,0)</f>
        <v>0</v>
      </c>
      <c r="I80" s="100">
        <f ca="1">_xlfn.XLOOKUP($D80,ТЗ_ФФ!$D:$D,ТЗ_ФФ!AP:AP,0)</f>
        <v>0</v>
      </c>
      <c r="J80" s="100">
        <f ca="1">_xlfn.XLOOKUP($D80,ТЗ_ФФ!$D:$D,ТЗ_ФФ!AF:AF,0)</f>
        <v>0</v>
      </c>
      <c r="K80" s="100" cm="1">
        <f t="array" aca="1" ref="K80" ca="1">_xlfn.XLOOKUP($D80,ТЗ_ФФ!$D:$D,ТЗ_ФФ!R:R+ТЗ_ФФ!AC:AC,0)</f>
        <v>0</v>
      </c>
      <c r="L80" s="100">
        <f ca="1">_xlfn.XLOOKUP($D80,ТЗ_ФФ!$D:$D,ТЗ_ФФ!AH:AH,0)</f>
        <v>0</v>
      </c>
      <c r="M80" s="100"/>
      <c r="N80" s="100">
        <f ca="1">_xlfn.XLOOKUP($D80,ТЗ_ФФ!$D:$D,ТЗ_ФФ!AJ:AJ,0)</f>
        <v>0</v>
      </c>
      <c r="O80" s="100">
        <f ca="1">_xlfn.XLOOKUP($D80,ТЗ_ФФ!$D:$D,ТЗ_ФФ!AB:AB,0)</f>
        <v>0</v>
      </c>
      <c r="P80" s="100">
        <f ca="1">_xlfn.XLOOKUP($D80,ТЗ_ФФ!$D:$D,ТЗ_ФФ!Z:Z,0)</f>
        <v>0</v>
      </c>
      <c r="Q80" s="100">
        <f ca="1">_xlfn.XLOOKUP($D80,ТЗ_ФФ!$D:$D,ТЗ_ФФ!AD:AD,0)</f>
        <v>0</v>
      </c>
      <c r="R80" s="100">
        <f ca="1">_xlfn.XLOOKUP($D80,ТЗ_ФФ!$D:$D,ТЗ_ФФ!AE:AE,0)</f>
        <v>0</v>
      </c>
      <c r="S80" s="100">
        <f ca="1">_xlfn.XLOOKUP($D80,ТЗ_ФФ!$D:$D,ТЗ_ФФ!W:W,0)</f>
        <v>0</v>
      </c>
      <c r="T80" s="100">
        <f ca="1">_xlfn.XLOOKUP($D80,ТЗ_ФФ!$D:$D,ТЗ_ФФ!AG:AG,0)</f>
        <v>0</v>
      </c>
      <c r="U80" s="100">
        <f ca="1">_xlfn.XLOOKUP($D80,ТЗ_ФФ!$D:$D,ТЗ_ФФ!AO:AO,0)</f>
        <v>0</v>
      </c>
      <c r="V80" s="100">
        <f ca="1">_xlfn.XLOOKUP($D80,ТЗ_ФФ!$D:$D,ТЗ_ФФ!AQ:AQ,0)</f>
        <v>0</v>
      </c>
      <c r="W80" s="100">
        <f ca="1">_xlfn.XLOOKUP($D80,ТЗ_ФФ!$D:$D,ТЗ_ФФ!AN:AN,0)</f>
        <v>0</v>
      </c>
      <c r="X80" s="100">
        <f ca="1">_xlfn.XLOOKUP($D80,ТЗ_ФФ!$D:$D,ТЗ_ФФ!AR:AR,0)</f>
        <v>0</v>
      </c>
      <c r="Y80" s="100">
        <f ca="1">_xlfn.XLOOKUP($D80,ТЗ_ФФ!$D:$D,ТЗ_ФФ!Y:Y,0)</f>
        <v>0</v>
      </c>
      <c r="Z80" s="100">
        <f ca="1">_xlfn.XLOOKUP($D80,ТЗ_ФФ!$D:$D,ТЗ_ФФ!AA:AA,0)</f>
        <v>0</v>
      </c>
      <c r="AA80" s="100">
        <f ca="1">_xlfn.XLOOKUP($D80,ТЗ_ФФ!$D:$D,ТЗ_ФФ!S:S,0)</f>
        <v>0</v>
      </c>
      <c r="AB80" s="100">
        <f t="shared" ca="1" si="1"/>
        <v>0</v>
      </c>
    </row>
    <row r="81" spans="1:28" x14ac:dyDescent="0.25">
      <c r="A81" s="109">
        <f>[2]Юнит!$B83</f>
        <v>0</v>
      </c>
      <c r="B81" s="109" t="str">
        <f>[2]Юнит!$C83</f>
        <v>AKTA1KN101GR</v>
      </c>
      <c r="C81" s="110" t="str">
        <f>_xlfn.XLOOKUP(D81,[2]Юнит!$E:$E,[2]Юнит!$D:$D)</f>
        <v>Консервный нож</v>
      </c>
      <c r="D81" s="109">
        <f>[2]Юнит!$E83</f>
        <v>2042988749289</v>
      </c>
      <c r="E81" s="100" cm="1">
        <f t="array" ref="E81">_xlfn.XLOOKUP($D81,ТЗ_ФФ!$D:$D,ТЗ_ФФ!T:T+ТЗ_ФФ!U:U+ТЗ_ФФ!V:V,0)</f>
        <v>0</v>
      </c>
      <c r="F81" s="100" cm="1">
        <f t="array" ref="F81">_xlfn.XLOOKUP($D81,ТЗ_ФФ!$D:$D,ТЗ_ФФ!AK:AK+ТЗ_ФФ!AL:AL+ТЗ_ФФ!AM:AM,0)</f>
        <v>0</v>
      </c>
      <c r="G81" s="100">
        <f>_xlfn.XLOOKUP($D81,ТЗ_ФФ!$D:$D,ТЗ_ФФ!X:X,0)</f>
        <v>0</v>
      </c>
      <c r="H81" s="100">
        <f>_xlfn.XLOOKUP($D81,ТЗ_ФФ!$D:$D,ТЗ_ФФ!AI:AI,0)</f>
        <v>0</v>
      </c>
      <c r="I81" s="100">
        <f>_xlfn.XLOOKUP($D81,ТЗ_ФФ!$D:$D,ТЗ_ФФ!AP:AP,0)</f>
        <v>0</v>
      </c>
      <c r="J81" s="100">
        <f>_xlfn.XLOOKUP($D81,ТЗ_ФФ!$D:$D,ТЗ_ФФ!AF:AF,0)</f>
        <v>0</v>
      </c>
      <c r="K81" s="100" cm="1">
        <f t="array" ref="K81">_xlfn.XLOOKUP($D81,ТЗ_ФФ!$D:$D,ТЗ_ФФ!R:R+ТЗ_ФФ!AC:AC,0)</f>
        <v>0</v>
      </c>
      <c r="L81" s="100">
        <f>_xlfn.XLOOKUP($D81,ТЗ_ФФ!$D:$D,ТЗ_ФФ!AH:AH,0)</f>
        <v>0</v>
      </c>
      <c r="M81" s="100"/>
      <c r="N81" s="100">
        <f>_xlfn.XLOOKUP($D81,ТЗ_ФФ!$D:$D,ТЗ_ФФ!AJ:AJ,0)</f>
        <v>0</v>
      </c>
      <c r="O81" s="100">
        <f>_xlfn.XLOOKUP($D81,ТЗ_ФФ!$D:$D,ТЗ_ФФ!AB:AB,0)</f>
        <v>0</v>
      </c>
      <c r="P81" s="100">
        <f>_xlfn.XLOOKUP($D81,ТЗ_ФФ!$D:$D,ТЗ_ФФ!Z:Z,0)</f>
        <v>0</v>
      </c>
      <c r="Q81" s="100">
        <f>_xlfn.XLOOKUP($D81,ТЗ_ФФ!$D:$D,ТЗ_ФФ!AD:AD,0)</f>
        <v>0</v>
      </c>
      <c r="R81" s="100">
        <f>_xlfn.XLOOKUP($D81,ТЗ_ФФ!$D:$D,ТЗ_ФФ!AE:AE,0)</f>
        <v>0</v>
      </c>
      <c r="S81" s="100">
        <f>_xlfn.XLOOKUP($D81,ТЗ_ФФ!$D:$D,ТЗ_ФФ!W:W,0)</f>
        <v>0</v>
      </c>
      <c r="T81" s="100">
        <f>_xlfn.XLOOKUP($D81,ТЗ_ФФ!$D:$D,ТЗ_ФФ!AG:AG,0)</f>
        <v>0</v>
      </c>
      <c r="U81" s="100">
        <f>_xlfn.XLOOKUP($D81,ТЗ_ФФ!$D:$D,ТЗ_ФФ!AO:AO,0)</f>
        <v>0</v>
      </c>
      <c r="V81" s="100">
        <f>_xlfn.XLOOKUP($D81,ТЗ_ФФ!$D:$D,ТЗ_ФФ!AQ:AQ,0)</f>
        <v>0</v>
      </c>
      <c r="W81" s="100">
        <f>_xlfn.XLOOKUP($D81,ТЗ_ФФ!$D:$D,ТЗ_ФФ!AN:AN,0)</f>
        <v>0</v>
      </c>
      <c r="X81" s="100">
        <f>_xlfn.XLOOKUP($D81,ТЗ_ФФ!$D:$D,ТЗ_ФФ!AR:AR,0)</f>
        <v>0</v>
      </c>
      <c r="Y81" s="100">
        <f>_xlfn.XLOOKUP($D81,ТЗ_ФФ!$D:$D,ТЗ_ФФ!Y:Y,0)</f>
        <v>0</v>
      </c>
      <c r="Z81" s="100">
        <f>_xlfn.XLOOKUP($D81,ТЗ_ФФ!$D:$D,ТЗ_ФФ!AA:AA,0)</f>
        <v>0</v>
      </c>
      <c r="AA81" s="100">
        <f>_xlfn.XLOOKUP($D81,ТЗ_ФФ!$D:$D,ТЗ_ФФ!S:S,0)</f>
        <v>0</v>
      </c>
      <c r="AB81" s="100">
        <f t="shared" si="1"/>
        <v>0</v>
      </c>
    </row>
    <row r="82" spans="1:28" x14ac:dyDescent="0.25">
      <c r="A82" s="109">
        <f>[2]Юнит!$B84</f>
        <v>0</v>
      </c>
      <c r="B82" s="109" t="str">
        <f>[2]Юнит!$C84</f>
        <v>AKTA1PR101GR</v>
      </c>
      <c r="C82" s="110" t="str">
        <f>_xlfn.XLOOKUP(D82,[2]Юнит!$E:$E,[2]Юнит!$D:$D)</f>
        <v>Чеснокодавка</v>
      </c>
      <c r="D82" s="109">
        <f>[2]Юнит!$E84</f>
        <v>2042987041841</v>
      </c>
      <c r="E82" s="100" cm="1">
        <f t="array" ref="E82">_xlfn.XLOOKUP($D82,ТЗ_ФФ!$D:$D,ТЗ_ФФ!T:T+ТЗ_ФФ!U:U+ТЗ_ФФ!V:V,0)</f>
        <v>0</v>
      </c>
      <c r="F82" s="100" cm="1">
        <f t="array" ref="F82">_xlfn.XLOOKUP($D82,ТЗ_ФФ!$D:$D,ТЗ_ФФ!AK:AK+ТЗ_ФФ!AL:AL+ТЗ_ФФ!AM:AM,0)</f>
        <v>0</v>
      </c>
      <c r="G82" s="100">
        <f>_xlfn.XLOOKUP($D82,ТЗ_ФФ!$D:$D,ТЗ_ФФ!X:X,0)</f>
        <v>0</v>
      </c>
      <c r="H82" s="100">
        <f>_xlfn.XLOOKUP($D82,ТЗ_ФФ!$D:$D,ТЗ_ФФ!AI:AI,0)</f>
        <v>0</v>
      </c>
      <c r="I82" s="100">
        <f>_xlfn.XLOOKUP($D82,ТЗ_ФФ!$D:$D,ТЗ_ФФ!AP:AP,0)</f>
        <v>0</v>
      </c>
      <c r="J82" s="100">
        <f>_xlfn.XLOOKUP($D82,ТЗ_ФФ!$D:$D,ТЗ_ФФ!AF:AF,0)</f>
        <v>0</v>
      </c>
      <c r="K82" s="100" cm="1">
        <f t="array" ref="K82">_xlfn.XLOOKUP($D82,ТЗ_ФФ!$D:$D,ТЗ_ФФ!R:R+ТЗ_ФФ!AC:AC,0)</f>
        <v>0</v>
      </c>
      <c r="L82" s="100">
        <f>_xlfn.XLOOKUP($D82,ТЗ_ФФ!$D:$D,ТЗ_ФФ!AH:AH,0)</f>
        <v>0</v>
      </c>
      <c r="M82" s="100"/>
      <c r="N82" s="100">
        <f>_xlfn.XLOOKUP($D82,ТЗ_ФФ!$D:$D,ТЗ_ФФ!AJ:AJ,0)</f>
        <v>0</v>
      </c>
      <c r="O82" s="100">
        <f>_xlfn.XLOOKUP($D82,ТЗ_ФФ!$D:$D,ТЗ_ФФ!AB:AB,0)</f>
        <v>0</v>
      </c>
      <c r="P82" s="100">
        <f>_xlfn.XLOOKUP($D82,ТЗ_ФФ!$D:$D,ТЗ_ФФ!Z:Z,0)</f>
        <v>0</v>
      </c>
      <c r="Q82" s="100">
        <f>_xlfn.XLOOKUP($D82,ТЗ_ФФ!$D:$D,ТЗ_ФФ!AD:AD,0)</f>
        <v>0</v>
      </c>
      <c r="R82" s="100">
        <f>_xlfn.XLOOKUP($D82,ТЗ_ФФ!$D:$D,ТЗ_ФФ!AE:AE,0)</f>
        <v>0</v>
      </c>
      <c r="S82" s="100">
        <f>_xlfn.XLOOKUP($D82,ТЗ_ФФ!$D:$D,ТЗ_ФФ!W:W,0)</f>
        <v>0</v>
      </c>
      <c r="T82" s="100">
        <f>_xlfn.XLOOKUP($D82,ТЗ_ФФ!$D:$D,ТЗ_ФФ!AG:AG,0)</f>
        <v>0</v>
      </c>
      <c r="U82" s="100">
        <f>_xlfn.XLOOKUP($D82,ТЗ_ФФ!$D:$D,ТЗ_ФФ!AO:AO,0)</f>
        <v>0</v>
      </c>
      <c r="V82" s="100">
        <f>_xlfn.XLOOKUP($D82,ТЗ_ФФ!$D:$D,ТЗ_ФФ!AQ:AQ,0)</f>
        <v>0</v>
      </c>
      <c r="W82" s="100">
        <f>_xlfn.XLOOKUP($D82,ТЗ_ФФ!$D:$D,ТЗ_ФФ!AN:AN,0)</f>
        <v>0</v>
      </c>
      <c r="X82" s="100">
        <f>_xlfn.XLOOKUP($D82,ТЗ_ФФ!$D:$D,ТЗ_ФФ!AR:AR,0)</f>
        <v>0</v>
      </c>
      <c r="Y82" s="100">
        <f>_xlfn.XLOOKUP($D82,ТЗ_ФФ!$D:$D,ТЗ_ФФ!Y:Y,0)</f>
        <v>0</v>
      </c>
      <c r="Z82" s="100">
        <f>_xlfn.XLOOKUP($D82,ТЗ_ФФ!$D:$D,ТЗ_ФФ!AA:AA,0)</f>
        <v>0</v>
      </c>
      <c r="AA82" s="100">
        <f>_xlfn.XLOOKUP($D82,ТЗ_ФФ!$D:$D,ТЗ_ФФ!S:S,0)</f>
        <v>0</v>
      </c>
      <c r="AB82" s="100">
        <f t="shared" si="1"/>
        <v>0</v>
      </c>
    </row>
    <row r="83" spans="1:28" ht="25.5" customHeight="1" x14ac:dyDescent="0.25">
      <c r="A83" s="113" t="s">
        <v>65</v>
      </c>
      <c r="B83" s="114"/>
      <c r="C83" s="115"/>
      <c r="D83" s="116"/>
      <c r="E83" s="117">
        <f ca="1">SUM(E3:E82)</f>
        <v>0</v>
      </c>
      <c r="F83" s="117">
        <f t="shared" ref="F83" ca="1" si="2">SUM(F3:F82)</f>
        <v>0</v>
      </c>
      <c r="G83" s="117">
        <f ca="1">SUM(G3:G82)</f>
        <v>0</v>
      </c>
      <c r="H83" s="117">
        <f t="shared" ref="H83:AA83" ca="1" si="3">SUM(H3:H82)</f>
        <v>0</v>
      </c>
      <c r="I83" s="117">
        <f t="shared" ca="1" si="3"/>
        <v>0</v>
      </c>
      <c r="J83" s="117">
        <f t="shared" ca="1" si="3"/>
        <v>0</v>
      </c>
      <c r="K83" s="117">
        <f t="shared" ca="1" si="3"/>
        <v>0</v>
      </c>
      <c r="L83" s="117">
        <f t="shared" ca="1" si="3"/>
        <v>0</v>
      </c>
      <c r="M83" s="117">
        <f t="shared" si="3"/>
        <v>0</v>
      </c>
      <c r="N83" s="117">
        <f t="shared" ca="1" si="3"/>
        <v>0</v>
      </c>
      <c r="O83" s="117">
        <f t="shared" ca="1" si="3"/>
        <v>0</v>
      </c>
      <c r="P83" s="117">
        <f t="shared" ca="1" si="3"/>
        <v>0</v>
      </c>
      <c r="Q83" s="117">
        <f t="shared" ca="1" si="3"/>
        <v>0</v>
      </c>
      <c r="R83" s="117">
        <f t="shared" ca="1" si="3"/>
        <v>0</v>
      </c>
      <c r="S83" s="117">
        <f t="shared" ca="1" si="3"/>
        <v>0</v>
      </c>
      <c r="T83" s="117">
        <f t="shared" ca="1" si="3"/>
        <v>0</v>
      </c>
      <c r="U83" s="117">
        <f t="shared" ca="1" si="3"/>
        <v>0</v>
      </c>
      <c r="V83" s="117">
        <f t="shared" ca="1" si="3"/>
        <v>0</v>
      </c>
      <c r="W83" s="117">
        <f t="shared" ca="1" si="3"/>
        <v>0</v>
      </c>
      <c r="X83" s="117">
        <f t="shared" ca="1" si="3"/>
        <v>0</v>
      </c>
      <c r="Y83" s="117">
        <f t="shared" ca="1" si="3"/>
        <v>0</v>
      </c>
      <c r="Z83" s="117">
        <f t="shared" ca="1" si="3"/>
        <v>0</v>
      </c>
      <c r="AA83" s="117">
        <f t="shared" ca="1" si="3"/>
        <v>0</v>
      </c>
      <c r="AB83" s="104">
        <f ca="1">SUM(AB3:AB82)</f>
        <v>0</v>
      </c>
    </row>
    <row r="84" spans="1:28" ht="24.75" customHeight="1" x14ac:dyDescent="0.25">
      <c r="A84" s="112"/>
      <c r="B84" s="107"/>
      <c r="C84" s="118"/>
      <c r="D84" s="118"/>
      <c r="E84" s="119"/>
      <c r="F84" s="118"/>
      <c r="G84" s="106"/>
      <c r="H84" s="106"/>
      <c r="I84" s="106"/>
      <c r="J84" s="106"/>
      <c r="K84" s="106"/>
      <c r="L84" s="106"/>
      <c r="M84" s="107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  <c r="AA84" s="105">
        <f ca="1">SUM(E83:AA83)</f>
        <v>0</v>
      </c>
    </row>
  </sheetData>
  <autoFilter ref="A2:AA84" xr:uid="{9A408A73-3615-46A1-959F-58F7ED5390CC}"/>
  <phoneticPr fontId="12" type="noConversion"/>
  <conditionalFormatting sqref="A3:AB84">
    <cfRule type="cellIs" priority="1" operator="equal">
      <formula>0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9FF26-4267-42C4-93CE-7D66C0DF0F7F}">
  <sheetPr filterMode="1">
    <tabColor rgb="FFFF0000"/>
    <pageSetUpPr fitToPage="1"/>
  </sheetPr>
  <dimension ref="A1:AX84"/>
  <sheetViews>
    <sheetView showZeros="0" showWhiteSpace="0" zoomScale="60" zoomScaleNormal="60" workbookViewId="0">
      <pane xSplit="4" ySplit="5" topLeftCell="E6" activePane="bottomRight" state="frozen"/>
      <selection sqref="A1:J1048576"/>
      <selection pane="topRight" sqref="A1:J1048576"/>
      <selection pane="bottomLeft" sqref="A1:J1048576"/>
      <selection pane="bottomRight" activeCell="E12" sqref="E12"/>
    </sheetView>
  </sheetViews>
  <sheetFormatPr defaultColWidth="19.25" defaultRowHeight="99.95" customHeight="1" outlineLevelCol="1" x14ac:dyDescent="0.35"/>
  <cols>
    <col min="1" max="1" width="16.375" style="60" customWidth="1"/>
    <col min="2" max="2" width="22.875" style="39" customWidth="1"/>
    <col min="3" max="3" width="20.5" style="39" customWidth="1"/>
    <col min="4" max="4" width="25.875" style="61" customWidth="1"/>
    <col min="5" max="5" width="15.125" style="62" customWidth="1" outlineLevel="1"/>
    <col min="6" max="9" width="15.125" style="62" hidden="1" customWidth="1" outlineLevel="1"/>
    <col min="10" max="10" width="15.125" style="62" customWidth="1" outlineLevel="1"/>
    <col min="11" max="11" width="15.125" style="62" hidden="1" customWidth="1" outlineLevel="1"/>
    <col min="12" max="12" width="15.125" style="62" customWidth="1" outlineLevel="1"/>
    <col min="13" max="13" width="15.125" style="62" hidden="1" customWidth="1" outlineLevel="1"/>
    <col min="14" max="15" width="15.125" style="62" customWidth="1" outlineLevel="1"/>
    <col min="16" max="16" width="11.875" style="62" hidden="1" customWidth="1" outlineLevel="1"/>
    <col min="17" max="17" width="9.625" style="62" bestFit="1" customWidth="1"/>
    <col min="18" max="18" width="25.375" style="62" hidden="1" customWidth="1" outlineLevel="1"/>
    <col min="19" max="19" width="23.25" style="62" hidden="1" customWidth="1" outlineLevel="1"/>
    <col min="20" max="20" width="23.875" style="62" hidden="1" customWidth="1" outlineLevel="1"/>
    <col min="21" max="21" width="24.25" style="62" hidden="1" customWidth="1" outlineLevel="1"/>
    <col min="22" max="22" width="24.75" style="62" hidden="1" customWidth="1" outlineLevel="1"/>
    <col min="23" max="23" width="25.5" style="62" hidden="1" customWidth="1" outlineLevel="1"/>
    <col min="24" max="24" width="24.125" style="62" hidden="1" customWidth="1" outlineLevel="1"/>
    <col min="25" max="25" width="25.5" style="62" hidden="1" customWidth="1" outlineLevel="1"/>
    <col min="26" max="26" width="24.75" style="62" hidden="1" customWidth="1" outlineLevel="1"/>
    <col min="27" max="27" width="25.375" style="62" hidden="1" customWidth="1" outlineLevel="1"/>
    <col min="28" max="28" width="25.5" style="62" hidden="1" customWidth="1" outlineLevel="1"/>
    <col min="29" max="29" width="24.75" style="62" hidden="1" customWidth="1" outlineLevel="1"/>
    <col min="30" max="30" width="25.125" style="62" hidden="1" customWidth="1" outlineLevel="1"/>
    <col min="31" max="31" width="21.625" style="62" hidden="1" customWidth="1" outlineLevel="1"/>
    <col min="32" max="32" width="24.75" style="62" hidden="1" customWidth="1" outlineLevel="1"/>
    <col min="33" max="33" width="22.625" style="62" hidden="1" customWidth="1" outlineLevel="1"/>
    <col min="34" max="34" width="24.75" style="62" hidden="1" customWidth="1" outlineLevel="1"/>
    <col min="35" max="35" width="24.125" style="62" hidden="1" customWidth="1" outlineLevel="1"/>
    <col min="36" max="36" width="23.5" style="62" hidden="1" customWidth="1" outlineLevel="1"/>
    <col min="37" max="37" width="25.75" style="62" hidden="1" customWidth="1" outlineLevel="1"/>
    <col min="38" max="38" width="24.125" style="62" hidden="1" customWidth="1" outlineLevel="1"/>
    <col min="39" max="39" width="25.375" style="62" hidden="1" customWidth="1" outlineLevel="1"/>
    <col min="40" max="40" width="21.375" style="62" hidden="1" customWidth="1" outlineLevel="1"/>
    <col min="41" max="41" width="24.75" style="62" hidden="1" customWidth="1" outlineLevel="1"/>
    <col min="42" max="42" width="19.125" style="62" hidden="1" customWidth="1" outlineLevel="1"/>
    <col min="43" max="43" width="24.5" style="62" hidden="1" customWidth="1" outlineLevel="1"/>
    <col min="44" max="44" width="25.125" style="62" hidden="1" customWidth="1" outlineLevel="1"/>
    <col min="45" max="45" width="8" style="62" bestFit="1" customWidth="1" collapsed="1"/>
    <col min="46" max="46" width="13.5" style="40" bestFit="1" customWidth="1"/>
    <col min="47" max="47" width="35.125" style="36" customWidth="1"/>
    <col min="48" max="48" width="58.5" style="36" customWidth="1"/>
    <col min="49" max="49" width="9.125" style="40" bestFit="1" customWidth="1"/>
    <col min="50" max="50" width="13.5" style="39" bestFit="1" customWidth="1"/>
    <col min="51" max="16384" width="19.25" style="39"/>
  </cols>
  <sheetData>
    <row r="1" spans="1:49" s="27" customFormat="1" ht="104.25" customHeight="1" x14ac:dyDescent="0.25">
      <c r="A1" s="317" t="s">
        <v>0</v>
      </c>
      <c r="B1" s="317" t="s">
        <v>1</v>
      </c>
      <c r="C1" s="317" t="s">
        <v>2</v>
      </c>
      <c r="D1" s="319" t="s">
        <v>4</v>
      </c>
      <c r="E1" s="141" t="s">
        <v>193</v>
      </c>
      <c r="F1" s="141" t="s">
        <v>194</v>
      </c>
      <c r="G1" s="141" t="s">
        <v>195</v>
      </c>
      <c r="H1" s="141" t="s">
        <v>196</v>
      </c>
      <c r="I1" s="141" t="s">
        <v>197</v>
      </c>
      <c r="J1" s="141" t="s">
        <v>198</v>
      </c>
      <c r="K1" s="141" t="s">
        <v>199</v>
      </c>
      <c r="L1" s="141" t="s">
        <v>200</v>
      </c>
      <c r="M1" s="141" t="s">
        <v>201</v>
      </c>
      <c r="N1" s="141" t="s">
        <v>202</v>
      </c>
      <c r="O1" s="141" t="s">
        <v>203</v>
      </c>
      <c r="P1" s="141" t="s">
        <v>204</v>
      </c>
      <c r="Q1" s="310" t="s">
        <v>102</v>
      </c>
      <c r="R1" s="92"/>
      <c r="S1" s="92"/>
      <c r="T1" s="92"/>
      <c r="U1" s="136">
        <v>2000034323999</v>
      </c>
      <c r="V1" s="136">
        <v>2000036433891</v>
      </c>
      <c r="W1" s="136">
        <v>2000034441802</v>
      </c>
      <c r="X1" s="138">
        <v>2000036463809</v>
      </c>
      <c r="Y1" s="136" t="s">
        <v>236</v>
      </c>
      <c r="Z1" s="92"/>
      <c r="AA1" s="138">
        <v>2000036432717</v>
      </c>
      <c r="AB1" s="136">
        <v>2000028839261</v>
      </c>
      <c r="AC1" s="138">
        <v>2000036427557</v>
      </c>
      <c r="AD1" s="92"/>
      <c r="AE1" s="92"/>
      <c r="AF1" s="136">
        <v>2000034441612</v>
      </c>
      <c r="AG1" s="138">
        <v>2000036465304</v>
      </c>
      <c r="AH1" s="138">
        <v>2000036430897</v>
      </c>
      <c r="AI1" s="136">
        <v>2000034439660</v>
      </c>
      <c r="AJ1" s="135">
        <v>2000034436041</v>
      </c>
      <c r="AK1" s="92"/>
      <c r="AL1" s="136">
        <v>2000034445302</v>
      </c>
      <c r="AM1" s="136">
        <v>2000036433056</v>
      </c>
      <c r="AN1" s="138">
        <v>2000036465516</v>
      </c>
      <c r="AO1" s="136">
        <v>2000028843507</v>
      </c>
      <c r="AP1" s="136">
        <v>2000034439936</v>
      </c>
      <c r="AQ1" s="92"/>
      <c r="AR1" s="138">
        <v>2000036447189</v>
      </c>
      <c r="AS1" s="312" t="s">
        <v>154</v>
      </c>
      <c r="AT1" s="321" t="s">
        <v>3</v>
      </c>
      <c r="AU1" s="308" t="s">
        <v>5</v>
      </c>
      <c r="AV1" s="308" t="s">
        <v>6</v>
      </c>
      <c r="AW1" s="28"/>
    </row>
    <row r="2" spans="1:49" s="90" customFormat="1" ht="70.5" customHeight="1" thickBot="1" x14ac:dyDescent="0.3">
      <c r="A2" s="318"/>
      <c r="B2" s="318"/>
      <c r="C2" s="318"/>
      <c r="D2" s="320"/>
      <c r="E2" s="120" t="s">
        <v>230</v>
      </c>
      <c r="F2" s="120" t="s">
        <v>254</v>
      </c>
      <c r="G2" s="120" t="s">
        <v>255</v>
      </c>
      <c r="H2" s="120" t="s">
        <v>256</v>
      </c>
      <c r="I2" s="120" t="s">
        <v>63</v>
      </c>
      <c r="J2" s="120" t="s">
        <v>231</v>
      </c>
      <c r="K2" s="120" t="s">
        <v>257</v>
      </c>
      <c r="L2" s="120" t="s">
        <v>232</v>
      </c>
      <c r="M2" s="120" t="s">
        <v>62</v>
      </c>
      <c r="N2" s="120" t="s">
        <v>252</v>
      </c>
      <c r="O2" s="120" t="s">
        <v>253</v>
      </c>
      <c r="P2" s="120" t="s">
        <v>70</v>
      </c>
      <c r="Q2" s="311"/>
      <c r="R2" s="85" t="s">
        <v>112</v>
      </c>
      <c r="S2" s="85" t="s">
        <v>220</v>
      </c>
      <c r="T2" s="85" t="s">
        <v>99</v>
      </c>
      <c r="U2" s="85" t="s">
        <v>98</v>
      </c>
      <c r="V2" s="85" t="s">
        <v>234</v>
      </c>
      <c r="W2" s="85" t="s">
        <v>103</v>
      </c>
      <c r="X2" s="85" t="s">
        <v>104</v>
      </c>
      <c r="Y2" s="85" t="s">
        <v>105</v>
      </c>
      <c r="Z2" s="85" t="s">
        <v>117</v>
      </c>
      <c r="AA2" s="85" t="s">
        <v>113</v>
      </c>
      <c r="AB2" s="85" t="s">
        <v>106</v>
      </c>
      <c r="AC2" s="85" t="s">
        <v>237</v>
      </c>
      <c r="AD2" s="85" t="s">
        <v>219</v>
      </c>
      <c r="AE2" s="85" t="s">
        <v>107</v>
      </c>
      <c r="AF2" s="85" t="s">
        <v>114</v>
      </c>
      <c r="AG2" s="85" t="s">
        <v>108</v>
      </c>
      <c r="AH2" s="85" t="s">
        <v>238</v>
      </c>
      <c r="AI2" s="85" t="s">
        <v>109</v>
      </c>
      <c r="AJ2" s="85" t="s">
        <v>217</v>
      </c>
      <c r="AK2" s="85" t="s">
        <v>101</v>
      </c>
      <c r="AL2" s="85" t="s">
        <v>100</v>
      </c>
      <c r="AM2" s="85" t="s">
        <v>115</v>
      </c>
      <c r="AN2" s="85" t="s">
        <v>116</v>
      </c>
      <c r="AO2" s="85" t="s">
        <v>233</v>
      </c>
      <c r="AP2" s="85" t="s">
        <v>218</v>
      </c>
      <c r="AQ2" s="85" t="s">
        <v>110</v>
      </c>
      <c r="AR2" s="85" t="s">
        <v>111</v>
      </c>
      <c r="AS2" s="313"/>
      <c r="AT2" s="322"/>
      <c r="AU2" s="309"/>
      <c r="AV2" s="309"/>
      <c r="AW2" s="91"/>
    </row>
    <row r="3" spans="1:49" s="8" customFormat="1" ht="18.75" hidden="1" x14ac:dyDescent="0.25">
      <c r="A3" s="13"/>
      <c r="B3" s="13"/>
      <c r="C3" s="13"/>
      <c r="D3" s="10" t="s">
        <v>118</v>
      </c>
      <c r="E3" s="242">
        <v>46183</v>
      </c>
      <c r="F3" s="242">
        <v>46184</v>
      </c>
      <c r="G3" s="242">
        <v>46185</v>
      </c>
      <c r="H3" s="242">
        <v>46186</v>
      </c>
      <c r="I3" s="242">
        <v>46187</v>
      </c>
      <c r="J3" s="242">
        <v>46183</v>
      </c>
      <c r="K3" s="65"/>
      <c r="L3" s="242">
        <v>46183</v>
      </c>
      <c r="M3" s="65"/>
      <c r="N3" s="242">
        <v>46183</v>
      </c>
      <c r="O3" s="242">
        <v>46183</v>
      </c>
      <c r="P3" s="65"/>
      <c r="Q3" s="70"/>
      <c r="R3" s="66"/>
      <c r="S3" s="66"/>
      <c r="T3" s="66"/>
      <c r="U3" s="66">
        <v>45993</v>
      </c>
      <c r="V3" s="66">
        <v>45994</v>
      </c>
      <c r="W3" s="66">
        <v>45993</v>
      </c>
      <c r="X3" s="66">
        <v>45994</v>
      </c>
      <c r="Y3" s="66">
        <v>45993</v>
      </c>
      <c r="Z3" s="66"/>
      <c r="AA3" s="66">
        <v>45994</v>
      </c>
      <c r="AB3" s="66">
        <v>45993</v>
      </c>
      <c r="AC3" s="66">
        <v>45994</v>
      </c>
      <c r="AD3" s="66"/>
      <c r="AE3" s="66"/>
      <c r="AF3" s="66">
        <v>45993</v>
      </c>
      <c r="AG3" s="66">
        <v>45995</v>
      </c>
      <c r="AH3" s="66">
        <v>45994</v>
      </c>
      <c r="AI3" s="66">
        <v>45993</v>
      </c>
      <c r="AJ3" s="66">
        <v>45993</v>
      </c>
      <c r="AK3" s="66"/>
      <c r="AL3" s="66">
        <v>45993</v>
      </c>
      <c r="AM3" s="66">
        <v>45995</v>
      </c>
      <c r="AN3" s="66">
        <v>45995</v>
      </c>
      <c r="AO3" s="66">
        <v>45993</v>
      </c>
      <c r="AP3" s="66">
        <v>45993</v>
      </c>
      <c r="AQ3" s="66"/>
      <c r="AR3" s="66">
        <v>45995</v>
      </c>
      <c r="AS3" s="72"/>
      <c r="AT3" s="11"/>
      <c r="AU3" s="14"/>
      <c r="AV3" s="14"/>
      <c r="AW3" s="9"/>
    </row>
    <row r="4" spans="1:49" s="22" customFormat="1" ht="18.75" hidden="1" x14ac:dyDescent="0.25">
      <c r="A4" s="17"/>
      <c r="B4" s="17"/>
      <c r="C4" s="17"/>
      <c r="D4" s="17" t="s">
        <v>120</v>
      </c>
      <c r="E4" s="67"/>
      <c r="F4" s="67"/>
      <c r="G4" s="67"/>
      <c r="H4" s="67"/>
      <c r="I4" s="67"/>
      <c r="J4" s="67"/>
      <c r="K4" s="67"/>
      <c r="L4" s="67"/>
      <c r="M4" s="67"/>
      <c r="N4" s="69"/>
      <c r="O4" s="67"/>
      <c r="P4" s="67"/>
      <c r="Q4" s="71"/>
      <c r="R4" s="68"/>
      <c r="S4" s="68"/>
      <c r="T4" s="68"/>
      <c r="U4" s="68" t="s">
        <v>119</v>
      </c>
      <c r="V4" s="68" t="s">
        <v>235</v>
      </c>
      <c r="W4" s="68" t="s">
        <v>119</v>
      </c>
      <c r="X4" s="68" t="s">
        <v>235</v>
      </c>
      <c r="Y4" s="68" t="s">
        <v>119</v>
      </c>
      <c r="Z4" s="68"/>
      <c r="AA4" s="68" t="s">
        <v>235</v>
      </c>
      <c r="AB4" s="68" t="s">
        <v>119</v>
      </c>
      <c r="AC4" s="68" t="s">
        <v>235</v>
      </c>
      <c r="AD4" s="68"/>
      <c r="AE4" s="68"/>
      <c r="AF4" s="68" t="s">
        <v>119</v>
      </c>
      <c r="AG4" s="68" t="s">
        <v>235</v>
      </c>
      <c r="AH4" s="68" t="s">
        <v>235</v>
      </c>
      <c r="AI4" s="68" t="s">
        <v>119</v>
      </c>
      <c r="AJ4" s="68" t="s">
        <v>119</v>
      </c>
      <c r="AK4" s="68"/>
      <c r="AL4" s="68" t="s">
        <v>119</v>
      </c>
      <c r="AM4" s="68" t="s">
        <v>235</v>
      </c>
      <c r="AN4" s="68" t="s">
        <v>235</v>
      </c>
      <c r="AO4" s="68" t="s">
        <v>119</v>
      </c>
      <c r="AP4" s="68" t="s">
        <v>119</v>
      </c>
      <c r="AQ4" s="68"/>
      <c r="AR4" s="68" t="s">
        <v>235</v>
      </c>
      <c r="AS4" s="73"/>
      <c r="AT4" s="18"/>
      <c r="AU4" s="18"/>
      <c r="AV4" s="18"/>
    </row>
    <row r="5" spans="1:49" s="22" customFormat="1" ht="56.25" hidden="1" x14ac:dyDescent="0.25">
      <c r="A5" s="17"/>
      <c r="B5" s="17"/>
      <c r="C5" s="17"/>
      <c r="D5" s="17" t="s">
        <v>259</v>
      </c>
      <c r="E5" s="246" t="s">
        <v>230</v>
      </c>
      <c r="F5" s="246"/>
      <c r="G5" s="246"/>
      <c r="H5" s="246"/>
      <c r="I5" s="246"/>
      <c r="J5" s="246" t="s">
        <v>258</v>
      </c>
      <c r="K5" s="246"/>
      <c r="L5" s="246" t="s">
        <v>260</v>
      </c>
      <c r="M5" s="246"/>
      <c r="N5" s="247" t="s">
        <v>258</v>
      </c>
      <c r="O5" s="246" t="s">
        <v>261</v>
      </c>
      <c r="P5" s="246"/>
      <c r="Q5" s="248"/>
      <c r="R5" s="249"/>
      <c r="S5" s="249"/>
      <c r="T5" s="249"/>
      <c r="U5" s="249" t="s">
        <v>121</v>
      </c>
      <c r="V5" s="249" t="s">
        <v>122</v>
      </c>
      <c r="W5" s="249" t="s">
        <v>121</v>
      </c>
      <c r="X5" s="249" t="s">
        <v>122</v>
      </c>
      <c r="Y5" s="249" t="s">
        <v>121</v>
      </c>
      <c r="Z5" s="249"/>
      <c r="AA5" s="249" t="s">
        <v>122</v>
      </c>
      <c r="AB5" s="249" t="s">
        <v>121</v>
      </c>
      <c r="AC5" s="249" t="s">
        <v>121</v>
      </c>
      <c r="AD5" s="249"/>
      <c r="AE5" s="249"/>
      <c r="AF5" s="249" t="s">
        <v>121</v>
      </c>
      <c r="AG5" s="249" t="s">
        <v>122</v>
      </c>
      <c r="AH5" s="249" t="s">
        <v>121</v>
      </c>
      <c r="AI5" s="249" t="s">
        <v>121</v>
      </c>
      <c r="AJ5" s="249" t="s">
        <v>121</v>
      </c>
      <c r="AK5" s="249"/>
      <c r="AL5" s="249" t="s">
        <v>121</v>
      </c>
      <c r="AM5" s="249" t="s">
        <v>122</v>
      </c>
      <c r="AN5" s="249" t="s">
        <v>122</v>
      </c>
      <c r="AO5" s="249" t="s">
        <v>121</v>
      </c>
      <c r="AP5" s="249" t="s">
        <v>121</v>
      </c>
      <c r="AQ5" s="249"/>
      <c r="AR5" s="249" t="s">
        <v>122</v>
      </c>
      <c r="AS5" s="250"/>
      <c r="AT5" s="18"/>
      <c r="AU5" s="18"/>
      <c r="AV5" s="18"/>
    </row>
    <row r="6" spans="1:49" ht="102" customHeight="1" x14ac:dyDescent="0.25">
      <c r="A6" s="314" t="s">
        <v>8</v>
      </c>
      <c r="B6" s="29"/>
      <c r="C6" s="30" t="s">
        <v>123</v>
      </c>
      <c r="D6" s="31">
        <v>2038162681926</v>
      </c>
      <c r="E6" s="251">
        <v>0</v>
      </c>
      <c r="F6" s="32">
        <v>0</v>
      </c>
      <c r="G6" s="32">
        <v>0</v>
      </c>
      <c r="H6" s="32">
        <v>0</v>
      </c>
      <c r="I6" s="32">
        <v>0</v>
      </c>
      <c r="J6" s="251">
        <v>0</v>
      </c>
      <c r="K6" s="32">
        <v>0</v>
      </c>
      <c r="L6" s="251">
        <v>0</v>
      </c>
      <c r="M6" s="32">
        <v>0</v>
      </c>
      <c r="N6" s="251">
        <v>20</v>
      </c>
      <c r="O6" s="251">
        <v>20</v>
      </c>
      <c r="P6" s="32">
        <v>0</v>
      </c>
      <c r="Q6" s="1">
        <v>40</v>
      </c>
      <c r="R6" s="33">
        <v>0</v>
      </c>
      <c r="S6" s="33">
        <v>0</v>
      </c>
      <c r="T6" s="33">
        <v>0</v>
      </c>
      <c r="U6" s="33">
        <v>0</v>
      </c>
      <c r="V6" s="33">
        <v>0</v>
      </c>
      <c r="W6" s="33">
        <v>0</v>
      </c>
      <c r="X6" s="33">
        <v>0</v>
      </c>
      <c r="Y6" s="33">
        <v>0</v>
      </c>
      <c r="Z6" s="33">
        <v>0</v>
      </c>
      <c r="AA6" s="33">
        <v>0</v>
      </c>
      <c r="AB6" s="33">
        <v>0</v>
      </c>
      <c r="AC6" s="33">
        <v>0</v>
      </c>
      <c r="AD6" s="33">
        <v>0</v>
      </c>
      <c r="AE6" s="33">
        <v>0</v>
      </c>
      <c r="AF6" s="33">
        <v>0</v>
      </c>
      <c r="AG6" s="33">
        <v>0</v>
      </c>
      <c r="AH6" s="33">
        <v>0</v>
      </c>
      <c r="AI6" s="33">
        <v>0</v>
      </c>
      <c r="AJ6" s="33">
        <v>0</v>
      </c>
      <c r="AK6" s="33">
        <v>0</v>
      </c>
      <c r="AL6" s="33">
        <v>0</v>
      </c>
      <c r="AM6" s="33">
        <v>0</v>
      </c>
      <c r="AN6" s="33">
        <v>0</v>
      </c>
      <c r="AO6" s="33">
        <v>0</v>
      </c>
      <c r="AP6" s="33">
        <v>0</v>
      </c>
      <c r="AQ6" s="33">
        <v>0</v>
      </c>
      <c r="AR6" s="33">
        <v>0</v>
      </c>
      <c r="AS6" s="64">
        <v>0</v>
      </c>
      <c r="AT6" s="282">
        <v>40</v>
      </c>
      <c r="AU6" s="35" t="s">
        <v>7</v>
      </c>
      <c r="AV6" s="35" t="s">
        <v>87</v>
      </c>
    </row>
    <row r="7" spans="1:49" ht="99.95" customHeight="1" thickBot="1" x14ac:dyDescent="0.3">
      <c r="A7" s="315"/>
      <c r="B7" s="41"/>
      <c r="C7" s="42" t="s">
        <v>124</v>
      </c>
      <c r="D7" s="43">
        <v>2038172050200</v>
      </c>
      <c r="E7" s="252">
        <v>0</v>
      </c>
      <c r="F7" s="144">
        <v>0</v>
      </c>
      <c r="G7" s="144">
        <v>0</v>
      </c>
      <c r="H7" s="144">
        <v>0</v>
      </c>
      <c r="I7" s="144">
        <v>0</v>
      </c>
      <c r="J7" s="252">
        <v>0</v>
      </c>
      <c r="K7" s="144">
        <v>0</v>
      </c>
      <c r="L7" s="252">
        <v>0</v>
      </c>
      <c r="M7" s="144">
        <v>0</v>
      </c>
      <c r="N7" s="252">
        <v>20</v>
      </c>
      <c r="O7" s="252">
        <v>20</v>
      </c>
      <c r="P7" s="144">
        <v>0</v>
      </c>
      <c r="Q7" s="1">
        <v>40</v>
      </c>
      <c r="R7" s="146">
        <v>0</v>
      </c>
      <c r="S7" s="146">
        <v>0</v>
      </c>
      <c r="T7" s="146">
        <v>0</v>
      </c>
      <c r="U7" s="146">
        <v>0</v>
      </c>
      <c r="V7" s="146">
        <v>0</v>
      </c>
      <c r="W7" s="146">
        <v>0</v>
      </c>
      <c r="X7" s="146">
        <v>0</v>
      </c>
      <c r="Y7" s="146">
        <v>0</v>
      </c>
      <c r="Z7" s="146">
        <v>0</v>
      </c>
      <c r="AA7" s="146">
        <v>0</v>
      </c>
      <c r="AB7" s="146">
        <v>0</v>
      </c>
      <c r="AC7" s="146">
        <v>0</v>
      </c>
      <c r="AD7" s="146">
        <v>0</v>
      </c>
      <c r="AE7" s="146">
        <v>0</v>
      </c>
      <c r="AF7" s="146">
        <v>0</v>
      </c>
      <c r="AG7" s="146">
        <v>0</v>
      </c>
      <c r="AH7" s="146">
        <v>0</v>
      </c>
      <c r="AI7" s="146">
        <v>0</v>
      </c>
      <c r="AJ7" s="146">
        <v>0</v>
      </c>
      <c r="AK7" s="146">
        <v>0</v>
      </c>
      <c r="AL7" s="146">
        <v>0</v>
      </c>
      <c r="AM7" s="146">
        <v>0</v>
      </c>
      <c r="AN7" s="146">
        <v>0</v>
      </c>
      <c r="AO7" s="146">
        <v>0</v>
      </c>
      <c r="AP7" s="146">
        <v>0</v>
      </c>
      <c r="AQ7" s="146">
        <v>0</v>
      </c>
      <c r="AR7" s="146">
        <v>0</v>
      </c>
      <c r="AS7" s="147">
        <v>0</v>
      </c>
      <c r="AT7" s="282">
        <v>40</v>
      </c>
      <c r="AU7" s="140" t="s">
        <v>7</v>
      </c>
      <c r="AV7" s="140" t="s">
        <v>262</v>
      </c>
    </row>
    <row r="8" spans="1:49" s="128" customFormat="1" ht="99.95" hidden="1" customHeight="1" thickBot="1" x14ac:dyDescent="0.3">
      <c r="A8" s="152" t="s">
        <v>88</v>
      </c>
      <c r="B8" s="153"/>
      <c r="C8" s="152" t="s">
        <v>88</v>
      </c>
      <c r="D8" s="154">
        <v>2038430289250</v>
      </c>
      <c r="E8" s="155">
        <v>0</v>
      </c>
      <c r="F8" s="155">
        <v>0</v>
      </c>
      <c r="G8" s="155">
        <v>0</v>
      </c>
      <c r="H8" s="155">
        <v>0</v>
      </c>
      <c r="I8" s="155">
        <v>0</v>
      </c>
      <c r="J8" s="155">
        <v>0</v>
      </c>
      <c r="K8" s="155">
        <v>0</v>
      </c>
      <c r="L8" s="155">
        <v>0</v>
      </c>
      <c r="M8" s="155">
        <v>0</v>
      </c>
      <c r="N8" s="155">
        <v>0</v>
      </c>
      <c r="O8" s="155">
        <v>0</v>
      </c>
      <c r="P8" s="155">
        <v>0</v>
      </c>
      <c r="Q8" s="1">
        <v>0</v>
      </c>
      <c r="R8" s="156">
        <v>0</v>
      </c>
      <c r="S8" s="156">
        <v>0</v>
      </c>
      <c r="T8" s="156">
        <v>0</v>
      </c>
      <c r="U8" s="157">
        <v>0</v>
      </c>
      <c r="V8" s="157">
        <v>0</v>
      </c>
      <c r="W8" s="156">
        <v>0</v>
      </c>
      <c r="X8" s="156">
        <v>0</v>
      </c>
      <c r="Y8" s="156">
        <v>0</v>
      </c>
      <c r="Z8" s="156">
        <v>0</v>
      </c>
      <c r="AA8" s="156">
        <v>0</v>
      </c>
      <c r="AB8" s="156">
        <v>0</v>
      </c>
      <c r="AC8" s="157">
        <v>0</v>
      </c>
      <c r="AD8" s="156">
        <v>0</v>
      </c>
      <c r="AE8" s="156">
        <v>0</v>
      </c>
      <c r="AF8" s="156">
        <v>0</v>
      </c>
      <c r="AG8" s="157">
        <v>0</v>
      </c>
      <c r="AH8" s="157">
        <v>0</v>
      </c>
      <c r="AI8" s="156">
        <v>0</v>
      </c>
      <c r="AJ8" s="156">
        <v>0</v>
      </c>
      <c r="AK8" s="157">
        <v>0</v>
      </c>
      <c r="AL8" s="157">
        <v>0</v>
      </c>
      <c r="AM8" s="157">
        <v>0</v>
      </c>
      <c r="AN8" s="156">
        <v>0</v>
      </c>
      <c r="AO8" s="156">
        <v>0</v>
      </c>
      <c r="AP8" s="156">
        <v>0</v>
      </c>
      <c r="AQ8" s="156">
        <v>0</v>
      </c>
      <c r="AR8" s="157">
        <v>0</v>
      </c>
      <c r="AS8" s="158">
        <v>0</v>
      </c>
      <c r="AT8" s="63">
        <v>0</v>
      </c>
      <c r="AU8" s="159" t="s">
        <v>7</v>
      </c>
      <c r="AV8" s="159" t="s">
        <v>89</v>
      </c>
      <c r="AW8" s="129"/>
    </row>
    <row r="9" spans="1:49" ht="99.95" customHeight="1" x14ac:dyDescent="0.25">
      <c r="A9" s="316" t="s">
        <v>9</v>
      </c>
      <c r="B9" s="46"/>
      <c r="C9" s="47" t="s">
        <v>125</v>
      </c>
      <c r="D9" s="48">
        <v>2041591042329</v>
      </c>
      <c r="E9" s="254">
        <v>0</v>
      </c>
      <c r="F9" s="163">
        <v>0</v>
      </c>
      <c r="G9" s="163">
        <v>0</v>
      </c>
      <c r="H9" s="163">
        <v>0</v>
      </c>
      <c r="I9" s="163">
        <v>0</v>
      </c>
      <c r="J9" s="254">
        <v>0</v>
      </c>
      <c r="K9" s="163">
        <v>0</v>
      </c>
      <c r="L9" s="254">
        <v>0</v>
      </c>
      <c r="M9" s="163">
        <v>0</v>
      </c>
      <c r="N9" s="254">
        <v>0</v>
      </c>
      <c r="O9" s="254">
        <v>10</v>
      </c>
      <c r="P9" s="163">
        <v>0</v>
      </c>
      <c r="Q9" s="1">
        <v>10</v>
      </c>
      <c r="R9" s="164">
        <v>0</v>
      </c>
      <c r="S9" s="164">
        <v>0</v>
      </c>
      <c r="T9" s="164">
        <v>0</v>
      </c>
      <c r="U9" s="164">
        <v>0</v>
      </c>
      <c r="V9" s="164">
        <v>0</v>
      </c>
      <c r="W9" s="164">
        <v>0</v>
      </c>
      <c r="X9" s="164">
        <v>0</v>
      </c>
      <c r="Y9" s="164">
        <v>0</v>
      </c>
      <c r="Z9" s="164">
        <v>0</v>
      </c>
      <c r="AA9" s="164">
        <v>0</v>
      </c>
      <c r="AB9" s="164">
        <v>0</v>
      </c>
      <c r="AC9" s="164">
        <v>0</v>
      </c>
      <c r="AD9" s="164">
        <v>0</v>
      </c>
      <c r="AE9" s="164">
        <v>0</v>
      </c>
      <c r="AF9" s="164">
        <v>0</v>
      </c>
      <c r="AG9" s="164">
        <v>0</v>
      </c>
      <c r="AH9" s="164">
        <v>0</v>
      </c>
      <c r="AI9" s="164">
        <v>0</v>
      </c>
      <c r="AJ9" s="164">
        <v>0</v>
      </c>
      <c r="AK9" s="164">
        <v>0</v>
      </c>
      <c r="AL9" s="164">
        <v>0</v>
      </c>
      <c r="AM9" s="164">
        <v>0</v>
      </c>
      <c r="AN9" s="164">
        <v>0</v>
      </c>
      <c r="AO9" s="164">
        <v>0</v>
      </c>
      <c r="AP9" s="164">
        <v>0</v>
      </c>
      <c r="AQ9" s="164">
        <v>0</v>
      </c>
      <c r="AR9" s="164">
        <v>0</v>
      </c>
      <c r="AS9" s="165">
        <v>0</v>
      </c>
      <c r="AT9" s="282">
        <v>10</v>
      </c>
      <c r="AU9" s="52" t="s">
        <v>7</v>
      </c>
      <c r="AV9" s="301" t="s">
        <v>53</v>
      </c>
    </row>
    <row r="10" spans="1:49" ht="99.95" customHeight="1" x14ac:dyDescent="0.25">
      <c r="A10" s="314"/>
      <c r="B10" s="49"/>
      <c r="C10" s="50" t="s">
        <v>126</v>
      </c>
      <c r="D10" s="51">
        <v>2041591055954</v>
      </c>
      <c r="E10" s="251">
        <v>20</v>
      </c>
      <c r="F10" s="32">
        <v>0</v>
      </c>
      <c r="G10" s="32">
        <v>0</v>
      </c>
      <c r="H10" s="32">
        <v>0</v>
      </c>
      <c r="I10" s="32">
        <v>0</v>
      </c>
      <c r="J10" s="251">
        <v>10</v>
      </c>
      <c r="K10" s="32">
        <v>0</v>
      </c>
      <c r="L10" s="251">
        <v>10</v>
      </c>
      <c r="M10" s="32">
        <v>0</v>
      </c>
      <c r="N10" s="251">
        <v>10</v>
      </c>
      <c r="O10" s="251">
        <v>10</v>
      </c>
      <c r="P10" s="32">
        <v>0</v>
      </c>
      <c r="Q10" s="1">
        <v>60</v>
      </c>
      <c r="R10" s="33">
        <v>0</v>
      </c>
      <c r="S10" s="33">
        <v>0</v>
      </c>
      <c r="T10" s="33">
        <v>0</v>
      </c>
      <c r="U10" s="33">
        <v>0</v>
      </c>
      <c r="V10" s="33">
        <v>0</v>
      </c>
      <c r="W10" s="33">
        <v>0</v>
      </c>
      <c r="X10" s="33">
        <v>0</v>
      </c>
      <c r="Y10" s="33">
        <v>0</v>
      </c>
      <c r="Z10" s="33">
        <v>0</v>
      </c>
      <c r="AA10" s="33">
        <v>0</v>
      </c>
      <c r="AB10" s="33">
        <v>0</v>
      </c>
      <c r="AC10" s="33">
        <v>0</v>
      </c>
      <c r="AD10" s="33">
        <v>0</v>
      </c>
      <c r="AE10" s="33">
        <v>0</v>
      </c>
      <c r="AF10" s="33">
        <v>0</v>
      </c>
      <c r="AG10" s="33">
        <v>0</v>
      </c>
      <c r="AH10" s="33">
        <v>0</v>
      </c>
      <c r="AI10" s="33">
        <v>0</v>
      </c>
      <c r="AJ10" s="33">
        <v>0</v>
      </c>
      <c r="AK10" s="33">
        <v>0</v>
      </c>
      <c r="AL10" s="33">
        <v>0</v>
      </c>
      <c r="AM10" s="33">
        <v>0</v>
      </c>
      <c r="AN10" s="33">
        <v>0</v>
      </c>
      <c r="AO10" s="33">
        <v>0</v>
      </c>
      <c r="AP10" s="33">
        <v>0</v>
      </c>
      <c r="AQ10" s="33">
        <v>0</v>
      </c>
      <c r="AR10" s="33">
        <v>0</v>
      </c>
      <c r="AS10" s="64">
        <v>0</v>
      </c>
      <c r="AT10" s="282">
        <v>60</v>
      </c>
      <c r="AU10" s="35" t="s">
        <v>7</v>
      </c>
      <c r="AV10" s="302"/>
    </row>
    <row r="11" spans="1:49" ht="99.95" customHeight="1" thickBot="1" x14ac:dyDescent="0.3">
      <c r="A11" s="315"/>
      <c r="B11" s="41"/>
      <c r="C11" s="42" t="s">
        <v>127</v>
      </c>
      <c r="D11" s="43">
        <v>2039813223373</v>
      </c>
      <c r="E11" s="252">
        <v>20</v>
      </c>
      <c r="F11" s="144">
        <v>0</v>
      </c>
      <c r="G11" s="144">
        <v>0</v>
      </c>
      <c r="H11" s="144">
        <v>0</v>
      </c>
      <c r="I11" s="144">
        <v>0</v>
      </c>
      <c r="J11" s="252">
        <v>10</v>
      </c>
      <c r="K11" s="144">
        <v>0</v>
      </c>
      <c r="L11" s="252">
        <v>10</v>
      </c>
      <c r="M11" s="144">
        <v>0</v>
      </c>
      <c r="N11" s="252">
        <v>0</v>
      </c>
      <c r="O11" s="252">
        <v>10</v>
      </c>
      <c r="P11" s="144">
        <v>0</v>
      </c>
      <c r="Q11" s="1">
        <v>50</v>
      </c>
      <c r="R11" s="146">
        <v>0</v>
      </c>
      <c r="S11" s="146">
        <v>0</v>
      </c>
      <c r="T11" s="146">
        <v>0</v>
      </c>
      <c r="U11" s="146">
        <v>0</v>
      </c>
      <c r="V11" s="146">
        <v>0</v>
      </c>
      <c r="W11" s="146">
        <v>0</v>
      </c>
      <c r="X11" s="146">
        <v>0</v>
      </c>
      <c r="Y11" s="146">
        <v>0</v>
      </c>
      <c r="Z11" s="146">
        <v>0</v>
      </c>
      <c r="AA11" s="146">
        <v>0</v>
      </c>
      <c r="AB11" s="146">
        <v>0</v>
      </c>
      <c r="AC11" s="146">
        <v>0</v>
      </c>
      <c r="AD11" s="146">
        <v>0</v>
      </c>
      <c r="AE11" s="146">
        <v>0</v>
      </c>
      <c r="AF11" s="146">
        <v>0</v>
      </c>
      <c r="AG11" s="146">
        <v>0</v>
      </c>
      <c r="AH11" s="146">
        <v>0</v>
      </c>
      <c r="AI11" s="146">
        <v>0</v>
      </c>
      <c r="AJ11" s="146">
        <v>0</v>
      </c>
      <c r="AK11" s="146">
        <v>0</v>
      </c>
      <c r="AL11" s="146">
        <v>0</v>
      </c>
      <c r="AM11" s="146">
        <v>0</v>
      </c>
      <c r="AN11" s="146">
        <v>0</v>
      </c>
      <c r="AO11" s="146">
        <v>0</v>
      </c>
      <c r="AP11" s="146">
        <v>0</v>
      </c>
      <c r="AQ11" s="146">
        <v>0</v>
      </c>
      <c r="AR11" s="146">
        <v>0</v>
      </c>
      <c r="AS11" s="147">
        <v>0</v>
      </c>
      <c r="AT11" s="282">
        <v>50</v>
      </c>
      <c r="AU11" s="140" t="s">
        <v>7</v>
      </c>
      <c r="AV11" s="303"/>
    </row>
    <row r="12" spans="1:49" ht="99.95" customHeight="1" x14ac:dyDescent="0.25">
      <c r="A12" s="316" t="s">
        <v>128</v>
      </c>
      <c r="B12" s="46"/>
      <c r="C12" s="47" t="s">
        <v>10</v>
      </c>
      <c r="D12" s="48">
        <v>2040278804496</v>
      </c>
      <c r="E12" s="254">
        <v>75</v>
      </c>
      <c r="F12" s="163">
        <v>0</v>
      </c>
      <c r="G12" s="163">
        <v>0</v>
      </c>
      <c r="H12" s="163">
        <v>0</v>
      </c>
      <c r="I12" s="163">
        <v>0</v>
      </c>
      <c r="J12" s="254">
        <v>0</v>
      </c>
      <c r="K12" s="163">
        <v>0</v>
      </c>
      <c r="L12" s="254">
        <v>0</v>
      </c>
      <c r="M12" s="163">
        <v>0</v>
      </c>
      <c r="N12" s="254">
        <v>0</v>
      </c>
      <c r="O12" s="254">
        <v>50</v>
      </c>
      <c r="P12" s="163">
        <v>0</v>
      </c>
      <c r="Q12" s="1">
        <v>125</v>
      </c>
      <c r="R12" s="164">
        <v>0</v>
      </c>
      <c r="S12" s="164">
        <v>0</v>
      </c>
      <c r="T12" s="164">
        <v>0</v>
      </c>
      <c r="U12" s="164">
        <v>0</v>
      </c>
      <c r="V12" s="164">
        <v>0</v>
      </c>
      <c r="W12" s="164">
        <v>0</v>
      </c>
      <c r="X12" s="164">
        <v>0</v>
      </c>
      <c r="Y12" s="164">
        <v>0</v>
      </c>
      <c r="Z12" s="164">
        <v>0</v>
      </c>
      <c r="AA12" s="164">
        <v>0</v>
      </c>
      <c r="AB12" s="164">
        <v>0</v>
      </c>
      <c r="AC12" s="164">
        <v>0</v>
      </c>
      <c r="AD12" s="164">
        <v>0</v>
      </c>
      <c r="AE12" s="164">
        <v>0</v>
      </c>
      <c r="AF12" s="164">
        <v>0</v>
      </c>
      <c r="AG12" s="164">
        <v>0</v>
      </c>
      <c r="AH12" s="164">
        <v>0</v>
      </c>
      <c r="AI12" s="164">
        <v>0</v>
      </c>
      <c r="AJ12" s="164">
        <v>0</v>
      </c>
      <c r="AK12" s="164">
        <v>0</v>
      </c>
      <c r="AL12" s="164">
        <v>0</v>
      </c>
      <c r="AM12" s="164">
        <v>0</v>
      </c>
      <c r="AN12" s="164">
        <v>0</v>
      </c>
      <c r="AO12" s="164">
        <v>0</v>
      </c>
      <c r="AP12" s="164">
        <v>0</v>
      </c>
      <c r="AQ12" s="164">
        <v>0</v>
      </c>
      <c r="AR12" s="164">
        <v>0</v>
      </c>
      <c r="AS12" s="165">
        <v>0</v>
      </c>
      <c r="AT12" s="282">
        <v>125</v>
      </c>
      <c r="AU12" s="52" t="s">
        <v>7</v>
      </c>
      <c r="AV12" s="301" t="s">
        <v>90</v>
      </c>
    </row>
    <row r="13" spans="1:49" ht="99.95" customHeight="1" x14ac:dyDescent="0.25">
      <c r="A13" s="314"/>
      <c r="B13" s="49"/>
      <c r="C13" s="50" t="s">
        <v>11</v>
      </c>
      <c r="D13" s="51">
        <v>2040278810534</v>
      </c>
      <c r="E13" s="251">
        <v>100</v>
      </c>
      <c r="F13" s="32">
        <v>0</v>
      </c>
      <c r="G13" s="32">
        <v>0</v>
      </c>
      <c r="H13" s="32">
        <v>0</v>
      </c>
      <c r="I13" s="32">
        <v>0</v>
      </c>
      <c r="J13" s="251">
        <v>50</v>
      </c>
      <c r="K13" s="32">
        <v>0</v>
      </c>
      <c r="L13" s="251">
        <v>50</v>
      </c>
      <c r="M13" s="32">
        <v>0</v>
      </c>
      <c r="N13" s="251">
        <v>50</v>
      </c>
      <c r="O13" s="251">
        <v>50</v>
      </c>
      <c r="P13" s="32">
        <v>0</v>
      </c>
      <c r="Q13" s="1">
        <v>300</v>
      </c>
      <c r="R13" s="33">
        <v>0</v>
      </c>
      <c r="S13" s="33">
        <v>0</v>
      </c>
      <c r="T13" s="33">
        <v>0</v>
      </c>
      <c r="U13" s="33">
        <v>0</v>
      </c>
      <c r="V13" s="33">
        <v>0</v>
      </c>
      <c r="W13" s="33">
        <v>0</v>
      </c>
      <c r="X13" s="33">
        <v>0</v>
      </c>
      <c r="Y13" s="33">
        <v>0</v>
      </c>
      <c r="Z13" s="33">
        <v>0</v>
      </c>
      <c r="AA13" s="33">
        <v>0</v>
      </c>
      <c r="AB13" s="33">
        <v>0</v>
      </c>
      <c r="AC13" s="33">
        <v>0</v>
      </c>
      <c r="AD13" s="33">
        <v>0</v>
      </c>
      <c r="AE13" s="33">
        <v>0</v>
      </c>
      <c r="AF13" s="33">
        <v>0</v>
      </c>
      <c r="AG13" s="33">
        <v>0</v>
      </c>
      <c r="AH13" s="33">
        <v>0</v>
      </c>
      <c r="AI13" s="33">
        <v>0</v>
      </c>
      <c r="AJ13" s="33">
        <v>0</v>
      </c>
      <c r="AK13" s="33">
        <v>0</v>
      </c>
      <c r="AL13" s="33">
        <v>0</v>
      </c>
      <c r="AM13" s="33">
        <v>0</v>
      </c>
      <c r="AN13" s="33">
        <v>0</v>
      </c>
      <c r="AO13" s="33">
        <v>0</v>
      </c>
      <c r="AP13" s="33">
        <v>0</v>
      </c>
      <c r="AQ13" s="33">
        <v>0</v>
      </c>
      <c r="AR13" s="33">
        <v>0</v>
      </c>
      <c r="AS13" s="64">
        <v>0</v>
      </c>
      <c r="AT13" s="282">
        <v>300</v>
      </c>
      <c r="AU13" s="35" t="s">
        <v>7</v>
      </c>
      <c r="AV13" s="302"/>
    </row>
    <row r="14" spans="1:49" ht="99.95" customHeight="1" x14ac:dyDescent="0.25">
      <c r="A14" s="314"/>
      <c r="B14" s="49"/>
      <c r="C14" s="50" t="s">
        <v>12</v>
      </c>
      <c r="D14" s="51">
        <v>2040278804649</v>
      </c>
      <c r="E14" s="251">
        <v>0</v>
      </c>
      <c r="F14" s="32">
        <v>0</v>
      </c>
      <c r="G14" s="32">
        <v>0</v>
      </c>
      <c r="H14" s="32">
        <v>0</v>
      </c>
      <c r="I14" s="32">
        <v>0</v>
      </c>
      <c r="J14" s="251">
        <v>0</v>
      </c>
      <c r="K14" s="32">
        <v>0</v>
      </c>
      <c r="L14" s="251">
        <v>20</v>
      </c>
      <c r="M14" s="32">
        <v>0</v>
      </c>
      <c r="N14" s="251">
        <v>50</v>
      </c>
      <c r="O14" s="251">
        <v>50</v>
      </c>
      <c r="P14" s="32">
        <v>0</v>
      </c>
      <c r="Q14" s="1">
        <v>120</v>
      </c>
      <c r="R14" s="33">
        <v>0</v>
      </c>
      <c r="S14" s="33">
        <v>0</v>
      </c>
      <c r="T14" s="33">
        <v>0</v>
      </c>
      <c r="U14" s="33">
        <v>0</v>
      </c>
      <c r="V14" s="33">
        <v>0</v>
      </c>
      <c r="W14" s="33">
        <v>0</v>
      </c>
      <c r="X14" s="33">
        <v>0</v>
      </c>
      <c r="Y14" s="33">
        <v>0</v>
      </c>
      <c r="Z14" s="33">
        <v>0</v>
      </c>
      <c r="AA14" s="33">
        <v>0</v>
      </c>
      <c r="AB14" s="33">
        <v>0</v>
      </c>
      <c r="AC14" s="33">
        <v>0</v>
      </c>
      <c r="AD14" s="33">
        <v>0</v>
      </c>
      <c r="AE14" s="33">
        <v>0</v>
      </c>
      <c r="AF14" s="33">
        <v>0</v>
      </c>
      <c r="AG14" s="33">
        <v>0</v>
      </c>
      <c r="AH14" s="33">
        <v>0</v>
      </c>
      <c r="AI14" s="33">
        <v>0</v>
      </c>
      <c r="AJ14" s="33">
        <v>0</v>
      </c>
      <c r="AK14" s="33">
        <v>0</v>
      </c>
      <c r="AL14" s="33">
        <v>0</v>
      </c>
      <c r="AM14" s="33">
        <v>0</v>
      </c>
      <c r="AN14" s="33">
        <v>0</v>
      </c>
      <c r="AO14" s="33">
        <v>0</v>
      </c>
      <c r="AP14" s="33">
        <v>0</v>
      </c>
      <c r="AQ14" s="33">
        <v>0</v>
      </c>
      <c r="AR14" s="33">
        <v>0</v>
      </c>
      <c r="AS14" s="64">
        <v>0</v>
      </c>
      <c r="AT14" s="282">
        <v>120</v>
      </c>
      <c r="AU14" s="35" t="s">
        <v>7</v>
      </c>
      <c r="AV14" s="302"/>
    </row>
    <row r="15" spans="1:49" ht="99.95" customHeight="1" x14ac:dyDescent="0.25">
      <c r="A15" s="314"/>
      <c r="B15" s="49"/>
      <c r="C15" s="50" t="s">
        <v>13</v>
      </c>
      <c r="D15" s="51">
        <v>2039818580389</v>
      </c>
      <c r="E15" s="251">
        <v>0</v>
      </c>
      <c r="F15" s="32">
        <v>0</v>
      </c>
      <c r="G15" s="32">
        <v>0</v>
      </c>
      <c r="H15" s="32">
        <v>0</v>
      </c>
      <c r="I15" s="32">
        <v>0</v>
      </c>
      <c r="J15" s="251">
        <v>0</v>
      </c>
      <c r="K15" s="32">
        <v>0</v>
      </c>
      <c r="L15" s="251">
        <v>0</v>
      </c>
      <c r="M15" s="32">
        <v>0</v>
      </c>
      <c r="N15" s="251">
        <v>0</v>
      </c>
      <c r="O15" s="251">
        <v>20</v>
      </c>
      <c r="P15" s="32">
        <v>0</v>
      </c>
      <c r="Q15" s="1">
        <v>20</v>
      </c>
      <c r="R15" s="33">
        <v>0</v>
      </c>
      <c r="S15" s="33">
        <v>0</v>
      </c>
      <c r="T15" s="33">
        <v>0</v>
      </c>
      <c r="U15" s="33">
        <v>0</v>
      </c>
      <c r="V15" s="33">
        <v>0</v>
      </c>
      <c r="W15" s="33">
        <v>0</v>
      </c>
      <c r="X15" s="33">
        <v>0</v>
      </c>
      <c r="Y15" s="33">
        <v>0</v>
      </c>
      <c r="Z15" s="33">
        <v>0</v>
      </c>
      <c r="AA15" s="33">
        <v>0</v>
      </c>
      <c r="AB15" s="33">
        <v>0</v>
      </c>
      <c r="AC15" s="33">
        <v>0</v>
      </c>
      <c r="AD15" s="33">
        <v>0</v>
      </c>
      <c r="AE15" s="33">
        <v>0</v>
      </c>
      <c r="AF15" s="33">
        <v>0</v>
      </c>
      <c r="AG15" s="33">
        <v>0</v>
      </c>
      <c r="AH15" s="33">
        <v>0</v>
      </c>
      <c r="AI15" s="33">
        <v>0</v>
      </c>
      <c r="AJ15" s="33">
        <v>0</v>
      </c>
      <c r="AK15" s="33">
        <v>0</v>
      </c>
      <c r="AL15" s="33">
        <v>0</v>
      </c>
      <c r="AM15" s="33">
        <v>0</v>
      </c>
      <c r="AN15" s="33">
        <v>0</v>
      </c>
      <c r="AO15" s="33">
        <v>0</v>
      </c>
      <c r="AP15" s="33">
        <v>0</v>
      </c>
      <c r="AQ15" s="33">
        <v>0</v>
      </c>
      <c r="AR15" s="33">
        <v>0</v>
      </c>
      <c r="AS15" s="64">
        <v>0</v>
      </c>
      <c r="AT15" s="282">
        <v>20</v>
      </c>
      <c r="AU15" s="35" t="s">
        <v>7</v>
      </c>
      <c r="AV15" s="302"/>
    </row>
    <row r="16" spans="1:49" ht="99.95" customHeight="1" thickBot="1" x14ac:dyDescent="0.3">
      <c r="A16" s="315"/>
      <c r="B16" s="41"/>
      <c r="C16" s="42" t="s">
        <v>14</v>
      </c>
      <c r="D16" s="43">
        <v>2043369663040</v>
      </c>
      <c r="E16" s="252">
        <v>50</v>
      </c>
      <c r="F16" s="144">
        <v>0</v>
      </c>
      <c r="G16" s="144">
        <v>0</v>
      </c>
      <c r="H16" s="144">
        <v>0</v>
      </c>
      <c r="I16" s="144">
        <v>0</v>
      </c>
      <c r="J16" s="252">
        <v>50</v>
      </c>
      <c r="K16" s="144">
        <v>0</v>
      </c>
      <c r="L16" s="252">
        <v>50</v>
      </c>
      <c r="M16" s="144">
        <v>0</v>
      </c>
      <c r="N16" s="252">
        <v>50</v>
      </c>
      <c r="O16" s="252">
        <v>50</v>
      </c>
      <c r="P16" s="144">
        <v>0</v>
      </c>
      <c r="Q16" s="1">
        <v>250</v>
      </c>
      <c r="R16" s="146">
        <v>0</v>
      </c>
      <c r="S16" s="146">
        <v>0</v>
      </c>
      <c r="T16" s="146">
        <v>0</v>
      </c>
      <c r="U16" s="146">
        <v>0</v>
      </c>
      <c r="V16" s="146">
        <v>0</v>
      </c>
      <c r="W16" s="146">
        <v>0</v>
      </c>
      <c r="X16" s="146">
        <v>0</v>
      </c>
      <c r="Y16" s="146">
        <v>0</v>
      </c>
      <c r="Z16" s="146">
        <v>0</v>
      </c>
      <c r="AA16" s="146">
        <v>0</v>
      </c>
      <c r="AB16" s="146">
        <v>0</v>
      </c>
      <c r="AC16" s="146">
        <v>0</v>
      </c>
      <c r="AD16" s="146">
        <v>0</v>
      </c>
      <c r="AE16" s="146">
        <v>0</v>
      </c>
      <c r="AF16" s="146">
        <v>0</v>
      </c>
      <c r="AG16" s="146">
        <v>0</v>
      </c>
      <c r="AH16" s="146">
        <v>0</v>
      </c>
      <c r="AI16" s="146">
        <v>0</v>
      </c>
      <c r="AJ16" s="146">
        <v>0</v>
      </c>
      <c r="AK16" s="146">
        <v>0</v>
      </c>
      <c r="AL16" s="146">
        <v>0</v>
      </c>
      <c r="AM16" s="146">
        <v>0</v>
      </c>
      <c r="AN16" s="146">
        <v>0</v>
      </c>
      <c r="AO16" s="146">
        <v>0</v>
      </c>
      <c r="AP16" s="146">
        <v>0</v>
      </c>
      <c r="AQ16" s="146">
        <v>0</v>
      </c>
      <c r="AR16" s="146">
        <v>0</v>
      </c>
      <c r="AS16" s="147">
        <v>0</v>
      </c>
      <c r="AT16" s="282">
        <v>250</v>
      </c>
      <c r="AU16" s="140" t="s">
        <v>7</v>
      </c>
      <c r="AV16" s="303"/>
    </row>
    <row r="17" spans="1:48" ht="99.95" customHeight="1" x14ac:dyDescent="0.25">
      <c r="A17" s="316" t="s">
        <v>129</v>
      </c>
      <c r="B17" s="46"/>
      <c r="C17" s="47" t="s">
        <v>19</v>
      </c>
      <c r="D17" s="48">
        <v>2044025326637</v>
      </c>
      <c r="E17" s="254">
        <v>100</v>
      </c>
      <c r="F17" s="163">
        <v>0</v>
      </c>
      <c r="G17" s="163">
        <v>0</v>
      </c>
      <c r="H17" s="163">
        <v>0</v>
      </c>
      <c r="I17" s="163">
        <v>0</v>
      </c>
      <c r="J17" s="254">
        <v>50</v>
      </c>
      <c r="K17" s="163">
        <v>0</v>
      </c>
      <c r="L17" s="254">
        <v>50</v>
      </c>
      <c r="M17" s="163">
        <v>0</v>
      </c>
      <c r="N17" s="254">
        <v>50</v>
      </c>
      <c r="O17" s="254">
        <v>50</v>
      </c>
      <c r="P17" s="163">
        <v>0</v>
      </c>
      <c r="Q17" s="1">
        <v>300</v>
      </c>
      <c r="R17" s="164">
        <v>0</v>
      </c>
      <c r="S17" s="164">
        <v>0</v>
      </c>
      <c r="T17" s="164">
        <v>0</v>
      </c>
      <c r="U17" s="164">
        <v>0</v>
      </c>
      <c r="V17" s="164">
        <v>0</v>
      </c>
      <c r="W17" s="164">
        <v>0</v>
      </c>
      <c r="X17" s="164">
        <v>0</v>
      </c>
      <c r="Y17" s="164">
        <v>0</v>
      </c>
      <c r="Z17" s="164">
        <v>0</v>
      </c>
      <c r="AA17" s="164">
        <v>0</v>
      </c>
      <c r="AB17" s="164">
        <v>0</v>
      </c>
      <c r="AC17" s="164">
        <v>0</v>
      </c>
      <c r="AD17" s="164">
        <v>0</v>
      </c>
      <c r="AE17" s="164">
        <v>0</v>
      </c>
      <c r="AF17" s="164">
        <v>0</v>
      </c>
      <c r="AG17" s="164">
        <v>0</v>
      </c>
      <c r="AH17" s="164">
        <v>0</v>
      </c>
      <c r="AI17" s="164">
        <v>0</v>
      </c>
      <c r="AJ17" s="164">
        <v>0</v>
      </c>
      <c r="AK17" s="164">
        <v>0</v>
      </c>
      <c r="AL17" s="164">
        <v>0</v>
      </c>
      <c r="AM17" s="164">
        <v>0</v>
      </c>
      <c r="AN17" s="164">
        <v>0</v>
      </c>
      <c r="AO17" s="164">
        <v>0</v>
      </c>
      <c r="AP17" s="164">
        <v>0</v>
      </c>
      <c r="AQ17" s="164">
        <v>0</v>
      </c>
      <c r="AR17" s="164">
        <v>0</v>
      </c>
      <c r="AS17" s="165">
        <v>0</v>
      </c>
      <c r="AT17" s="282">
        <v>300</v>
      </c>
      <c r="AU17" s="52" t="s">
        <v>7</v>
      </c>
      <c r="AV17" s="301" t="s">
        <v>73</v>
      </c>
    </row>
    <row r="18" spans="1:48" ht="99.95" customHeight="1" x14ac:dyDescent="0.25">
      <c r="A18" s="314"/>
      <c r="B18" s="49"/>
      <c r="C18" s="50" t="s">
        <v>15</v>
      </c>
      <c r="D18" s="51">
        <v>2044025316447</v>
      </c>
      <c r="E18" s="251">
        <v>20</v>
      </c>
      <c r="F18" s="32">
        <v>0</v>
      </c>
      <c r="G18" s="32">
        <v>0</v>
      </c>
      <c r="H18" s="32">
        <v>0</v>
      </c>
      <c r="I18" s="32">
        <v>0</v>
      </c>
      <c r="J18" s="251">
        <v>0</v>
      </c>
      <c r="K18" s="32">
        <v>0</v>
      </c>
      <c r="L18" s="251">
        <v>20</v>
      </c>
      <c r="M18" s="32">
        <v>0</v>
      </c>
      <c r="N18" s="251">
        <v>0</v>
      </c>
      <c r="O18" s="251">
        <v>20</v>
      </c>
      <c r="P18" s="32">
        <v>0</v>
      </c>
      <c r="Q18" s="1">
        <v>60</v>
      </c>
      <c r="R18" s="33">
        <v>0</v>
      </c>
      <c r="S18" s="33">
        <v>0</v>
      </c>
      <c r="T18" s="33">
        <v>0</v>
      </c>
      <c r="U18" s="33">
        <v>0</v>
      </c>
      <c r="V18" s="33">
        <v>0</v>
      </c>
      <c r="W18" s="33">
        <v>0</v>
      </c>
      <c r="X18" s="33">
        <v>0</v>
      </c>
      <c r="Y18" s="33">
        <v>0</v>
      </c>
      <c r="Z18" s="33">
        <v>0</v>
      </c>
      <c r="AA18" s="33">
        <v>0</v>
      </c>
      <c r="AB18" s="33">
        <v>0</v>
      </c>
      <c r="AC18" s="33">
        <v>0</v>
      </c>
      <c r="AD18" s="33">
        <v>0</v>
      </c>
      <c r="AE18" s="33">
        <v>0</v>
      </c>
      <c r="AF18" s="33">
        <v>0</v>
      </c>
      <c r="AG18" s="33">
        <v>0</v>
      </c>
      <c r="AH18" s="33">
        <v>0</v>
      </c>
      <c r="AI18" s="33">
        <v>0</v>
      </c>
      <c r="AJ18" s="33">
        <v>0</v>
      </c>
      <c r="AK18" s="33">
        <v>0</v>
      </c>
      <c r="AL18" s="33">
        <v>0</v>
      </c>
      <c r="AM18" s="33">
        <v>0</v>
      </c>
      <c r="AN18" s="33">
        <v>0</v>
      </c>
      <c r="AO18" s="33">
        <v>0</v>
      </c>
      <c r="AP18" s="33">
        <v>0</v>
      </c>
      <c r="AQ18" s="33">
        <v>0</v>
      </c>
      <c r="AR18" s="33">
        <v>0</v>
      </c>
      <c r="AS18" s="64">
        <v>0</v>
      </c>
      <c r="AT18" s="282">
        <v>60</v>
      </c>
      <c r="AU18" s="35" t="s">
        <v>7</v>
      </c>
      <c r="AV18" s="302"/>
    </row>
    <row r="19" spans="1:48" ht="99.95" customHeight="1" x14ac:dyDescent="0.25">
      <c r="A19" s="314"/>
      <c r="B19" s="49"/>
      <c r="C19" s="50" t="s">
        <v>16</v>
      </c>
      <c r="D19" s="51">
        <v>2044025338661</v>
      </c>
      <c r="E19" s="251">
        <v>0</v>
      </c>
      <c r="F19" s="32">
        <v>0</v>
      </c>
      <c r="G19" s="32">
        <v>0</v>
      </c>
      <c r="H19" s="32">
        <v>0</v>
      </c>
      <c r="I19" s="32">
        <v>0</v>
      </c>
      <c r="J19" s="251">
        <v>0</v>
      </c>
      <c r="K19" s="32">
        <v>0</v>
      </c>
      <c r="L19" s="251">
        <v>20</v>
      </c>
      <c r="M19" s="32">
        <v>0</v>
      </c>
      <c r="N19" s="251">
        <v>0</v>
      </c>
      <c r="O19" s="251">
        <v>20</v>
      </c>
      <c r="P19" s="32">
        <v>0</v>
      </c>
      <c r="Q19" s="1">
        <v>40</v>
      </c>
      <c r="R19" s="33">
        <v>0</v>
      </c>
      <c r="S19" s="33">
        <v>0</v>
      </c>
      <c r="T19" s="33">
        <v>0</v>
      </c>
      <c r="U19" s="33">
        <v>0</v>
      </c>
      <c r="V19" s="33">
        <v>0</v>
      </c>
      <c r="W19" s="33">
        <v>0</v>
      </c>
      <c r="X19" s="33">
        <v>0</v>
      </c>
      <c r="Y19" s="33">
        <v>0</v>
      </c>
      <c r="Z19" s="33">
        <v>0</v>
      </c>
      <c r="AA19" s="33">
        <v>0</v>
      </c>
      <c r="AB19" s="33">
        <v>0</v>
      </c>
      <c r="AC19" s="33">
        <v>0</v>
      </c>
      <c r="AD19" s="33">
        <v>0</v>
      </c>
      <c r="AE19" s="33">
        <v>0</v>
      </c>
      <c r="AF19" s="33">
        <v>0</v>
      </c>
      <c r="AG19" s="33">
        <v>0</v>
      </c>
      <c r="AH19" s="33">
        <v>0</v>
      </c>
      <c r="AI19" s="33">
        <v>0</v>
      </c>
      <c r="AJ19" s="33">
        <v>0</v>
      </c>
      <c r="AK19" s="33">
        <v>0</v>
      </c>
      <c r="AL19" s="33">
        <v>0</v>
      </c>
      <c r="AM19" s="33">
        <v>0</v>
      </c>
      <c r="AN19" s="33">
        <v>0</v>
      </c>
      <c r="AO19" s="33">
        <v>0</v>
      </c>
      <c r="AP19" s="33">
        <v>0</v>
      </c>
      <c r="AQ19" s="33">
        <v>0</v>
      </c>
      <c r="AR19" s="33">
        <v>0</v>
      </c>
      <c r="AS19" s="64">
        <v>0</v>
      </c>
      <c r="AT19" s="282">
        <v>40</v>
      </c>
      <c r="AU19" s="35" t="s">
        <v>7</v>
      </c>
      <c r="AV19" s="302"/>
    </row>
    <row r="20" spans="1:48" ht="99.95" customHeight="1" x14ac:dyDescent="0.25">
      <c r="A20" s="314"/>
      <c r="B20" s="49"/>
      <c r="C20" s="50" t="s">
        <v>17</v>
      </c>
      <c r="D20" s="51">
        <v>2044025288003</v>
      </c>
      <c r="E20" s="251">
        <v>10</v>
      </c>
      <c r="F20" s="32">
        <v>0</v>
      </c>
      <c r="G20" s="32">
        <v>0</v>
      </c>
      <c r="H20" s="32">
        <v>0</v>
      </c>
      <c r="I20" s="32">
        <v>0</v>
      </c>
      <c r="J20" s="251">
        <v>0</v>
      </c>
      <c r="K20" s="32">
        <v>0</v>
      </c>
      <c r="L20" s="251">
        <v>10</v>
      </c>
      <c r="M20" s="32">
        <v>0</v>
      </c>
      <c r="N20" s="251">
        <v>0</v>
      </c>
      <c r="O20" s="251">
        <v>10</v>
      </c>
      <c r="P20" s="32">
        <v>0</v>
      </c>
      <c r="Q20" s="1">
        <v>30</v>
      </c>
      <c r="R20" s="33">
        <v>0</v>
      </c>
      <c r="S20" s="33">
        <v>0</v>
      </c>
      <c r="T20" s="33">
        <v>0</v>
      </c>
      <c r="U20" s="33">
        <v>0</v>
      </c>
      <c r="V20" s="33">
        <v>0</v>
      </c>
      <c r="W20" s="33">
        <v>0</v>
      </c>
      <c r="X20" s="33">
        <v>0</v>
      </c>
      <c r="Y20" s="33">
        <v>0</v>
      </c>
      <c r="Z20" s="33">
        <v>0</v>
      </c>
      <c r="AA20" s="33">
        <v>0</v>
      </c>
      <c r="AB20" s="33">
        <v>0</v>
      </c>
      <c r="AC20" s="33">
        <v>0</v>
      </c>
      <c r="AD20" s="33">
        <v>0</v>
      </c>
      <c r="AE20" s="33">
        <v>0</v>
      </c>
      <c r="AF20" s="33">
        <v>0</v>
      </c>
      <c r="AG20" s="33">
        <v>0</v>
      </c>
      <c r="AH20" s="33">
        <v>0</v>
      </c>
      <c r="AI20" s="33">
        <v>0</v>
      </c>
      <c r="AJ20" s="33">
        <v>0</v>
      </c>
      <c r="AK20" s="33">
        <v>0</v>
      </c>
      <c r="AL20" s="33">
        <v>0</v>
      </c>
      <c r="AM20" s="33">
        <v>0</v>
      </c>
      <c r="AN20" s="33">
        <v>0</v>
      </c>
      <c r="AO20" s="33">
        <v>0</v>
      </c>
      <c r="AP20" s="33">
        <v>0</v>
      </c>
      <c r="AQ20" s="33">
        <v>0</v>
      </c>
      <c r="AR20" s="33">
        <v>0</v>
      </c>
      <c r="AS20" s="64">
        <v>0</v>
      </c>
      <c r="AT20" s="282">
        <v>30</v>
      </c>
      <c r="AU20" s="35" t="s">
        <v>7</v>
      </c>
      <c r="AV20" s="302"/>
    </row>
    <row r="21" spans="1:48" ht="99.95" customHeight="1" thickBot="1" x14ac:dyDescent="0.3">
      <c r="A21" s="315"/>
      <c r="B21" s="41"/>
      <c r="C21" s="42" t="s">
        <v>18</v>
      </c>
      <c r="D21" s="43">
        <v>2044025344532</v>
      </c>
      <c r="E21" s="252">
        <v>0</v>
      </c>
      <c r="F21" s="144">
        <v>0</v>
      </c>
      <c r="G21" s="144">
        <v>0</v>
      </c>
      <c r="H21" s="144">
        <v>0</v>
      </c>
      <c r="I21" s="144">
        <v>0</v>
      </c>
      <c r="J21" s="252">
        <v>0</v>
      </c>
      <c r="K21" s="144">
        <v>0</v>
      </c>
      <c r="L21" s="252">
        <v>10</v>
      </c>
      <c r="M21" s="144">
        <v>0</v>
      </c>
      <c r="N21" s="252">
        <v>0</v>
      </c>
      <c r="O21" s="252">
        <v>20</v>
      </c>
      <c r="P21" s="144">
        <v>0</v>
      </c>
      <c r="Q21" s="1">
        <v>30</v>
      </c>
      <c r="R21" s="146">
        <v>0</v>
      </c>
      <c r="S21" s="146">
        <v>0</v>
      </c>
      <c r="T21" s="146">
        <v>0</v>
      </c>
      <c r="U21" s="146">
        <v>0</v>
      </c>
      <c r="V21" s="146">
        <v>0</v>
      </c>
      <c r="W21" s="146">
        <v>0</v>
      </c>
      <c r="X21" s="146">
        <v>0</v>
      </c>
      <c r="Y21" s="146">
        <v>0</v>
      </c>
      <c r="Z21" s="146">
        <v>0</v>
      </c>
      <c r="AA21" s="146">
        <v>0</v>
      </c>
      <c r="AB21" s="146">
        <v>0</v>
      </c>
      <c r="AC21" s="146">
        <v>0</v>
      </c>
      <c r="AD21" s="146">
        <v>0</v>
      </c>
      <c r="AE21" s="146">
        <v>0</v>
      </c>
      <c r="AF21" s="146">
        <v>0</v>
      </c>
      <c r="AG21" s="146">
        <v>0</v>
      </c>
      <c r="AH21" s="146">
        <v>0</v>
      </c>
      <c r="AI21" s="146">
        <v>0</v>
      </c>
      <c r="AJ21" s="146">
        <v>0</v>
      </c>
      <c r="AK21" s="146">
        <v>0</v>
      </c>
      <c r="AL21" s="146">
        <v>0</v>
      </c>
      <c r="AM21" s="146">
        <v>0</v>
      </c>
      <c r="AN21" s="146">
        <v>0</v>
      </c>
      <c r="AO21" s="146">
        <v>0</v>
      </c>
      <c r="AP21" s="146">
        <v>0</v>
      </c>
      <c r="AQ21" s="146">
        <v>0</v>
      </c>
      <c r="AR21" s="146">
        <v>0</v>
      </c>
      <c r="AS21" s="147">
        <v>0</v>
      </c>
      <c r="AT21" s="282">
        <v>30</v>
      </c>
      <c r="AU21" s="140" t="s">
        <v>7</v>
      </c>
      <c r="AV21" s="303"/>
    </row>
    <row r="22" spans="1:48" ht="99.95" customHeight="1" x14ac:dyDescent="0.25">
      <c r="A22" s="316" t="s">
        <v>130</v>
      </c>
      <c r="B22" s="46"/>
      <c r="C22" s="47" t="s">
        <v>20</v>
      </c>
      <c r="D22" s="48">
        <v>2044025321588</v>
      </c>
      <c r="E22" s="254">
        <v>30</v>
      </c>
      <c r="F22" s="163">
        <v>0</v>
      </c>
      <c r="G22" s="163">
        <v>0</v>
      </c>
      <c r="H22" s="163">
        <v>0</v>
      </c>
      <c r="I22" s="163">
        <v>0</v>
      </c>
      <c r="J22" s="254">
        <v>30</v>
      </c>
      <c r="K22" s="163">
        <v>0</v>
      </c>
      <c r="L22" s="254">
        <v>30</v>
      </c>
      <c r="M22" s="163">
        <v>0</v>
      </c>
      <c r="N22" s="254">
        <v>30</v>
      </c>
      <c r="O22" s="254">
        <v>30</v>
      </c>
      <c r="P22" s="163">
        <v>0</v>
      </c>
      <c r="Q22" s="1">
        <v>150</v>
      </c>
      <c r="R22" s="164">
        <v>0</v>
      </c>
      <c r="S22" s="164">
        <v>0</v>
      </c>
      <c r="T22" s="164">
        <v>0</v>
      </c>
      <c r="U22" s="164">
        <v>0</v>
      </c>
      <c r="V22" s="164">
        <v>0</v>
      </c>
      <c r="W22" s="164">
        <v>0</v>
      </c>
      <c r="X22" s="164">
        <v>0</v>
      </c>
      <c r="Y22" s="164">
        <v>0</v>
      </c>
      <c r="Z22" s="164">
        <v>0</v>
      </c>
      <c r="AA22" s="164">
        <v>0</v>
      </c>
      <c r="AB22" s="164">
        <v>0</v>
      </c>
      <c r="AC22" s="164">
        <v>0</v>
      </c>
      <c r="AD22" s="164">
        <v>0</v>
      </c>
      <c r="AE22" s="164">
        <v>0</v>
      </c>
      <c r="AF22" s="164">
        <v>0</v>
      </c>
      <c r="AG22" s="164">
        <v>0</v>
      </c>
      <c r="AH22" s="164">
        <v>0</v>
      </c>
      <c r="AI22" s="164">
        <v>0</v>
      </c>
      <c r="AJ22" s="164">
        <v>0</v>
      </c>
      <c r="AK22" s="164">
        <v>0</v>
      </c>
      <c r="AL22" s="164">
        <v>0</v>
      </c>
      <c r="AM22" s="164">
        <v>0</v>
      </c>
      <c r="AN22" s="164">
        <v>0</v>
      </c>
      <c r="AO22" s="164">
        <v>0</v>
      </c>
      <c r="AP22" s="164">
        <v>0</v>
      </c>
      <c r="AQ22" s="164">
        <v>0</v>
      </c>
      <c r="AR22" s="164">
        <v>0</v>
      </c>
      <c r="AS22" s="165">
        <v>0</v>
      </c>
      <c r="AT22" s="282">
        <v>150</v>
      </c>
      <c r="AU22" s="52" t="s">
        <v>7</v>
      </c>
      <c r="AV22" s="301" t="s">
        <v>54</v>
      </c>
    </row>
    <row r="23" spans="1:48" ht="99.95" customHeight="1" x14ac:dyDescent="0.25">
      <c r="A23" s="314"/>
      <c r="B23" s="49"/>
      <c r="C23" s="50" t="s">
        <v>21</v>
      </c>
      <c r="D23" s="51">
        <v>2044025342057</v>
      </c>
      <c r="E23" s="251">
        <v>0</v>
      </c>
      <c r="F23" s="32">
        <v>0</v>
      </c>
      <c r="G23" s="32">
        <v>0</v>
      </c>
      <c r="H23" s="32">
        <v>0</v>
      </c>
      <c r="I23" s="32">
        <v>0</v>
      </c>
      <c r="J23" s="251">
        <v>0</v>
      </c>
      <c r="K23" s="32">
        <v>0</v>
      </c>
      <c r="L23" s="251">
        <v>20</v>
      </c>
      <c r="M23" s="32">
        <v>0</v>
      </c>
      <c r="N23" s="251">
        <v>0</v>
      </c>
      <c r="O23" s="251">
        <v>20</v>
      </c>
      <c r="P23" s="32">
        <v>0</v>
      </c>
      <c r="Q23" s="1">
        <v>40</v>
      </c>
      <c r="R23" s="33">
        <v>0</v>
      </c>
      <c r="S23" s="33">
        <v>0</v>
      </c>
      <c r="T23" s="33">
        <v>0</v>
      </c>
      <c r="U23" s="33">
        <v>0</v>
      </c>
      <c r="V23" s="33">
        <v>0</v>
      </c>
      <c r="W23" s="33">
        <v>0</v>
      </c>
      <c r="X23" s="33">
        <v>0</v>
      </c>
      <c r="Y23" s="33">
        <v>0</v>
      </c>
      <c r="Z23" s="33">
        <v>0</v>
      </c>
      <c r="AA23" s="33">
        <v>0</v>
      </c>
      <c r="AB23" s="33">
        <v>0</v>
      </c>
      <c r="AC23" s="33">
        <v>0</v>
      </c>
      <c r="AD23" s="33">
        <v>0</v>
      </c>
      <c r="AE23" s="33">
        <v>0</v>
      </c>
      <c r="AF23" s="33">
        <v>0</v>
      </c>
      <c r="AG23" s="33">
        <v>0</v>
      </c>
      <c r="AH23" s="33">
        <v>0</v>
      </c>
      <c r="AI23" s="33">
        <v>0</v>
      </c>
      <c r="AJ23" s="33">
        <v>0</v>
      </c>
      <c r="AK23" s="33">
        <v>0</v>
      </c>
      <c r="AL23" s="33">
        <v>0</v>
      </c>
      <c r="AM23" s="33">
        <v>0</v>
      </c>
      <c r="AN23" s="33">
        <v>0</v>
      </c>
      <c r="AO23" s="33">
        <v>0</v>
      </c>
      <c r="AP23" s="33">
        <v>0</v>
      </c>
      <c r="AQ23" s="33">
        <v>0</v>
      </c>
      <c r="AR23" s="33">
        <v>0</v>
      </c>
      <c r="AS23" s="64">
        <v>0</v>
      </c>
      <c r="AT23" s="282">
        <v>40</v>
      </c>
      <c r="AU23" s="35" t="s">
        <v>7</v>
      </c>
      <c r="AV23" s="302"/>
    </row>
    <row r="24" spans="1:48" ht="99.95" customHeight="1" x14ac:dyDescent="0.25">
      <c r="A24" s="314"/>
      <c r="B24" s="49"/>
      <c r="C24" s="50" t="s">
        <v>22</v>
      </c>
      <c r="D24" s="51">
        <v>2044025291485</v>
      </c>
      <c r="E24" s="251">
        <v>20</v>
      </c>
      <c r="F24" s="32">
        <v>0</v>
      </c>
      <c r="G24" s="32">
        <v>0</v>
      </c>
      <c r="H24" s="32">
        <v>0</v>
      </c>
      <c r="I24" s="32">
        <v>0</v>
      </c>
      <c r="J24" s="251">
        <v>20</v>
      </c>
      <c r="K24" s="32">
        <v>0</v>
      </c>
      <c r="L24" s="251">
        <v>20</v>
      </c>
      <c r="M24" s="32">
        <v>0</v>
      </c>
      <c r="N24" s="251">
        <v>20</v>
      </c>
      <c r="O24" s="251">
        <v>20</v>
      </c>
      <c r="P24" s="32">
        <v>0</v>
      </c>
      <c r="Q24" s="1">
        <v>100</v>
      </c>
      <c r="R24" s="33">
        <v>0</v>
      </c>
      <c r="S24" s="33">
        <v>0</v>
      </c>
      <c r="T24" s="33">
        <v>0</v>
      </c>
      <c r="U24" s="33">
        <v>0</v>
      </c>
      <c r="V24" s="33">
        <v>0</v>
      </c>
      <c r="W24" s="33">
        <v>0</v>
      </c>
      <c r="X24" s="33">
        <v>0</v>
      </c>
      <c r="Y24" s="33">
        <v>0</v>
      </c>
      <c r="Z24" s="33">
        <v>0</v>
      </c>
      <c r="AA24" s="33">
        <v>0</v>
      </c>
      <c r="AB24" s="33">
        <v>0</v>
      </c>
      <c r="AC24" s="33">
        <v>0</v>
      </c>
      <c r="AD24" s="33">
        <v>0</v>
      </c>
      <c r="AE24" s="33">
        <v>0</v>
      </c>
      <c r="AF24" s="33">
        <v>0</v>
      </c>
      <c r="AG24" s="33">
        <v>0</v>
      </c>
      <c r="AH24" s="33">
        <v>0</v>
      </c>
      <c r="AI24" s="33">
        <v>0</v>
      </c>
      <c r="AJ24" s="33">
        <v>0</v>
      </c>
      <c r="AK24" s="33">
        <v>0</v>
      </c>
      <c r="AL24" s="33">
        <v>0</v>
      </c>
      <c r="AM24" s="33">
        <v>0</v>
      </c>
      <c r="AN24" s="33">
        <v>0</v>
      </c>
      <c r="AO24" s="33">
        <v>0</v>
      </c>
      <c r="AP24" s="33">
        <v>0</v>
      </c>
      <c r="AQ24" s="33">
        <v>0</v>
      </c>
      <c r="AR24" s="33">
        <v>0</v>
      </c>
      <c r="AS24" s="64">
        <v>0</v>
      </c>
      <c r="AT24" s="282">
        <v>100</v>
      </c>
      <c r="AU24" s="35" t="s">
        <v>7</v>
      </c>
      <c r="AV24" s="302"/>
    </row>
    <row r="25" spans="1:48" ht="99.95" customHeight="1" x14ac:dyDescent="0.25">
      <c r="A25" s="314"/>
      <c r="B25" s="49"/>
      <c r="C25" s="50" t="s">
        <v>32</v>
      </c>
      <c r="D25" s="51">
        <v>2044025354937</v>
      </c>
      <c r="E25" s="251">
        <v>25</v>
      </c>
      <c r="F25" s="32">
        <v>0</v>
      </c>
      <c r="G25" s="32">
        <v>0</v>
      </c>
      <c r="H25" s="32">
        <v>0</v>
      </c>
      <c r="I25" s="32">
        <v>0</v>
      </c>
      <c r="J25" s="251">
        <v>0</v>
      </c>
      <c r="K25" s="32">
        <v>0</v>
      </c>
      <c r="L25" s="251">
        <v>20</v>
      </c>
      <c r="M25" s="32">
        <v>0</v>
      </c>
      <c r="N25" s="251">
        <v>15</v>
      </c>
      <c r="O25" s="251">
        <v>20</v>
      </c>
      <c r="P25" s="32">
        <v>0</v>
      </c>
      <c r="Q25" s="1">
        <v>80</v>
      </c>
      <c r="R25" s="33">
        <v>0</v>
      </c>
      <c r="S25" s="33">
        <v>0</v>
      </c>
      <c r="T25" s="33">
        <v>0</v>
      </c>
      <c r="U25" s="33">
        <v>0</v>
      </c>
      <c r="V25" s="33">
        <v>0</v>
      </c>
      <c r="W25" s="33">
        <v>0</v>
      </c>
      <c r="X25" s="33">
        <v>0</v>
      </c>
      <c r="Y25" s="33">
        <v>0</v>
      </c>
      <c r="Z25" s="33">
        <v>0</v>
      </c>
      <c r="AA25" s="33">
        <v>0</v>
      </c>
      <c r="AB25" s="33">
        <v>0</v>
      </c>
      <c r="AC25" s="33">
        <v>0</v>
      </c>
      <c r="AD25" s="33">
        <v>0</v>
      </c>
      <c r="AE25" s="33">
        <v>0</v>
      </c>
      <c r="AF25" s="33">
        <v>0</v>
      </c>
      <c r="AG25" s="33">
        <v>0</v>
      </c>
      <c r="AH25" s="33">
        <v>0</v>
      </c>
      <c r="AI25" s="33">
        <v>0</v>
      </c>
      <c r="AJ25" s="33">
        <v>0</v>
      </c>
      <c r="AK25" s="33">
        <v>0</v>
      </c>
      <c r="AL25" s="33">
        <v>0</v>
      </c>
      <c r="AM25" s="33">
        <v>0</v>
      </c>
      <c r="AN25" s="33">
        <v>0</v>
      </c>
      <c r="AO25" s="33">
        <v>0</v>
      </c>
      <c r="AP25" s="33">
        <v>0</v>
      </c>
      <c r="AQ25" s="33">
        <v>0</v>
      </c>
      <c r="AR25" s="33">
        <v>0</v>
      </c>
      <c r="AS25" s="64">
        <v>0</v>
      </c>
      <c r="AT25" s="282">
        <v>80</v>
      </c>
      <c r="AU25" s="35" t="s">
        <v>7</v>
      </c>
      <c r="AV25" s="302"/>
    </row>
    <row r="26" spans="1:48" ht="99.95" customHeight="1" thickBot="1" x14ac:dyDescent="0.3">
      <c r="A26" s="315"/>
      <c r="B26" s="41"/>
      <c r="C26" s="42" t="s">
        <v>33</v>
      </c>
      <c r="D26" s="43">
        <v>2044025347953</v>
      </c>
      <c r="E26" s="252">
        <v>10</v>
      </c>
      <c r="F26" s="144">
        <v>0</v>
      </c>
      <c r="G26" s="144">
        <v>0</v>
      </c>
      <c r="H26" s="144">
        <v>0</v>
      </c>
      <c r="I26" s="144">
        <v>0</v>
      </c>
      <c r="J26" s="252">
        <v>0</v>
      </c>
      <c r="K26" s="144">
        <v>0</v>
      </c>
      <c r="L26" s="252">
        <v>0</v>
      </c>
      <c r="M26" s="144">
        <v>0</v>
      </c>
      <c r="N26" s="252">
        <v>0</v>
      </c>
      <c r="O26" s="252">
        <v>20</v>
      </c>
      <c r="P26" s="144">
        <v>0</v>
      </c>
      <c r="Q26" s="1">
        <v>30</v>
      </c>
      <c r="R26" s="146">
        <v>0</v>
      </c>
      <c r="S26" s="146">
        <v>0</v>
      </c>
      <c r="T26" s="146">
        <v>0</v>
      </c>
      <c r="U26" s="146">
        <v>0</v>
      </c>
      <c r="V26" s="146">
        <v>0</v>
      </c>
      <c r="W26" s="146">
        <v>0</v>
      </c>
      <c r="X26" s="146">
        <v>0</v>
      </c>
      <c r="Y26" s="146">
        <v>0</v>
      </c>
      <c r="Z26" s="146">
        <v>0</v>
      </c>
      <c r="AA26" s="146">
        <v>0</v>
      </c>
      <c r="AB26" s="146">
        <v>0</v>
      </c>
      <c r="AC26" s="146">
        <v>0</v>
      </c>
      <c r="AD26" s="146">
        <v>0</v>
      </c>
      <c r="AE26" s="146">
        <v>0</v>
      </c>
      <c r="AF26" s="146">
        <v>0</v>
      </c>
      <c r="AG26" s="146">
        <v>0</v>
      </c>
      <c r="AH26" s="146">
        <v>0</v>
      </c>
      <c r="AI26" s="146">
        <v>0</v>
      </c>
      <c r="AJ26" s="146">
        <v>0</v>
      </c>
      <c r="AK26" s="146">
        <v>0</v>
      </c>
      <c r="AL26" s="146">
        <v>0</v>
      </c>
      <c r="AM26" s="146">
        <v>0</v>
      </c>
      <c r="AN26" s="146">
        <v>0</v>
      </c>
      <c r="AO26" s="146">
        <v>0</v>
      </c>
      <c r="AP26" s="146">
        <v>0</v>
      </c>
      <c r="AQ26" s="146">
        <v>0</v>
      </c>
      <c r="AR26" s="146">
        <v>0</v>
      </c>
      <c r="AS26" s="147">
        <v>0</v>
      </c>
      <c r="AT26" s="282">
        <v>30</v>
      </c>
      <c r="AU26" s="140" t="s">
        <v>7</v>
      </c>
      <c r="AV26" s="303"/>
    </row>
    <row r="27" spans="1:48" s="199" customFormat="1" ht="99.95" hidden="1" customHeight="1" thickBot="1" x14ac:dyDescent="0.3">
      <c r="A27" s="189" t="s">
        <v>221</v>
      </c>
      <c r="B27" s="190"/>
      <c r="C27" s="191" t="s">
        <v>222</v>
      </c>
      <c r="D27" s="222">
        <v>2042985583893</v>
      </c>
      <c r="E27" s="192">
        <v>0</v>
      </c>
      <c r="F27" s="192">
        <v>0</v>
      </c>
      <c r="G27" s="192">
        <v>0</v>
      </c>
      <c r="H27" s="192">
        <v>0</v>
      </c>
      <c r="I27" s="192">
        <v>0</v>
      </c>
      <c r="J27" s="192">
        <v>0</v>
      </c>
      <c r="K27" s="192">
        <v>0</v>
      </c>
      <c r="L27" s="192">
        <v>0</v>
      </c>
      <c r="M27" s="192">
        <v>0</v>
      </c>
      <c r="N27" s="192">
        <v>0</v>
      </c>
      <c r="O27" s="192">
        <v>0</v>
      </c>
      <c r="P27" s="192">
        <v>0</v>
      </c>
      <c r="Q27" s="1">
        <v>0</v>
      </c>
      <c r="R27" s="193">
        <v>0</v>
      </c>
      <c r="S27" s="193">
        <v>0</v>
      </c>
      <c r="T27" s="193">
        <v>0</v>
      </c>
      <c r="U27" s="193">
        <v>0</v>
      </c>
      <c r="V27" s="193">
        <v>0</v>
      </c>
      <c r="W27" s="193">
        <v>0</v>
      </c>
      <c r="X27" s="193">
        <v>0</v>
      </c>
      <c r="Y27" s="193">
        <v>0</v>
      </c>
      <c r="Z27" s="193">
        <v>0</v>
      </c>
      <c r="AA27" s="193">
        <v>0</v>
      </c>
      <c r="AB27" s="193">
        <v>0</v>
      </c>
      <c r="AC27" s="193">
        <v>0</v>
      </c>
      <c r="AD27" s="193">
        <v>0</v>
      </c>
      <c r="AE27" s="193">
        <v>0</v>
      </c>
      <c r="AF27" s="193">
        <v>0</v>
      </c>
      <c r="AG27" s="193">
        <v>0</v>
      </c>
      <c r="AH27" s="193">
        <v>0</v>
      </c>
      <c r="AI27" s="193">
        <v>0</v>
      </c>
      <c r="AJ27" s="193">
        <v>0</v>
      </c>
      <c r="AK27" s="193">
        <v>0</v>
      </c>
      <c r="AL27" s="193">
        <v>0</v>
      </c>
      <c r="AM27" s="193">
        <v>0</v>
      </c>
      <c r="AN27" s="193">
        <v>0</v>
      </c>
      <c r="AO27" s="193">
        <v>0</v>
      </c>
      <c r="AP27" s="193">
        <v>0</v>
      </c>
      <c r="AQ27" s="193">
        <v>0</v>
      </c>
      <c r="AR27" s="193">
        <v>0</v>
      </c>
      <c r="AS27" s="194">
        <v>0</v>
      </c>
      <c r="AT27" s="63">
        <v>0</v>
      </c>
      <c r="AU27" s="195" t="s">
        <v>226</v>
      </c>
      <c r="AV27" s="196" t="s">
        <v>73</v>
      </c>
    </row>
    <row r="28" spans="1:48" s="199" customFormat="1" ht="99.95" hidden="1" customHeight="1" x14ac:dyDescent="0.25">
      <c r="A28" s="200"/>
      <c r="B28" s="201"/>
      <c r="C28" s="202" t="s">
        <v>223</v>
      </c>
      <c r="D28" s="223">
        <v>2042986356632</v>
      </c>
      <c r="E28" s="203">
        <v>0</v>
      </c>
      <c r="F28" s="203">
        <v>0</v>
      </c>
      <c r="G28" s="203">
        <v>0</v>
      </c>
      <c r="H28" s="203">
        <v>0</v>
      </c>
      <c r="I28" s="203">
        <v>0</v>
      </c>
      <c r="J28" s="203">
        <v>0</v>
      </c>
      <c r="K28" s="203">
        <v>0</v>
      </c>
      <c r="L28" s="203">
        <v>0</v>
      </c>
      <c r="M28" s="203">
        <v>0</v>
      </c>
      <c r="N28" s="203">
        <v>0</v>
      </c>
      <c r="O28" s="203">
        <v>0</v>
      </c>
      <c r="P28" s="203">
        <v>0</v>
      </c>
      <c r="Q28" s="1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Z28" s="204">
        <v>0</v>
      </c>
      <c r="AA28" s="204">
        <v>0</v>
      </c>
      <c r="AB28" s="204">
        <v>0</v>
      </c>
      <c r="AC28" s="204">
        <v>0</v>
      </c>
      <c r="AD28" s="204">
        <v>0</v>
      </c>
      <c r="AE28" s="204">
        <v>0</v>
      </c>
      <c r="AF28" s="204">
        <v>0</v>
      </c>
      <c r="AG28" s="204">
        <v>0</v>
      </c>
      <c r="AH28" s="204">
        <v>0</v>
      </c>
      <c r="AI28" s="204">
        <v>0</v>
      </c>
      <c r="AJ28" s="204">
        <v>0</v>
      </c>
      <c r="AK28" s="204">
        <v>0</v>
      </c>
      <c r="AL28" s="204">
        <v>0</v>
      </c>
      <c r="AM28" s="204">
        <v>0</v>
      </c>
      <c r="AN28" s="204">
        <v>0</v>
      </c>
      <c r="AO28" s="204">
        <v>0</v>
      </c>
      <c r="AP28" s="204">
        <v>0</v>
      </c>
      <c r="AQ28" s="204">
        <v>0</v>
      </c>
      <c r="AR28" s="204">
        <v>0</v>
      </c>
      <c r="AS28" s="205">
        <v>0</v>
      </c>
      <c r="AT28" s="63">
        <v>0</v>
      </c>
      <c r="AU28" s="206" t="s">
        <v>226</v>
      </c>
      <c r="AV28" s="207"/>
    </row>
    <row r="29" spans="1:48" s="199" customFormat="1" ht="99.95" hidden="1" customHeight="1" x14ac:dyDescent="0.25">
      <c r="A29" s="200"/>
      <c r="B29" s="201"/>
      <c r="C29" s="202" t="s">
        <v>224</v>
      </c>
      <c r="D29" s="223">
        <v>2042986372359</v>
      </c>
      <c r="E29" s="203">
        <v>0</v>
      </c>
      <c r="F29" s="203">
        <v>0</v>
      </c>
      <c r="G29" s="203">
        <v>0</v>
      </c>
      <c r="H29" s="203">
        <v>0</v>
      </c>
      <c r="I29" s="203">
        <v>0</v>
      </c>
      <c r="J29" s="203">
        <v>0</v>
      </c>
      <c r="K29" s="203">
        <v>0</v>
      </c>
      <c r="L29" s="203">
        <v>0</v>
      </c>
      <c r="M29" s="203">
        <v>0</v>
      </c>
      <c r="N29" s="203">
        <v>0</v>
      </c>
      <c r="O29" s="203">
        <v>0</v>
      </c>
      <c r="P29" s="203">
        <v>0</v>
      </c>
      <c r="Q29" s="1">
        <v>0</v>
      </c>
      <c r="R29" s="204">
        <v>0</v>
      </c>
      <c r="S29" s="204">
        <v>0</v>
      </c>
      <c r="T29" s="204">
        <v>0</v>
      </c>
      <c r="U29" s="204">
        <v>0</v>
      </c>
      <c r="V29" s="204">
        <v>0</v>
      </c>
      <c r="W29" s="204">
        <v>0</v>
      </c>
      <c r="X29" s="204">
        <v>0</v>
      </c>
      <c r="Y29" s="204">
        <v>0</v>
      </c>
      <c r="Z29" s="204">
        <v>0</v>
      </c>
      <c r="AA29" s="204">
        <v>0</v>
      </c>
      <c r="AB29" s="204">
        <v>0</v>
      </c>
      <c r="AC29" s="204">
        <v>0</v>
      </c>
      <c r="AD29" s="204">
        <v>0</v>
      </c>
      <c r="AE29" s="204">
        <v>0</v>
      </c>
      <c r="AF29" s="204">
        <v>0</v>
      </c>
      <c r="AG29" s="204">
        <v>0</v>
      </c>
      <c r="AH29" s="204">
        <v>0</v>
      </c>
      <c r="AI29" s="204">
        <v>0</v>
      </c>
      <c r="AJ29" s="204">
        <v>0</v>
      </c>
      <c r="AK29" s="204">
        <v>0</v>
      </c>
      <c r="AL29" s="204">
        <v>0</v>
      </c>
      <c r="AM29" s="204">
        <v>0</v>
      </c>
      <c r="AN29" s="204">
        <v>0</v>
      </c>
      <c r="AO29" s="204">
        <v>0</v>
      </c>
      <c r="AP29" s="204">
        <v>0</v>
      </c>
      <c r="AQ29" s="204">
        <v>0</v>
      </c>
      <c r="AR29" s="204">
        <v>0</v>
      </c>
      <c r="AS29" s="205">
        <v>0</v>
      </c>
      <c r="AT29" s="63">
        <v>0</v>
      </c>
      <c r="AU29" s="206" t="s">
        <v>226</v>
      </c>
      <c r="AV29" s="207"/>
    </row>
    <row r="30" spans="1:48" s="199" customFormat="1" ht="99.95" hidden="1" customHeight="1" x14ac:dyDescent="0.25">
      <c r="A30" s="200"/>
      <c r="B30" s="201"/>
      <c r="C30" s="235" t="s">
        <v>225</v>
      </c>
      <c r="D30" s="236">
        <v>2042986377583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2">
        <v>0</v>
      </c>
      <c r="R30" s="211">
        <v>0</v>
      </c>
      <c r="S30" s="211">
        <v>0</v>
      </c>
      <c r="T30" s="211">
        <v>0</v>
      </c>
      <c r="U30" s="211">
        <v>0</v>
      </c>
      <c r="V30" s="211">
        <v>0</v>
      </c>
      <c r="W30" s="211">
        <v>0</v>
      </c>
      <c r="X30" s="211">
        <v>0</v>
      </c>
      <c r="Y30" s="211">
        <v>0</v>
      </c>
      <c r="Z30" s="211">
        <v>0</v>
      </c>
      <c r="AA30" s="211">
        <v>0</v>
      </c>
      <c r="AB30" s="211">
        <v>0</v>
      </c>
      <c r="AC30" s="211">
        <v>0</v>
      </c>
      <c r="AD30" s="211">
        <v>0</v>
      </c>
      <c r="AE30" s="211">
        <v>0</v>
      </c>
      <c r="AF30" s="211">
        <v>0</v>
      </c>
      <c r="AG30" s="211">
        <v>0</v>
      </c>
      <c r="AH30" s="211">
        <v>0</v>
      </c>
      <c r="AI30" s="211">
        <v>0</v>
      </c>
      <c r="AJ30" s="211">
        <v>0</v>
      </c>
      <c r="AK30" s="211">
        <v>0</v>
      </c>
      <c r="AL30" s="211">
        <v>0</v>
      </c>
      <c r="AM30" s="211">
        <v>0</v>
      </c>
      <c r="AN30" s="211">
        <v>0</v>
      </c>
      <c r="AO30" s="211">
        <v>0</v>
      </c>
      <c r="AP30" s="211">
        <v>0</v>
      </c>
      <c r="AQ30" s="211">
        <v>0</v>
      </c>
      <c r="AR30" s="211">
        <v>0</v>
      </c>
      <c r="AS30" s="212">
        <v>0</v>
      </c>
      <c r="AT30" s="63">
        <v>0</v>
      </c>
      <c r="AU30" s="213" t="s">
        <v>226</v>
      </c>
      <c r="AV30" s="213"/>
    </row>
    <row r="31" spans="1:48" ht="99.95" customHeight="1" x14ac:dyDescent="0.25">
      <c r="A31" s="323" t="s">
        <v>243</v>
      </c>
      <c r="B31" s="174"/>
      <c r="C31" s="47" t="s">
        <v>240</v>
      </c>
      <c r="D31" s="48">
        <v>2048933027488</v>
      </c>
      <c r="E31" s="258">
        <v>0</v>
      </c>
      <c r="F31" s="237">
        <v>0</v>
      </c>
      <c r="G31" s="237">
        <v>0</v>
      </c>
      <c r="H31" s="237">
        <v>0</v>
      </c>
      <c r="I31" s="237">
        <v>0</v>
      </c>
      <c r="J31" s="258">
        <v>15</v>
      </c>
      <c r="K31" s="237">
        <v>0</v>
      </c>
      <c r="L31" s="258">
        <v>15</v>
      </c>
      <c r="M31" s="237">
        <v>0</v>
      </c>
      <c r="N31" s="258">
        <v>15</v>
      </c>
      <c r="O31" s="258">
        <v>15</v>
      </c>
      <c r="P31" s="238">
        <v>0</v>
      </c>
      <c r="Q31" s="233">
        <v>60</v>
      </c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64"/>
      <c r="AT31" s="282">
        <v>60</v>
      </c>
      <c r="AU31" s="35" t="s">
        <v>7</v>
      </c>
      <c r="AV31" s="139" t="s">
        <v>246</v>
      </c>
    </row>
    <row r="32" spans="1:48" ht="99.95" customHeight="1" thickBot="1" x14ac:dyDescent="0.3">
      <c r="A32" s="324"/>
      <c r="B32" s="44"/>
      <c r="C32" s="30" t="s">
        <v>241</v>
      </c>
      <c r="D32" s="31">
        <v>2046392546618</v>
      </c>
      <c r="E32" s="259">
        <v>0</v>
      </c>
      <c r="F32" s="231">
        <v>0</v>
      </c>
      <c r="G32" s="231">
        <v>0</v>
      </c>
      <c r="H32" s="231">
        <v>0</v>
      </c>
      <c r="I32" s="231">
        <v>0</v>
      </c>
      <c r="J32" s="259">
        <v>0</v>
      </c>
      <c r="K32" s="231">
        <v>0</v>
      </c>
      <c r="L32" s="259">
        <v>10</v>
      </c>
      <c r="M32" s="231">
        <v>0</v>
      </c>
      <c r="N32" s="259">
        <v>10</v>
      </c>
      <c r="O32" s="259">
        <v>10</v>
      </c>
      <c r="P32" s="239">
        <v>0</v>
      </c>
      <c r="Q32" s="226">
        <v>30</v>
      </c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64"/>
      <c r="AT32" s="282">
        <v>30</v>
      </c>
      <c r="AU32" s="35" t="s">
        <v>7</v>
      </c>
      <c r="AV32" s="139" t="s">
        <v>246</v>
      </c>
    </row>
    <row r="33" spans="1:48" ht="99.95" hidden="1" customHeight="1" thickBot="1" x14ac:dyDescent="0.3">
      <c r="A33" s="324"/>
      <c r="B33" s="44"/>
      <c r="C33" s="30" t="s">
        <v>242</v>
      </c>
      <c r="D33" s="31">
        <v>2046392546632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9">
        <v>0</v>
      </c>
      <c r="Q33" s="226">
        <v>0</v>
      </c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64"/>
      <c r="AT33" s="63">
        <v>0</v>
      </c>
      <c r="AU33" s="35" t="s">
        <v>247</v>
      </c>
      <c r="AV33" s="139" t="s">
        <v>249</v>
      </c>
    </row>
    <row r="34" spans="1:48" ht="99.95" hidden="1" customHeight="1" thickBot="1" x14ac:dyDescent="0.3">
      <c r="A34" s="325"/>
      <c r="B34" s="170"/>
      <c r="C34" s="149" t="s">
        <v>244</v>
      </c>
      <c r="D34" s="171">
        <v>2046392546656</v>
      </c>
      <c r="E34" s="240">
        <v>0</v>
      </c>
      <c r="F34" s="240">
        <v>0</v>
      </c>
      <c r="G34" s="240">
        <v>0</v>
      </c>
      <c r="H34" s="240">
        <v>0</v>
      </c>
      <c r="I34" s="240">
        <v>0</v>
      </c>
      <c r="J34" s="240">
        <v>0</v>
      </c>
      <c r="K34" s="240">
        <v>0</v>
      </c>
      <c r="L34" s="240">
        <v>0</v>
      </c>
      <c r="M34" s="240">
        <v>0</v>
      </c>
      <c r="N34" s="240">
        <v>0</v>
      </c>
      <c r="O34" s="240">
        <v>0</v>
      </c>
      <c r="P34" s="241">
        <v>0</v>
      </c>
      <c r="Q34" s="234">
        <v>0</v>
      </c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6"/>
      <c r="AF34" s="146"/>
      <c r="AG34" s="146"/>
      <c r="AH34" s="146"/>
      <c r="AI34" s="146"/>
      <c r="AJ34" s="146"/>
      <c r="AK34" s="146"/>
      <c r="AL34" s="146"/>
      <c r="AM34" s="146"/>
      <c r="AN34" s="146"/>
      <c r="AO34" s="146"/>
      <c r="AP34" s="146"/>
      <c r="AQ34" s="146"/>
      <c r="AR34" s="146"/>
      <c r="AS34" s="147"/>
      <c r="AT34" s="63">
        <v>0</v>
      </c>
      <c r="AU34" s="140" t="s">
        <v>245</v>
      </c>
      <c r="AV34" s="139" t="s">
        <v>248</v>
      </c>
    </row>
    <row r="35" spans="1:48" ht="99.95" hidden="1" customHeight="1" thickBot="1" x14ac:dyDescent="0.3">
      <c r="A35" s="314" t="s">
        <v>25</v>
      </c>
      <c r="B35" s="29"/>
      <c r="C35" s="30" t="s">
        <v>23</v>
      </c>
      <c r="D35" s="31">
        <v>2046391283330</v>
      </c>
      <c r="E35" s="32">
        <v>0</v>
      </c>
      <c r="F35" s="32">
        <v>0</v>
      </c>
      <c r="G35" s="32">
        <v>0</v>
      </c>
      <c r="H35" s="32">
        <v>0</v>
      </c>
      <c r="I35" s="32">
        <v>0</v>
      </c>
      <c r="J35" s="32">
        <v>0</v>
      </c>
      <c r="K35" s="32">
        <v>0</v>
      </c>
      <c r="L35" s="32">
        <v>0</v>
      </c>
      <c r="M35" s="32">
        <v>0</v>
      </c>
      <c r="N35" s="32">
        <v>0</v>
      </c>
      <c r="O35" s="32">
        <v>0</v>
      </c>
      <c r="P35" s="32">
        <v>0</v>
      </c>
      <c r="Q35" s="1">
        <v>0</v>
      </c>
      <c r="R35" s="164">
        <v>0</v>
      </c>
      <c r="S35" s="164">
        <v>0</v>
      </c>
      <c r="T35" s="164">
        <v>0</v>
      </c>
      <c r="U35" s="164">
        <v>0</v>
      </c>
      <c r="V35" s="164">
        <v>0</v>
      </c>
      <c r="W35" s="164">
        <v>0</v>
      </c>
      <c r="X35" s="164">
        <v>0</v>
      </c>
      <c r="Y35" s="164">
        <v>0</v>
      </c>
      <c r="Z35" s="164">
        <v>0</v>
      </c>
      <c r="AA35" s="164">
        <v>0</v>
      </c>
      <c r="AB35" s="164">
        <v>0</v>
      </c>
      <c r="AC35" s="164">
        <v>0</v>
      </c>
      <c r="AD35" s="164">
        <v>0</v>
      </c>
      <c r="AE35" s="164">
        <v>0</v>
      </c>
      <c r="AF35" s="164">
        <v>0</v>
      </c>
      <c r="AG35" s="164">
        <v>0</v>
      </c>
      <c r="AH35" s="164">
        <v>0</v>
      </c>
      <c r="AI35" s="164">
        <v>0</v>
      </c>
      <c r="AJ35" s="164">
        <v>0</v>
      </c>
      <c r="AK35" s="164">
        <v>0</v>
      </c>
      <c r="AL35" s="164">
        <v>0</v>
      </c>
      <c r="AM35" s="164">
        <v>0</v>
      </c>
      <c r="AN35" s="164">
        <v>0</v>
      </c>
      <c r="AO35" s="164">
        <v>0</v>
      </c>
      <c r="AP35" s="164">
        <v>0</v>
      </c>
      <c r="AQ35" s="164">
        <v>0</v>
      </c>
      <c r="AR35" s="164">
        <v>0</v>
      </c>
      <c r="AS35" s="165">
        <v>0</v>
      </c>
      <c r="AT35" s="63">
        <v>0</v>
      </c>
      <c r="AU35" s="52" t="s">
        <v>7</v>
      </c>
      <c r="AV35" s="301" t="s">
        <v>68</v>
      </c>
    </row>
    <row r="36" spans="1:48" ht="99.95" hidden="1" customHeight="1" thickBot="1" x14ac:dyDescent="0.3">
      <c r="A36" s="314"/>
      <c r="B36" s="49"/>
      <c r="C36" s="50" t="s">
        <v>24</v>
      </c>
      <c r="D36" s="51">
        <v>2046391283385</v>
      </c>
      <c r="E36" s="32">
        <v>0</v>
      </c>
      <c r="F36" s="32">
        <v>0</v>
      </c>
      <c r="G36" s="32">
        <v>0</v>
      </c>
      <c r="H36" s="32">
        <v>0</v>
      </c>
      <c r="I36" s="32">
        <v>0</v>
      </c>
      <c r="J36" s="32">
        <v>0</v>
      </c>
      <c r="K36" s="32">
        <v>0</v>
      </c>
      <c r="L36" s="32">
        <v>0</v>
      </c>
      <c r="M36" s="32">
        <v>0</v>
      </c>
      <c r="N36" s="32">
        <v>0</v>
      </c>
      <c r="O36" s="32">
        <v>0</v>
      </c>
      <c r="P36" s="32">
        <v>0</v>
      </c>
      <c r="Q36" s="1">
        <v>0</v>
      </c>
      <c r="R36" s="33">
        <v>0</v>
      </c>
      <c r="S36" s="33">
        <v>0</v>
      </c>
      <c r="T36" s="33">
        <v>0</v>
      </c>
      <c r="U36" s="33">
        <v>0</v>
      </c>
      <c r="V36" s="33">
        <v>0</v>
      </c>
      <c r="W36" s="33">
        <v>0</v>
      </c>
      <c r="X36" s="33">
        <v>0</v>
      </c>
      <c r="Y36" s="33">
        <v>0</v>
      </c>
      <c r="Z36" s="33">
        <v>0</v>
      </c>
      <c r="AA36" s="33">
        <v>0</v>
      </c>
      <c r="AB36" s="33">
        <v>0</v>
      </c>
      <c r="AC36" s="33">
        <v>0</v>
      </c>
      <c r="AD36" s="33">
        <v>0</v>
      </c>
      <c r="AE36" s="33">
        <v>0</v>
      </c>
      <c r="AF36" s="33">
        <v>0</v>
      </c>
      <c r="AG36" s="33">
        <v>0</v>
      </c>
      <c r="AH36" s="33">
        <v>0</v>
      </c>
      <c r="AI36" s="33">
        <v>0</v>
      </c>
      <c r="AJ36" s="33">
        <v>0</v>
      </c>
      <c r="AK36" s="33">
        <v>0</v>
      </c>
      <c r="AL36" s="33">
        <v>0</v>
      </c>
      <c r="AM36" s="33">
        <v>0</v>
      </c>
      <c r="AN36" s="33">
        <v>0</v>
      </c>
      <c r="AO36" s="33">
        <v>0</v>
      </c>
      <c r="AP36" s="33">
        <v>0</v>
      </c>
      <c r="AQ36" s="33">
        <v>0</v>
      </c>
      <c r="AR36" s="33">
        <v>0</v>
      </c>
      <c r="AS36" s="64">
        <v>0</v>
      </c>
      <c r="AT36" s="63">
        <v>0</v>
      </c>
      <c r="AU36" s="35" t="s">
        <v>7</v>
      </c>
      <c r="AV36" s="302"/>
    </row>
    <row r="37" spans="1:48" ht="99.95" hidden="1" customHeight="1" thickBot="1" x14ac:dyDescent="0.3">
      <c r="A37" s="314"/>
      <c r="B37" s="49"/>
      <c r="C37" s="50" t="s">
        <v>26</v>
      </c>
      <c r="D37" s="51">
        <v>2046391283415</v>
      </c>
      <c r="E37" s="32">
        <v>0</v>
      </c>
      <c r="F37" s="32">
        <v>0</v>
      </c>
      <c r="G37" s="32">
        <v>0</v>
      </c>
      <c r="H37" s="32">
        <v>0</v>
      </c>
      <c r="I37" s="32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1">
        <v>0</v>
      </c>
      <c r="R37" s="33">
        <v>0</v>
      </c>
      <c r="S37" s="33">
        <v>0</v>
      </c>
      <c r="T37" s="33">
        <v>0</v>
      </c>
      <c r="U37" s="33">
        <v>0</v>
      </c>
      <c r="V37" s="33">
        <v>0</v>
      </c>
      <c r="W37" s="33">
        <v>0</v>
      </c>
      <c r="X37" s="33">
        <v>0</v>
      </c>
      <c r="Y37" s="33">
        <v>0</v>
      </c>
      <c r="Z37" s="33">
        <v>0</v>
      </c>
      <c r="AA37" s="33">
        <v>0</v>
      </c>
      <c r="AB37" s="33">
        <v>0</v>
      </c>
      <c r="AC37" s="33">
        <v>0</v>
      </c>
      <c r="AD37" s="33">
        <v>0</v>
      </c>
      <c r="AE37" s="33">
        <v>0</v>
      </c>
      <c r="AF37" s="33">
        <v>0</v>
      </c>
      <c r="AG37" s="33">
        <v>0</v>
      </c>
      <c r="AH37" s="33">
        <v>0</v>
      </c>
      <c r="AI37" s="33">
        <v>0</v>
      </c>
      <c r="AJ37" s="33">
        <v>0</v>
      </c>
      <c r="AK37" s="33">
        <v>0</v>
      </c>
      <c r="AL37" s="33">
        <v>0</v>
      </c>
      <c r="AM37" s="33">
        <v>0</v>
      </c>
      <c r="AN37" s="33">
        <v>0</v>
      </c>
      <c r="AO37" s="33">
        <v>0</v>
      </c>
      <c r="AP37" s="33">
        <v>0</v>
      </c>
      <c r="AQ37" s="33">
        <v>0</v>
      </c>
      <c r="AR37" s="33">
        <v>0</v>
      </c>
      <c r="AS37" s="64">
        <v>0</v>
      </c>
      <c r="AT37" s="63">
        <v>0</v>
      </c>
      <c r="AU37" s="35" t="s">
        <v>7</v>
      </c>
      <c r="AV37" s="302"/>
    </row>
    <row r="38" spans="1:48" ht="99.95" hidden="1" customHeight="1" thickBot="1" x14ac:dyDescent="0.3">
      <c r="A38" s="314"/>
      <c r="B38" s="49"/>
      <c r="C38" s="50" t="s">
        <v>27</v>
      </c>
      <c r="D38" s="51">
        <v>2046391283446</v>
      </c>
      <c r="E38" s="32">
        <v>0</v>
      </c>
      <c r="F38" s="32">
        <v>0</v>
      </c>
      <c r="G38" s="32">
        <v>0</v>
      </c>
      <c r="H38" s="32">
        <v>0</v>
      </c>
      <c r="I38" s="32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1">
        <v>0</v>
      </c>
      <c r="R38" s="33">
        <v>0</v>
      </c>
      <c r="S38" s="33">
        <v>0</v>
      </c>
      <c r="T38" s="33">
        <v>0</v>
      </c>
      <c r="U38" s="33">
        <v>0</v>
      </c>
      <c r="V38" s="33">
        <v>0</v>
      </c>
      <c r="W38" s="33">
        <v>0</v>
      </c>
      <c r="X38" s="33">
        <v>0</v>
      </c>
      <c r="Y38" s="33">
        <v>0</v>
      </c>
      <c r="Z38" s="33">
        <v>0</v>
      </c>
      <c r="AA38" s="33">
        <v>0</v>
      </c>
      <c r="AB38" s="33">
        <v>0</v>
      </c>
      <c r="AC38" s="33">
        <v>0</v>
      </c>
      <c r="AD38" s="33">
        <v>0</v>
      </c>
      <c r="AE38" s="33">
        <v>0</v>
      </c>
      <c r="AF38" s="33">
        <v>0</v>
      </c>
      <c r="AG38" s="33">
        <v>0</v>
      </c>
      <c r="AH38" s="33">
        <v>0</v>
      </c>
      <c r="AI38" s="33">
        <v>0</v>
      </c>
      <c r="AJ38" s="33">
        <v>0</v>
      </c>
      <c r="AK38" s="33">
        <v>0</v>
      </c>
      <c r="AL38" s="33">
        <v>0</v>
      </c>
      <c r="AM38" s="33">
        <v>0</v>
      </c>
      <c r="AN38" s="33">
        <v>0</v>
      </c>
      <c r="AO38" s="33">
        <v>0</v>
      </c>
      <c r="AP38" s="33">
        <v>0</v>
      </c>
      <c r="AQ38" s="33">
        <v>0</v>
      </c>
      <c r="AR38" s="33">
        <v>0</v>
      </c>
      <c r="AS38" s="64">
        <v>0</v>
      </c>
      <c r="AT38" s="63">
        <v>0</v>
      </c>
      <c r="AU38" s="35" t="s">
        <v>7</v>
      </c>
      <c r="AV38" s="302"/>
    </row>
    <row r="39" spans="1:48" ht="99.95" hidden="1" customHeight="1" thickBot="1" x14ac:dyDescent="0.3">
      <c r="A39" s="314"/>
      <c r="B39" s="49"/>
      <c r="C39" s="50" t="s">
        <v>28</v>
      </c>
      <c r="D39" s="51">
        <v>2046391283507</v>
      </c>
      <c r="E39" s="32">
        <v>0</v>
      </c>
      <c r="F39" s="32">
        <v>0</v>
      </c>
      <c r="G39" s="32">
        <v>0</v>
      </c>
      <c r="H39" s="32">
        <v>0</v>
      </c>
      <c r="I39" s="32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1">
        <v>0</v>
      </c>
      <c r="R39" s="33">
        <v>0</v>
      </c>
      <c r="S39" s="33">
        <v>0</v>
      </c>
      <c r="T39" s="33">
        <v>0</v>
      </c>
      <c r="U39" s="33">
        <v>0</v>
      </c>
      <c r="V39" s="33">
        <v>0</v>
      </c>
      <c r="W39" s="33">
        <v>0</v>
      </c>
      <c r="X39" s="33">
        <v>0</v>
      </c>
      <c r="Y39" s="33">
        <v>0</v>
      </c>
      <c r="Z39" s="33">
        <v>0</v>
      </c>
      <c r="AA39" s="33">
        <v>0</v>
      </c>
      <c r="AB39" s="33">
        <v>0</v>
      </c>
      <c r="AC39" s="33">
        <v>0</v>
      </c>
      <c r="AD39" s="33">
        <v>0</v>
      </c>
      <c r="AE39" s="33">
        <v>0</v>
      </c>
      <c r="AF39" s="33">
        <v>0</v>
      </c>
      <c r="AG39" s="33">
        <v>0</v>
      </c>
      <c r="AH39" s="33">
        <v>0</v>
      </c>
      <c r="AI39" s="33">
        <v>0</v>
      </c>
      <c r="AJ39" s="33">
        <v>0</v>
      </c>
      <c r="AK39" s="33">
        <v>0</v>
      </c>
      <c r="AL39" s="33">
        <v>0</v>
      </c>
      <c r="AM39" s="33">
        <v>0</v>
      </c>
      <c r="AN39" s="33">
        <v>0</v>
      </c>
      <c r="AO39" s="33">
        <v>0</v>
      </c>
      <c r="AP39" s="33">
        <v>0</v>
      </c>
      <c r="AQ39" s="33">
        <v>0</v>
      </c>
      <c r="AR39" s="33">
        <v>0</v>
      </c>
      <c r="AS39" s="64">
        <v>0</v>
      </c>
      <c r="AT39" s="63">
        <v>0</v>
      </c>
      <c r="AU39" s="35" t="s">
        <v>7</v>
      </c>
      <c r="AV39" s="302"/>
    </row>
    <row r="40" spans="1:48" ht="99.95" hidden="1" customHeight="1" thickBot="1" x14ac:dyDescent="0.3">
      <c r="A40" s="314"/>
      <c r="B40" s="49"/>
      <c r="C40" s="50" t="s">
        <v>29</v>
      </c>
      <c r="D40" s="51">
        <v>2046391283545</v>
      </c>
      <c r="E40" s="32">
        <v>0</v>
      </c>
      <c r="F40" s="32">
        <v>0</v>
      </c>
      <c r="G40" s="32">
        <v>0</v>
      </c>
      <c r="H40" s="32">
        <v>0</v>
      </c>
      <c r="I40" s="32">
        <v>0</v>
      </c>
      <c r="J40" s="32">
        <v>0</v>
      </c>
      <c r="K40" s="32">
        <v>0</v>
      </c>
      <c r="L40" s="32">
        <v>0</v>
      </c>
      <c r="M40" s="32">
        <v>0</v>
      </c>
      <c r="N40" s="32">
        <v>0</v>
      </c>
      <c r="O40" s="32">
        <v>0</v>
      </c>
      <c r="P40" s="32">
        <v>0</v>
      </c>
      <c r="Q40" s="1">
        <v>0</v>
      </c>
      <c r="R40" s="33">
        <v>0</v>
      </c>
      <c r="S40" s="33">
        <v>0</v>
      </c>
      <c r="T40" s="33">
        <v>0</v>
      </c>
      <c r="U40" s="33">
        <v>0</v>
      </c>
      <c r="V40" s="33">
        <v>0</v>
      </c>
      <c r="W40" s="33">
        <v>0</v>
      </c>
      <c r="X40" s="33">
        <v>0</v>
      </c>
      <c r="Y40" s="33">
        <v>0</v>
      </c>
      <c r="Z40" s="33">
        <v>0</v>
      </c>
      <c r="AA40" s="33">
        <v>0</v>
      </c>
      <c r="AB40" s="33">
        <v>0</v>
      </c>
      <c r="AC40" s="33">
        <v>0</v>
      </c>
      <c r="AD40" s="33">
        <v>0</v>
      </c>
      <c r="AE40" s="33">
        <v>0</v>
      </c>
      <c r="AF40" s="33">
        <v>0</v>
      </c>
      <c r="AG40" s="33">
        <v>0</v>
      </c>
      <c r="AH40" s="33">
        <v>0</v>
      </c>
      <c r="AI40" s="33">
        <v>0</v>
      </c>
      <c r="AJ40" s="33">
        <v>0</v>
      </c>
      <c r="AK40" s="33">
        <v>0</v>
      </c>
      <c r="AL40" s="33">
        <v>0</v>
      </c>
      <c r="AM40" s="33">
        <v>0</v>
      </c>
      <c r="AN40" s="33">
        <v>0</v>
      </c>
      <c r="AO40" s="33">
        <v>0</v>
      </c>
      <c r="AP40" s="33">
        <v>0</v>
      </c>
      <c r="AQ40" s="33">
        <v>0</v>
      </c>
      <c r="AR40" s="33">
        <v>0</v>
      </c>
      <c r="AS40" s="64">
        <v>0</v>
      </c>
      <c r="AT40" s="63">
        <v>0</v>
      </c>
      <c r="AU40" s="35" t="s">
        <v>7</v>
      </c>
      <c r="AV40" s="302"/>
    </row>
    <row r="41" spans="1:48" ht="99.95" hidden="1" customHeight="1" thickBot="1" x14ac:dyDescent="0.3">
      <c r="A41" s="314"/>
      <c r="B41" s="49"/>
      <c r="C41" s="50" t="s">
        <v>30</v>
      </c>
      <c r="D41" s="51">
        <v>2046391283569</v>
      </c>
      <c r="E41" s="32">
        <v>0</v>
      </c>
      <c r="F41" s="32">
        <v>0</v>
      </c>
      <c r="G41" s="32">
        <v>0</v>
      </c>
      <c r="H41" s="32">
        <v>0</v>
      </c>
      <c r="I41" s="32">
        <v>0</v>
      </c>
      <c r="J41" s="32">
        <v>0</v>
      </c>
      <c r="K41" s="32">
        <v>0</v>
      </c>
      <c r="L41" s="32">
        <v>0</v>
      </c>
      <c r="M41" s="32">
        <v>0</v>
      </c>
      <c r="N41" s="32">
        <v>0</v>
      </c>
      <c r="O41" s="32">
        <v>0</v>
      </c>
      <c r="P41" s="32">
        <v>0</v>
      </c>
      <c r="Q41" s="1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Z41" s="33">
        <v>0</v>
      </c>
      <c r="AA41" s="33">
        <v>0</v>
      </c>
      <c r="AB41" s="33">
        <v>0</v>
      </c>
      <c r="AC41" s="33">
        <v>0</v>
      </c>
      <c r="AD41" s="33">
        <v>0</v>
      </c>
      <c r="AE41" s="33">
        <v>0</v>
      </c>
      <c r="AF41" s="33">
        <v>0</v>
      </c>
      <c r="AG41" s="33">
        <v>0</v>
      </c>
      <c r="AH41" s="33">
        <v>0</v>
      </c>
      <c r="AI41" s="33">
        <v>0</v>
      </c>
      <c r="AJ41" s="33">
        <v>0</v>
      </c>
      <c r="AK41" s="33">
        <v>0</v>
      </c>
      <c r="AL41" s="33">
        <v>0</v>
      </c>
      <c r="AM41" s="33">
        <v>0</v>
      </c>
      <c r="AN41" s="33">
        <v>0</v>
      </c>
      <c r="AO41" s="33">
        <v>0</v>
      </c>
      <c r="AP41" s="33">
        <v>0</v>
      </c>
      <c r="AQ41" s="33">
        <v>0</v>
      </c>
      <c r="AR41" s="33">
        <v>0</v>
      </c>
      <c r="AS41" s="64">
        <v>0</v>
      </c>
      <c r="AT41" s="63">
        <v>0</v>
      </c>
      <c r="AU41" s="35" t="s">
        <v>7</v>
      </c>
      <c r="AV41" s="302"/>
    </row>
    <row r="42" spans="1:48" ht="99.95" hidden="1" customHeight="1" thickBot="1" x14ac:dyDescent="0.3">
      <c r="A42" s="315"/>
      <c r="B42" s="41"/>
      <c r="C42" s="42" t="s">
        <v>31</v>
      </c>
      <c r="D42" s="43">
        <v>2046391283613</v>
      </c>
      <c r="E42" s="144">
        <v>0</v>
      </c>
      <c r="F42" s="144">
        <v>0</v>
      </c>
      <c r="G42" s="144">
        <v>0</v>
      </c>
      <c r="H42" s="144">
        <v>0</v>
      </c>
      <c r="I42" s="144">
        <v>0</v>
      </c>
      <c r="J42" s="144">
        <v>0</v>
      </c>
      <c r="K42" s="144">
        <v>0</v>
      </c>
      <c r="L42" s="144">
        <v>0</v>
      </c>
      <c r="M42" s="144">
        <v>0</v>
      </c>
      <c r="N42" s="144">
        <v>0</v>
      </c>
      <c r="O42" s="144">
        <v>0</v>
      </c>
      <c r="P42" s="144">
        <v>0</v>
      </c>
      <c r="Q42" s="1">
        <v>0</v>
      </c>
      <c r="R42" s="146">
        <v>0</v>
      </c>
      <c r="S42" s="146">
        <v>0</v>
      </c>
      <c r="T42" s="146">
        <v>0</v>
      </c>
      <c r="U42" s="146">
        <v>0</v>
      </c>
      <c r="V42" s="146">
        <v>0</v>
      </c>
      <c r="W42" s="146">
        <v>0</v>
      </c>
      <c r="X42" s="146">
        <v>0</v>
      </c>
      <c r="Y42" s="146">
        <v>0</v>
      </c>
      <c r="Z42" s="146">
        <v>0</v>
      </c>
      <c r="AA42" s="146">
        <v>0</v>
      </c>
      <c r="AB42" s="146">
        <v>0</v>
      </c>
      <c r="AC42" s="146">
        <v>0</v>
      </c>
      <c r="AD42" s="146">
        <v>0</v>
      </c>
      <c r="AE42" s="146">
        <v>0</v>
      </c>
      <c r="AF42" s="146">
        <v>0</v>
      </c>
      <c r="AG42" s="146">
        <v>0</v>
      </c>
      <c r="AH42" s="146">
        <v>0</v>
      </c>
      <c r="AI42" s="146">
        <v>0</v>
      </c>
      <c r="AJ42" s="146">
        <v>0</v>
      </c>
      <c r="AK42" s="146">
        <v>0</v>
      </c>
      <c r="AL42" s="146">
        <v>0</v>
      </c>
      <c r="AM42" s="146">
        <v>0</v>
      </c>
      <c r="AN42" s="146">
        <v>0</v>
      </c>
      <c r="AO42" s="146">
        <v>0</v>
      </c>
      <c r="AP42" s="146">
        <v>0</v>
      </c>
      <c r="AQ42" s="146">
        <v>0</v>
      </c>
      <c r="AR42" s="146">
        <v>0</v>
      </c>
      <c r="AS42" s="147">
        <v>0</v>
      </c>
      <c r="AT42" s="63">
        <v>0</v>
      </c>
      <c r="AU42" s="140" t="s">
        <v>7</v>
      </c>
      <c r="AV42" s="303"/>
    </row>
    <row r="43" spans="1:48" ht="156" customHeight="1" thickBot="1" x14ac:dyDescent="0.3">
      <c r="A43" s="316" t="s">
        <v>51</v>
      </c>
      <c r="B43" s="46"/>
      <c r="C43" s="47" t="s">
        <v>131</v>
      </c>
      <c r="D43" s="48">
        <v>2038606201642</v>
      </c>
      <c r="E43" s="254">
        <v>0</v>
      </c>
      <c r="F43" s="163">
        <v>0</v>
      </c>
      <c r="G43" s="163">
        <v>0</v>
      </c>
      <c r="H43" s="163">
        <v>0</v>
      </c>
      <c r="I43" s="163">
        <v>0</v>
      </c>
      <c r="J43" s="254">
        <v>0</v>
      </c>
      <c r="K43" s="163">
        <v>0</v>
      </c>
      <c r="L43" s="254">
        <v>0</v>
      </c>
      <c r="M43" s="163">
        <v>0</v>
      </c>
      <c r="N43" s="254">
        <v>20</v>
      </c>
      <c r="O43" s="254">
        <v>20</v>
      </c>
      <c r="P43" s="163">
        <v>0</v>
      </c>
      <c r="Q43" s="1">
        <v>40</v>
      </c>
      <c r="R43" s="164">
        <v>0</v>
      </c>
      <c r="S43" s="164">
        <v>0</v>
      </c>
      <c r="T43" s="164">
        <v>0</v>
      </c>
      <c r="U43" s="164">
        <v>0</v>
      </c>
      <c r="V43" s="164">
        <v>0</v>
      </c>
      <c r="W43" s="164">
        <v>0</v>
      </c>
      <c r="X43" s="164">
        <v>0</v>
      </c>
      <c r="Y43" s="164">
        <v>0</v>
      </c>
      <c r="Z43" s="164">
        <v>0</v>
      </c>
      <c r="AA43" s="164">
        <v>0</v>
      </c>
      <c r="AB43" s="164">
        <v>0</v>
      </c>
      <c r="AC43" s="164">
        <v>0</v>
      </c>
      <c r="AD43" s="164">
        <v>0</v>
      </c>
      <c r="AE43" s="164">
        <v>0</v>
      </c>
      <c r="AF43" s="164">
        <v>0</v>
      </c>
      <c r="AG43" s="164">
        <v>0</v>
      </c>
      <c r="AH43" s="164">
        <v>0</v>
      </c>
      <c r="AI43" s="164">
        <v>0</v>
      </c>
      <c r="AJ43" s="164">
        <v>0</v>
      </c>
      <c r="AK43" s="164">
        <v>0</v>
      </c>
      <c r="AL43" s="164">
        <v>0</v>
      </c>
      <c r="AM43" s="164">
        <v>0</v>
      </c>
      <c r="AN43" s="164">
        <v>0</v>
      </c>
      <c r="AO43" s="164">
        <v>0</v>
      </c>
      <c r="AP43" s="164">
        <v>0</v>
      </c>
      <c r="AQ43" s="164">
        <v>0</v>
      </c>
      <c r="AR43" s="164">
        <v>0</v>
      </c>
      <c r="AS43" s="165">
        <v>0</v>
      </c>
      <c r="AT43" s="282">
        <v>40</v>
      </c>
      <c r="AU43" s="52" t="s">
        <v>76</v>
      </c>
      <c r="AV43" s="52" t="s">
        <v>75</v>
      </c>
    </row>
    <row r="44" spans="1:48" ht="153" customHeight="1" x14ac:dyDescent="0.25">
      <c r="A44" s="314"/>
      <c r="B44" s="49"/>
      <c r="C44" s="50" t="s">
        <v>132</v>
      </c>
      <c r="D44" s="51">
        <v>2038606256161</v>
      </c>
      <c r="E44" s="251">
        <v>40</v>
      </c>
      <c r="F44" s="32">
        <v>0</v>
      </c>
      <c r="G44" s="32">
        <v>0</v>
      </c>
      <c r="H44" s="32">
        <v>0</v>
      </c>
      <c r="I44" s="32">
        <v>0</v>
      </c>
      <c r="J44" s="251">
        <v>0</v>
      </c>
      <c r="K44" s="32">
        <v>0</v>
      </c>
      <c r="L44" s="251">
        <v>0</v>
      </c>
      <c r="M44" s="32">
        <v>0</v>
      </c>
      <c r="N44" s="251">
        <v>20</v>
      </c>
      <c r="O44" s="251">
        <v>20</v>
      </c>
      <c r="P44" s="32">
        <v>0</v>
      </c>
      <c r="Q44" s="1">
        <v>80</v>
      </c>
      <c r="R44" s="33">
        <v>0</v>
      </c>
      <c r="S44" s="33">
        <v>0</v>
      </c>
      <c r="T44" s="33">
        <v>0</v>
      </c>
      <c r="U44" s="33">
        <v>0</v>
      </c>
      <c r="V44" s="33">
        <v>0</v>
      </c>
      <c r="W44" s="33">
        <v>0</v>
      </c>
      <c r="X44" s="33">
        <v>0</v>
      </c>
      <c r="Y44" s="33">
        <v>0</v>
      </c>
      <c r="Z44" s="33">
        <v>0</v>
      </c>
      <c r="AA44" s="33">
        <v>0</v>
      </c>
      <c r="AB44" s="33">
        <v>0</v>
      </c>
      <c r="AC44" s="33">
        <v>0</v>
      </c>
      <c r="AD44" s="33">
        <v>0</v>
      </c>
      <c r="AE44" s="33">
        <v>0</v>
      </c>
      <c r="AF44" s="33">
        <v>0</v>
      </c>
      <c r="AG44" s="33">
        <v>0</v>
      </c>
      <c r="AH44" s="33">
        <v>0</v>
      </c>
      <c r="AI44" s="33">
        <v>0</v>
      </c>
      <c r="AJ44" s="33">
        <v>0</v>
      </c>
      <c r="AK44" s="33">
        <v>0</v>
      </c>
      <c r="AL44" s="33">
        <v>0</v>
      </c>
      <c r="AM44" s="33">
        <v>0</v>
      </c>
      <c r="AN44" s="33">
        <v>0</v>
      </c>
      <c r="AO44" s="33">
        <v>0</v>
      </c>
      <c r="AP44" s="33">
        <v>0</v>
      </c>
      <c r="AQ44" s="33">
        <v>0</v>
      </c>
      <c r="AR44" s="33">
        <v>0</v>
      </c>
      <c r="AS44" s="64">
        <v>0</v>
      </c>
      <c r="AT44" s="282">
        <v>80</v>
      </c>
      <c r="AU44" s="52" t="s">
        <v>76</v>
      </c>
      <c r="AV44" s="52" t="s">
        <v>75</v>
      </c>
    </row>
    <row r="45" spans="1:48" ht="99.95" customHeight="1" x14ac:dyDescent="0.25">
      <c r="A45" s="314"/>
      <c r="B45" s="49"/>
      <c r="C45" s="50" t="s">
        <v>133</v>
      </c>
      <c r="D45" s="51">
        <v>2040335648124</v>
      </c>
      <c r="E45" s="251">
        <v>30</v>
      </c>
      <c r="F45" s="32">
        <v>0</v>
      </c>
      <c r="G45" s="32">
        <v>0</v>
      </c>
      <c r="H45" s="32">
        <v>0</v>
      </c>
      <c r="I45" s="32">
        <v>0</v>
      </c>
      <c r="J45" s="251">
        <v>30</v>
      </c>
      <c r="K45" s="32">
        <v>0</v>
      </c>
      <c r="L45" s="251">
        <v>30</v>
      </c>
      <c r="M45" s="32">
        <v>0</v>
      </c>
      <c r="N45" s="251">
        <v>20</v>
      </c>
      <c r="O45" s="251">
        <v>20</v>
      </c>
      <c r="P45" s="32">
        <v>0</v>
      </c>
      <c r="Q45" s="1">
        <v>130</v>
      </c>
      <c r="R45" s="33">
        <v>0</v>
      </c>
      <c r="S45" s="33">
        <v>0</v>
      </c>
      <c r="T45" s="33">
        <v>0</v>
      </c>
      <c r="U45" s="33">
        <v>0</v>
      </c>
      <c r="V45" s="33">
        <v>0</v>
      </c>
      <c r="W45" s="33">
        <v>0</v>
      </c>
      <c r="X45" s="33">
        <v>0</v>
      </c>
      <c r="Y45" s="33">
        <v>0</v>
      </c>
      <c r="Z45" s="33">
        <v>0</v>
      </c>
      <c r="AA45" s="33">
        <v>0</v>
      </c>
      <c r="AB45" s="33">
        <v>0</v>
      </c>
      <c r="AC45" s="33">
        <v>0</v>
      </c>
      <c r="AD45" s="33">
        <v>0</v>
      </c>
      <c r="AE45" s="33">
        <v>0</v>
      </c>
      <c r="AF45" s="33">
        <v>0</v>
      </c>
      <c r="AG45" s="33">
        <v>0</v>
      </c>
      <c r="AH45" s="33">
        <v>0</v>
      </c>
      <c r="AI45" s="33">
        <v>0</v>
      </c>
      <c r="AJ45" s="33">
        <v>0</v>
      </c>
      <c r="AK45" s="33">
        <v>0</v>
      </c>
      <c r="AL45" s="33">
        <v>0</v>
      </c>
      <c r="AM45" s="33">
        <v>0</v>
      </c>
      <c r="AN45" s="33">
        <v>0</v>
      </c>
      <c r="AO45" s="33">
        <v>0</v>
      </c>
      <c r="AP45" s="33">
        <v>0</v>
      </c>
      <c r="AQ45" s="33">
        <v>0</v>
      </c>
      <c r="AR45" s="33">
        <v>0</v>
      </c>
      <c r="AS45" s="64">
        <v>0</v>
      </c>
      <c r="AT45" s="282">
        <v>130</v>
      </c>
      <c r="AU45" s="53" t="s">
        <v>7</v>
      </c>
      <c r="AV45" s="53" t="s">
        <v>74</v>
      </c>
    </row>
    <row r="46" spans="1:48" ht="99.95" customHeight="1" thickBot="1" x14ac:dyDescent="0.3">
      <c r="A46" s="314"/>
      <c r="B46" s="49"/>
      <c r="C46" s="50" t="s">
        <v>134</v>
      </c>
      <c r="D46" s="51">
        <v>2040335626849</v>
      </c>
      <c r="E46" s="251">
        <v>30</v>
      </c>
      <c r="F46" s="32">
        <v>0</v>
      </c>
      <c r="G46" s="32">
        <v>0</v>
      </c>
      <c r="H46" s="32">
        <v>0</v>
      </c>
      <c r="I46" s="32">
        <v>0</v>
      </c>
      <c r="J46" s="251">
        <v>10</v>
      </c>
      <c r="K46" s="32">
        <v>0</v>
      </c>
      <c r="L46" s="251">
        <v>20</v>
      </c>
      <c r="M46" s="32">
        <v>0</v>
      </c>
      <c r="N46" s="251">
        <v>20</v>
      </c>
      <c r="O46" s="251">
        <v>20</v>
      </c>
      <c r="P46" s="32">
        <v>0</v>
      </c>
      <c r="Q46" s="1">
        <v>100</v>
      </c>
      <c r="R46" s="33">
        <v>0</v>
      </c>
      <c r="S46" s="33">
        <v>0</v>
      </c>
      <c r="T46" s="33">
        <v>0</v>
      </c>
      <c r="U46" s="33">
        <v>0</v>
      </c>
      <c r="V46" s="33">
        <v>0</v>
      </c>
      <c r="W46" s="33">
        <v>0</v>
      </c>
      <c r="X46" s="33">
        <v>0</v>
      </c>
      <c r="Y46" s="33">
        <v>0</v>
      </c>
      <c r="Z46" s="33">
        <v>0</v>
      </c>
      <c r="AA46" s="33">
        <v>0</v>
      </c>
      <c r="AB46" s="33">
        <v>0</v>
      </c>
      <c r="AC46" s="33">
        <v>0</v>
      </c>
      <c r="AD46" s="33">
        <v>0</v>
      </c>
      <c r="AE46" s="33">
        <v>0</v>
      </c>
      <c r="AF46" s="33">
        <v>0</v>
      </c>
      <c r="AG46" s="33">
        <v>0</v>
      </c>
      <c r="AH46" s="33">
        <v>0</v>
      </c>
      <c r="AI46" s="33">
        <v>0</v>
      </c>
      <c r="AJ46" s="33">
        <v>0</v>
      </c>
      <c r="AK46" s="33">
        <v>0</v>
      </c>
      <c r="AL46" s="33">
        <v>0</v>
      </c>
      <c r="AM46" s="33">
        <v>0</v>
      </c>
      <c r="AN46" s="33">
        <v>0</v>
      </c>
      <c r="AO46" s="33">
        <v>0</v>
      </c>
      <c r="AP46" s="33">
        <v>0</v>
      </c>
      <c r="AQ46" s="33">
        <v>0</v>
      </c>
      <c r="AR46" s="33">
        <v>0</v>
      </c>
      <c r="AS46" s="64">
        <v>0</v>
      </c>
      <c r="AT46" s="282">
        <v>100</v>
      </c>
      <c r="AU46" s="53" t="s">
        <v>7</v>
      </c>
      <c r="AV46" s="53" t="s">
        <v>74</v>
      </c>
    </row>
    <row r="47" spans="1:48" ht="105.75" thickBot="1" x14ac:dyDescent="0.3">
      <c r="A47" s="315"/>
      <c r="B47" s="41"/>
      <c r="C47" s="42" t="s">
        <v>34</v>
      </c>
      <c r="D47" s="43">
        <v>2039404446068</v>
      </c>
      <c r="E47" s="252">
        <v>0</v>
      </c>
      <c r="F47" s="144">
        <v>0</v>
      </c>
      <c r="G47" s="144">
        <v>0</v>
      </c>
      <c r="H47" s="144">
        <v>0</v>
      </c>
      <c r="I47" s="144">
        <v>0</v>
      </c>
      <c r="J47" s="252">
        <v>0</v>
      </c>
      <c r="K47" s="144">
        <v>0</v>
      </c>
      <c r="L47" s="252">
        <v>0</v>
      </c>
      <c r="M47" s="144">
        <v>0</v>
      </c>
      <c r="N47" s="252">
        <v>20</v>
      </c>
      <c r="O47" s="252">
        <v>20</v>
      </c>
      <c r="P47" s="144">
        <v>0</v>
      </c>
      <c r="Q47" s="1">
        <v>40</v>
      </c>
      <c r="R47" s="146">
        <v>0</v>
      </c>
      <c r="S47" s="146">
        <v>0</v>
      </c>
      <c r="T47" s="146">
        <v>0</v>
      </c>
      <c r="U47" s="146">
        <v>0</v>
      </c>
      <c r="V47" s="146">
        <v>0</v>
      </c>
      <c r="W47" s="146">
        <v>0</v>
      </c>
      <c r="X47" s="146">
        <v>0</v>
      </c>
      <c r="Y47" s="146">
        <v>0</v>
      </c>
      <c r="Z47" s="146">
        <v>0</v>
      </c>
      <c r="AA47" s="146">
        <v>0</v>
      </c>
      <c r="AB47" s="146">
        <v>0</v>
      </c>
      <c r="AC47" s="146">
        <v>0</v>
      </c>
      <c r="AD47" s="146">
        <v>0</v>
      </c>
      <c r="AE47" s="146">
        <v>0</v>
      </c>
      <c r="AF47" s="146">
        <v>0</v>
      </c>
      <c r="AG47" s="146">
        <v>0</v>
      </c>
      <c r="AH47" s="146">
        <v>0</v>
      </c>
      <c r="AI47" s="146">
        <v>0</v>
      </c>
      <c r="AJ47" s="146">
        <v>0</v>
      </c>
      <c r="AK47" s="146">
        <v>0</v>
      </c>
      <c r="AL47" s="146">
        <v>0</v>
      </c>
      <c r="AM47" s="146">
        <v>0</v>
      </c>
      <c r="AN47" s="146">
        <v>0</v>
      </c>
      <c r="AO47" s="146">
        <v>0</v>
      </c>
      <c r="AP47" s="146">
        <v>0</v>
      </c>
      <c r="AQ47" s="146">
        <v>0</v>
      </c>
      <c r="AR47" s="146">
        <v>0</v>
      </c>
      <c r="AS47" s="147">
        <v>0</v>
      </c>
      <c r="AT47" s="282">
        <v>40</v>
      </c>
      <c r="AU47" s="58" t="s">
        <v>77</v>
      </c>
      <c r="AV47" s="54" t="s">
        <v>80</v>
      </c>
    </row>
    <row r="48" spans="1:48" ht="99.95" customHeight="1" thickBot="1" x14ac:dyDescent="0.3">
      <c r="A48" s="316" t="s">
        <v>52</v>
      </c>
      <c r="B48" s="46"/>
      <c r="C48" s="47" t="s">
        <v>35</v>
      </c>
      <c r="D48" s="48">
        <v>2038597850744</v>
      </c>
      <c r="E48" s="254">
        <v>0</v>
      </c>
      <c r="F48" s="163">
        <v>0</v>
      </c>
      <c r="G48" s="163">
        <v>0</v>
      </c>
      <c r="H48" s="163">
        <v>0</v>
      </c>
      <c r="I48" s="163">
        <v>0</v>
      </c>
      <c r="J48" s="254">
        <v>0</v>
      </c>
      <c r="K48" s="163">
        <v>0</v>
      </c>
      <c r="L48" s="254">
        <v>0</v>
      </c>
      <c r="M48" s="163">
        <v>0</v>
      </c>
      <c r="N48" s="254">
        <v>0</v>
      </c>
      <c r="O48" s="254">
        <v>20</v>
      </c>
      <c r="P48" s="163">
        <v>0</v>
      </c>
      <c r="Q48" s="1">
        <v>20</v>
      </c>
      <c r="R48" s="164">
        <v>0</v>
      </c>
      <c r="S48" s="164">
        <v>0</v>
      </c>
      <c r="T48" s="164">
        <v>0</v>
      </c>
      <c r="U48" s="164">
        <v>0</v>
      </c>
      <c r="V48" s="164">
        <v>0</v>
      </c>
      <c r="W48" s="164">
        <v>0</v>
      </c>
      <c r="X48" s="164">
        <v>0</v>
      </c>
      <c r="Y48" s="164">
        <v>0</v>
      </c>
      <c r="Z48" s="164">
        <v>0</v>
      </c>
      <c r="AA48" s="164">
        <v>0</v>
      </c>
      <c r="AB48" s="164">
        <v>0</v>
      </c>
      <c r="AC48" s="164">
        <v>0</v>
      </c>
      <c r="AD48" s="164">
        <v>0</v>
      </c>
      <c r="AE48" s="164">
        <v>0</v>
      </c>
      <c r="AF48" s="164">
        <v>0</v>
      </c>
      <c r="AG48" s="164">
        <v>0</v>
      </c>
      <c r="AH48" s="164">
        <v>0</v>
      </c>
      <c r="AI48" s="164">
        <v>0</v>
      </c>
      <c r="AJ48" s="164">
        <v>0</v>
      </c>
      <c r="AK48" s="164">
        <v>0</v>
      </c>
      <c r="AL48" s="164">
        <v>0</v>
      </c>
      <c r="AM48" s="164">
        <v>0</v>
      </c>
      <c r="AN48" s="164">
        <v>0</v>
      </c>
      <c r="AO48" s="164">
        <v>0</v>
      </c>
      <c r="AP48" s="164">
        <v>0</v>
      </c>
      <c r="AQ48" s="164">
        <v>0</v>
      </c>
      <c r="AR48" s="164">
        <v>0</v>
      </c>
      <c r="AS48" s="165">
        <v>0</v>
      </c>
      <c r="AT48" s="282">
        <v>20</v>
      </c>
      <c r="AU48" s="52" t="s">
        <v>7</v>
      </c>
      <c r="AV48" s="52" t="s">
        <v>78</v>
      </c>
    </row>
    <row r="49" spans="1:49" ht="156" hidden="1" customHeight="1" thickBot="1" x14ac:dyDescent="0.3">
      <c r="A49" s="314"/>
      <c r="B49" s="49"/>
      <c r="C49" s="50" t="s">
        <v>36</v>
      </c>
      <c r="D49" s="51">
        <v>2038627692689</v>
      </c>
      <c r="E49" s="32">
        <v>0</v>
      </c>
      <c r="F49" s="32">
        <v>0</v>
      </c>
      <c r="G49" s="32">
        <v>0</v>
      </c>
      <c r="H49" s="32">
        <v>0</v>
      </c>
      <c r="I49" s="32">
        <v>0</v>
      </c>
      <c r="J49" s="32">
        <v>0</v>
      </c>
      <c r="K49" s="32">
        <v>0</v>
      </c>
      <c r="L49" s="32">
        <v>0</v>
      </c>
      <c r="M49" s="32">
        <v>0</v>
      </c>
      <c r="N49" s="32">
        <v>0</v>
      </c>
      <c r="O49" s="32">
        <v>0</v>
      </c>
      <c r="P49" s="32">
        <v>0</v>
      </c>
      <c r="Q49" s="1">
        <v>0</v>
      </c>
      <c r="R49" s="33">
        <v>0</v>
      </c>
      <c r="S49" s="33">
        <v>0</v>
      </c>
      <c r="T49" s="33">
        <v>0</v>
      </c>
      <c r="U49" s="33">
        <v>0</v>
      </c>
      <c r="V49" s="33">
        <v>0</v>
      </c>
      <c r="W49" s="33">
        <v>0</v>
      </c>
      <c r="X49" s="33">
        <v>0</v>
      </c>
      <c r="Y49" s="33">
        <v>0</v>
      </c>
      <c r="Z49" s="33">
        <v>0</v>
      </c>
      <c r="AA49" s="33">
        <v>0</v>
      </c>
      <c r="AB49" s="33">
        <v>0</v>
      </c>
      <c r="AC49" s="33">
        <v>0</v>
      </c>
      <c r="AD49" s="33">
        <v>0</v>
      </c>
      <c r="AE49" s="33">
        <v>0</v>
      </c>
      <c r="AF49" s="33">
        <v>0</v>
      </c>
      <c r="AG49" s="33">
        <v>0</v>
      </c>
      <c r="AH49" s="33">
        <v>0</v>
      </c>
      <c r="AI49" s="33">
        <v>0</v>
      </c>
      <c r="AJ49" s="33">
        <v>0</v>
      </c>
      <c r="AK49" s="33">
        <v>0</v>
      </c>
      <c r="AL49" s="33">
        <v>0</v>
      </c>
      <c r="AM49" s="33">
        <v>0</v>
      </c>
      <c r="AN49" s="33">
        <v>0</v>
      </c>
      <c r="AO49" s="33">
        <v>0</v>
      </c>
      <c r="AP49" s="33">
        <v>0</v>
      </c>
      <c r="AQ49" s="33">
        <v>0</v>
      </c>
      <c r="AR49" s="33">
        <v>0</v>
      </c>
      <c r="AS49" s="64">
        <v>0</v>
      </c>
      <c r="AT49" s="63">
        <v>0</v>
      </c>
      <c r="AU49" s="52" t="s">
        <v>93</v>
      </c>
      <c r="AV49" s="53" t="s">
        <v>81</v>
      </c>
    </row>
    <row r="50" spans="1:49" ht="200.1" customHeight="1" x14ac:dyDescent="0.25">
      <c r="A50" s="314"/>
      <c r="B50" s="49"/>
      <c r="C50" s="50" t="s">
        <v>37</v>
      </c>
      <c r="D50" s="51">
        <v>2038627713902</v>
      </c>
      <c r="E50" s="251">
        <v>0</v>
      </c>
      <c r="F50" s="32">
        <v>0</v>
      </c>
      <c r="G50" s="32">
        <v>0</v>
      </c>
      <c r="H50" s="32">
        <v>0</v>
      </c>
      <c r="I50" s="32">
        <v>0</v>
      </c>
      <c r="J50" s="251">
        <v>0</v>
      </c>
      <c r="K50" s="32">
        <v>0</v>
      </c>
      <c r="L50" s="251">
        <v>0</v>
      </c>
      <c r="M50" s="32">
        <v>0</v>
      </c>
      <c r="N50" s="251">
        <v>20</v>
      </c>
      <c r="O50" s="251">
        <v>20</v>
      </c>
      <c r="P50" s="32">
        <v>0</v>
      </c>
      <c r="Q50" s="1">
        <v>40</v>
      </c>
      <c r="R50" s="33">
        <v>0</v>
      </c>
      <c r="S50" s="33">
        <v>0</v>
      </c>
      <c r="T50" s="33">
        <v>0</v>
      </c>
      <c r="U50" s="33">
        <v>0</v>
      </c>
      <c r="V50" s="33">
        <v>0</v>
      </c>
      <c r="W50" s="33">
        <v>0</v>
      </c>
      <c r="X50" s="33">
        <v>0</v>
      </c>
      <c r="Y50" s="33">
        <v>0</v>
      </c>
      <c r="Z50" s="33">
        <v>0</v>
      </c>
      <c r="AA50" s="33">
        <v>0</v>
      </c>
      <c r="AB50" s="33">
        <v>0</v>
      </c>
      <c r="AC50" s="33">
        <v>0</v>
      </c>
      <c r="AD50" s="33">
        <v>0</v>
      </c>
      <c r="AE50" s="33">
        <v>0</v>
      </c>
      <c r="AF50" s="33">
        <v>0</v>
      </c>
      <c r="AG50" s="33">
        <v>0</v>
      </c>
      <c r="AH50" s="33">
        <v>0</v>
      </c>
      <c r="AI50" s="33">
        <v>0</v>
      </c>
      <c r="AJ50" s="33">
        <v>0</v>
      </c>
      <c r="AK50" s="33">
        <v>0</v>
      </c>
      <c r="AL50" s="33">
        <v>0</v>
      </c>
      <c r="AM50" s="33">
        <v>0</v>
      </c>
      <c r="AN50" s="33">
        <v>0</v>
      </c>
      <c r="AO50" s="33">
        <v>0</v>
      </c>
      <c r="AP50" s="33">
        <v>0</v>
      </c>
      <c r="AQ50" s="33">
        <v>0</v>
      </c>
      <c r="AR50" s="33">
        <v>0</v>
      </c>
      <c r="AS50" s="64">
        <v>0</v>
      </c>
      <c r="AT50" s="282">
        <v>40</v>
      </c>
      <c r="AU50" s="52" t="s">
        <v>93</v>
      </c>
      <c r="AV50" s="53" t="s">
        <v>79</v>
      </c>
    </row>
    <row r="51" spans="1:49" ht="200.1" customHeight="1" thickBot="1" x14ac:dyDescent="0.3">
      <c r="A51" s="315"/>
      <c r="B51" s="41"/>
      <c r="C51" s="42" t="s">
        <v>38</v>
      </c>
      <c r="D51" s="43">
        <v>2038337652454</v>
      </c>
      <c r="E51" s="252">
        <v>0</v>
      </c>
      <c r="F51" s="144">
        <v>0</v>
      </c>
      <c r="G51" s="144">
        <v>0</v>
      </c>
      <c r="H51" s="144">
        <v>0</v>
      </c>
      <c r="I51" s="144">
        <v>0</v>
      </c>
      <c r="J51" s="252">
        <v>0</v>
      </c>
      <c r="K51" s="144">
        <v>0</v>
      </c>
      <c r="L51" s="252">
        <v>0</v>
      </c>
      <c r="M51" s="144">
        <v>0</v>
      </c>
      <c r="N51" s="252">
        <v>0</v>
      </c>
      <c r="O51" s="252">
        <v>20</v>
      </c>
      <c r="P51" s="144">
        <v>0</v>
      </c>
      <c r="Q51" s="1">
        <v>20</v>
      </c>
      <c r="R51" s="146">
        <v>0</v>
      </c>
      <c r="S51" s="146">
        <v>0</v>
      </c>
      <c r="T51" s="146">
        <v>0</v>
      </c>
      <c r="U51" s="146">
        <v>0</v>
      </c>
      <c r="V51" s="146">
        <v>0</v>
      </c>
      <c r="W51" s="146">
        <v>0</v>
      </c>
      <c r="X51" s="146">
        <v>0</v>
      </c>
      <c r="Y51" s="146">
        <v>0</v>
      </c>
      <c r="Z51" s="146">
        <v>0</v>
      </c>
      <c r="AA51" s="146">
        <v>0</v>
      </c>
      <c r="AB51" s="146">
        <v>0</v>
      </c>
      <c r="AC51" s="146">
        <v>0</v>
      </c>
      <c r="AD51" s="146">
        <v>0</v>
      </c>
      <c r="AE51" s="146">
        <v>0</v>
      </c>
      <c r="AF51" s="146">
        <v>0</v>
      </c>
      <c r="AG51" s="146">
        <v>0</v>
      </c>
      <c r="AH51" s="146">
        <v>0</v>
      </c>
      <c r="AI51" s="146">
        <v>0</v>
      </c>
      <c r="AJ51" s="146">
        <v>0</v>
      </c>
      <c r="AK51" s="146">
        <v>0</v>
      </c>
      <c r="AL51" s="146">
        <v>0</v>
      </c>
      <c r="AM51" s="146">
        <v>0</v>
      </c>
      <c r="AN51" s="146">
        <v>0</v>
      </c>
      <c r="AO51" s="146">
        <v>0</v>
      </c>
      <c r="AP51" s="146">
        <v>0</v>
      </c>
      <c r="AQ51" s="146">
        <v>0</v>
      </c>
      <c r="AR51" s="146">
        <v>0</v>
      </c>
      <c r="AS51" s="147">
        <v>0</v>
      </c>
      <c r="AT51" s="282">
        <v>20</v>
      </c>
      <c r="AU51" s="54" t="s">
        <v>82</v>
      </c>
      <c r="AV51" s="54" t="s">
        <v>92</v>
      </c>
    </row>
    <row r="52" spans="1:49" ht="128.25" customHeight="1" thickBot="1" x14ac:dyDescent="0.3">
      <c r="A52" s="316" t="s">
        <v>40</v>
      </c>
      <c r="B52" s="46"/>
      <c r="C52" s="47" t="s">
        <v>41</v>
      </c>
      <c r="D52" s="48">
        <v>2038891723249</v>
      </c>
      <c r="E52" s="251">
        <v>20</v>
      </c>
      <c r="F52" s="163">
        <v>0</v>
      </c>
      <c r="G52" s="163">
        <v>0</v>
      </c>
      <c r="H52" s="163">
        <v>0</v>
      </c>
      <c r="I52" s="163">
        <v>0</v>
      </c>
      <c r="J52" s="254">
        <v>0</v>
      </c>
      <c r="K52" s="163">
        <v>0</v>
      </c>
      <c r="L52" s="254">
        <v>0</v>
      </c>
      <c r="M52" s="163">
        <v>0</v>
      </c>
      <c r="N52" s="254">
        <v>0</v>
      </c>
      <c r="O52" s="254">
        <v>52</v>
      </c>
      <c r="P52" s="163">
        <v>0</v>
      </c>
      <c r="Q52" s="1">
        <v>72</v>
      </c>
      <c r="R52" s="164">
        <v>0</v>
      </c>
      <c r="S52" s="164">
        <v>0</v>
      </c>
      <c r="T52" s="164">
        <v>0</v>
      </c>
      <c r="U52" s="164">
        <v>0</v>
      </c>
      <c r="V52" s="164">
        <v>0</v>
      </c>
      <c r="W52" s="164">
        <v>0</v>
      </c>
      <c r="X52" s="164">
        <v>0</v>
      </c>
      <c r="Y52" s="164">
        <v>0</v>
      </c>
      <c r="Z52" s="164">
        <v>0</v>
      </c>
      <c r="AA52" s="164">
        <v>0</v>
      </c>
      <c r="AB52" s="164">
        <v>0</v>
      </c>
      <c r="AC52" s="164">
        <v>0</v>
      </c>
      <c r="AD52" s="164">
        <v>0</v>
      </c>
      <c r="AE52" s="164">
        <v>0</v>
      </c>
      <c r="AF52" s="164">
        <v>0</v>
      </c>
      <c r="AG52" s="164">
        <v>0</v>
      </c>
      <c r="AH52" s="164">
        <v>0</v>
      </c>
      <c r="AI52" s="164">
        <v>0</v>
      </c>
      <c r="AJ52" s="164">
        <v>0</v>
      </c>
      <c r="AK52" s="164">
        <v>0</v>
      </c>
      <c r="AL52" s="164">
        <v>0</v>
      </c>
      <c r="AM52" s="164">
        <v>0</v>
      </c>
      <c r="AN52" s="164">
        <v>0</v>
      </c>
      <c r="AO52" s="164">
        <v>0</v>
      </c>
      <c r="AP52" s="164">
        <v>0</v>
      </c>
      <c r="AQ52" s="164">
        <v>0</v>
      </c>
      <c r="AR52" s="164">
        <v>0</v>
      </c>
      <c r="AS52" s="165">
        <v>0</v>
      </c>
      <c r="AT52" s="282">
        <v>72</v>
      </c>
      <c r="AU52" s="52" t="s">
        <v>91</v>
      </c>
      <c r="AV52" s="301" t="s">
        <v>135</v>
      </c>
    </row>
    <row r="53" spans="1:49" ht="128.25" customHeight="1" thickBot="1" x14ac:dyDescent="0.3">
      <c r="A53" s="314"/>
      <c r="B53" s="49"/>
      <c r="C53" s="50" t="s">
        <v>42</v>
      </c>
      <c r="D53" s="51">
        <v>2044025155923</v>
      </c>
      <c r="E53" s="251">
        <v>36</v>
      </c>
      <c r="F53" s="32">
        <v>0</v>
      </c>
      <c r="G53" s="32">
        <v>0</v>
      </c>
      <c r="H53" s="32">
        <v>0</v>
      </c>
      <c r="I53" s="32">
        <v>0</v>
      </c>
      <c r="J53" s="251">
        <v>0</v>
      </c>
      <c r="K53" s="32">
        <v>0</v>
      </c>
      <c r="L53" s="251">
        <v>0</v>
      </c>
      <c r="M53" s="32">
        <v>0</v>
      </c>
      <c r="N53" s="251">
        <v>0</v>
      </c>
      <c r="O53" s="251">
        <v>36</v>
      </c>
      <c r="P53" s="32">
        <v>0</v>
      </c>
      <c r="Q53" s="1">
        <v>72</v>
      </c>
      <c r="R53" s="33">
        <v>0</v>
      </c>
      <c r="S53" s="33">
        <v>0</v>
      </c>
      <c r="T53" s="33">
        <v>0</v>
      </c>
      <c r="U53" s="33">
        <v>0</v>
      </c>
      <c r="V53" s="33">
        <v>0</v>
      </c>
      <c r="W53" s="33">
        <v>0</v>
      </c>
      <c r="X53" s="33">
        <v>0</v>
      </c>
      <c r="Y53" s="33">
        <v>0</v>
      </c>
      <c r="Z53" s="33">
        <v>0</v>
      </c>
      <c r="AA53" s="33">
        <v>0</v>
      </c>
      <c r="AB53" s="33">
        <v>0</v>
      </c>
      <c r="AC53" s="33">
        <v>0</v>
      </c>
      <c r="AD53" s="33">
        <v>0</v>
      </c>
      <c r="AE53" s="33">
        <v>0</v>
      </c>
      <c r="AF53" s="33">
        <v>0</v>
      </c>
      <c r="AG53" s="33">
        <v>0</v>
      </c>
      <c r="AH53" s="33">
        <v>0</v>
      </c>
      <c r="AI53" s="33">
        <v>0</v>
      </c>
      <c r="AJ53" s="33">
        <v>0</v>
      </c>
      <c r="AK53" s="33">
        <v>0</v>
      </c>
      <c r="AL53" s="33">
        <v>0</v>
      </c>
      <c r="AM53" s="33">
        <v>0</v>
      </c>
      <c r="AN53" s="33">
        <v>0</v>
      </c>
      <c r="AO53" s="33">
        <v>0</v>
      </c>
      <c r="AP53" s="33">
        <v>0</v>
      </c>
      <c r="AQ53" s="33">
        <v>0</v>
      </c>
      <c r="AR53" s="33">
        <v>0</v>
      </c>
      <c r="AS53" s="64">
        <v>0</v>
      </c>
      <c r="AT53" s="282">
        <v>72</v>
      </c>
      <c r="AU53" s="52" t="s">
        <v>91</v>
      </c>
      <c r="AV53" s="302"/>
    </row>
    <row r="54" spans="1:49" ht="128.25" customHeight="1" thickBot="1" x14ac:dyDescent="0.3">
      <c r="A54" s="314"/>
      <c r="B54" s="49"/>
      <c r="C54" s="50" t="s">
        <v>43</v>
      </c>
      <c r="D54" s="51">
        <v>2044516485386</v>
      </c>
      <c r="E54" s="251">
        <v>36</v>
      </c>
      <c r="F54" s="32">
        <v>0</v>
      </c>
      <c r="G54" s="32">
        <v>0</v>
      </c>
      <c r="H54" s="32">
        <v>0</v>
      </c>
      <c r="I54" s="32">
        <v>0</v>
      </c>
      <c r="J54" s="251">
        <v>0</v>
      </c>
      <c r="K54" s="32">
        <v>0</v>
      </c>
      <c r="L54" s="251">
        <v>0</v>
      </c>
      <c r="M54" s="32">
        <v>0</v>
      </c>
      <c r="N54" s="251">
        <v>0</v>
      </c>
      <c r="O54" s="251">
        <v>36</v>
      </c>
      <c r="P54" s="32">
        <v>0</v>
      </c>
      <c r="Q54" s="1">
        <v>72</v>
      </c>
      <c r="R54" s="33">
        <v>0</v>
      </c>
      <c r="S54" s="33">
        <v>0</v>
      </c>
      <c r="T54" s="33">
        <v>0</v>
      </c>
      <c r="U54" s="33">
        <v>0</v>
      </c>
      <c r="V54" s="33">
        <v>0</v>
      </c>
      <c r="W54" s="33">
        <v>0</v>
      </c>
      <c r="X54" s="33">
        <v>0</v>
      </c>
      <c r="Y54" s="33">
        <v>0</v>
      </c>
      <c r="Z54" s="33">
        <v>0</v>
      </c>
      <c r="AA54" s="33">
        <v>0</v>
      </c>
      <c r="AB54" s="33">
        <v>0</v>
      </c>
      <c r="AC54" s="33">
        <v>0</v>
      </c>
      <c r="AD54" s="33">
        <v>0</v>
      </c>
      <c r="AE54" s="33">
        <v>0</v>
      </c>
      <c r="AF54" s="33">
        <v>0</v>
      </c>
      <c r="AG54" s="33">
        <v>0</v>
      </c>
      <c r="AH54" s="33">
        <v>0</v>
      </c>
      <c r="AI54" s="33">
        <v>0</v>
      </c>
      <c r="AJ54" s="33">
        <v>0</v>
      </c>
      <c r="AK54" s="33">
        <v>0</v>
      </c>
      <c r="AL54" s="33">
        <v>0</v>
      </c>
      <c r="AM54" s="33">
        <v>0</v>
      </c>
      <c r="AN54" s="33">
        <v>0</v>
      </c>
      <c r="AO54" s="33">
        <v>0</v>
      </c>
      <c r="AP54" s="33">
        <v>0</v>
      </c>
      <c r="AQ54" s="33">
        <v>0</v>
      </c>
      <c r="AR54" s="33">
        <v>0</v>
      </c>
      <c r="AS54" s="64">
        <v>0</v>
      </c>
      <c r="AT54" s="282">
        <v>72</v>
      </c>
      <c r="AU54" s="52" t="s">
        <v>91</v>
      </c>
      <c r="AV54" s="302"/>
    </row>
    <row r="55" spans="1:49" ht="128.25" customHeight="1" thickBot="1" x14ac:dyDescent="0.3">
      <c r="A55" s="315"/>
      <c r="B55" s="41"/>
      <c r="C55" s="42" t="s">
        <v>44</v>
      </c>
      <c r="D55" s="43">
        <v>2044516498812</v>
      </c>
      <c r="E55" s="252">
        <v>0</v>
      </c>
      <c r="F55" s="144">
        <v>0</v>
      </c>
      <c r="G55" s="144">
        <v>0</v>
      </c>
      <c r="H55" s="144">
        <v>0</v>
      </c>
      <c r="I55" s="144">
        <v>0</v>
      </c>
      <c r="J55" s="252">
        <v>0</v>
      </c>
      <c r="K55" s="144">
        <v>0</v>
      </c>
      <c r="L55" s="252">
        <v>0</v>
      </c>
      <c r="M55" s="144">
        <v>0</v>
      </c>
      <c r="N55" s="252">
        <v>0</v>
      </c>
      <c r="O55" s="252">
        <v>36</v>
      </c>
      <c r="P55" s="144">
        <v>0</v>
      </c>
      <c r="Q55" s="1">
        <v>36</v>
      </c>
      <c r="R55" s="146">
        <v>0</v>
      </c>
      <c r="S55" s="146">
        <v>0</v>
      </c>
      <c r="T55" s="146">
        <v>0</v>
      </c>
      <c r="U55" s="146">
        <v>0</v>
      </c>
      <c r="V55" s="146">
        <v>0</v>
      </c>
      <c r="W55" s="146">
        <v>0</v>
      </c>
      <c r="X55" s="146">
        <v>0</v>
      </c>
      <c r="Y55" s="146">
        <v>0</v>
      </c>
      <c r="Z55" s="146">
        <v>0</v>
      </c>
      <c r="AA55" s="146">
        <v>0</v>
      </c>
      <c r="AB55" s="146">
        <v>0</v>
      </c>
      <c r="AC55" s="146">
        <v>0</v>
      </c>
      <c r="AD55" s="146">
        <v>0</v>
      </c>
      <c r="AE55" s="146">
        <v>0</v>
      </c>
      <c r="AF55" s="146">
        <v>0</v>
      </c>
      <c r="AG55" s="146">
        <v>0</v>
      </c>
      <c r="AH55" s="146">
        <v>0</v>
      </c>
      <c r="AI55" s="146">
        <v>0</v>
      </c>
      <c r="AJ55" s="146">
        <v>0</v>
      </c>
      <c r="AK55" s="146">
        <v>0</v>
      </c>
      <c r="AL55" s="146">
        <v>0</v>
      </c>
      <c r="AM55" s="146">
        <v>0</v>
      </c>
      <c r="AN55" s="146">
        <v>0</v>
      </c>
      <c r="AO55" s="146">
        <v>0</v>
      </c>
      <c r="AP55" s="146">
        <v>0</v>
      </c>
      <c r="AQ55" s="146">
        <v>0</v>
      </c>
      <c r="AR55" s="146">
        <v>0</v>
      </c>
      <c r="AS55" s="147">
        <v>0</v>
      </c>
      <c r="AT55" s="282">
        <v>36</v>
      </c>
      <c r="AU55" s="58" t="s">
        <v>91</v>
      </c>
      <c r="AV55" s="303"/>
    </row>
    <row r="56" spans="1:49" ht="128.25" hidden="1" customHeight="1" thickBot="1" x14ac:dyDescent="0.3">
      <c r="A56" s="316" t="s">
        <v>39</v>
      </c>
      <c r="B56" s="174"/>
      <c r="C56" s="47" t="s">
        <v>136</v>
      </c>
      <c r="D56" s="175">
        <v>2038890789598</v>
      </c>
      <c r="E56" s="163">
        <v>0</v>
      </c>
      <c r="F56" s="163">
        <v>0</v>
      </c>
      <c r="G56" s="163">
        <v>0</v>
      </c>
      <c r="H56" s="163">
        <v>0</v>
      </c>
      <c r="I56" s="163">
        <v>0</v>
      </c>
      <c r="J56" s="163">
        <v>0</v>
      </c>
      <c r="K56" s="163">
        <v>0</v>
      </c>
      <c r="L56" s="163">
        <v>0</v>
      </c>
      <c r="M56" s="163">
        <v>0</v>
      </c>
      <c r="N56" s="163">
        <v>0</v>
      </c>
      <c r="O56" s="163">
        <v>0</v>
      </c>
      <c r="P56" s="163">
        <v>0</v>
      </c>
      <c r="Q56" s="1">
        <v>0</v>
      </c>
      <c r="R56" s="164">
        <v>0</v>
      </c>
      <c r="S56" s="164">
        <v>0</v>
      </c>
      <c r="T56" s="164">
        <v>0</v>
      </c>
      <c r="U56" s="164">
        <v>0</v>
      </c>
      <c r="V56" s="164">
        <v>0</v>
      </c>
      <c r="W56" s="164">
        <v>0</v>
      </c>
      <c r="X56" s="164">
        <v>0</v>
      </c>
      <c r="Y56" s="164">
        <v>0</v>
      </c>
      <c r="Z56" s="164">
        <v>0</v>
      </c>
      <c r="AA56" s="164">
        <v>0</v>
      </c>
      <c r="AB56" s="164">
        <v>0</v>
      </c>
      <c r="AC56" s="164">
        <v>0</v>
      </c>
      <c r="AD56" s="164">
        <v>0</v>
      </c>
      <c r="AE56" s="164">
        <v>0</v>
      </c>
      <c r="AF56" s="164">
        <v>0</v>
      </c>
      <c r="AG56" s="164">
        <v>0</v>
      </c>
      <c r="AH56" s="164">
        <v>0</v>
      </c>
      <c r="AI56" s="164">
        <v>0</v>
      </c>
      <c r="AJ56" s="164">
        <v>0</v>
      </c>
      <c r="AK56" s="164">
        <v>0</v>
      </c>
      <c r="AL56" s="164">
        <v>0</v>
      </c>
      <c r="AM56" s="164">
        <v>0</v>
      </c>
      <c r="AN56" s="164">
        <v>0</v>
      </c>
      <c r="AO56" s="164">
        <v>0</v>
      </c>
      <c r="AP56" s="164">
        <v>0</v>
      </c>
      <c r="AQ56" s="164">
        <v>0</v>
      </c>
      <c r="AR56" s="164">
        <v>0</v>
      </c>
      <c r="AS56" s="165">
        <v>0</v>
      </c>
      <c r="AT56" s="63">
        <v>0</v>
      </c>
      <c r="AU56" s="52" t="s">
        <v>91</v>
      </c>
      <c r="AV56" s="301" t="s">
        <v>137</v>
      </c>
    </row>
    <row r="57" spans="1:49" ht="128.25" hidden="1" customHeight="1" thickBot="1" x14ac:dyDescent="0.3">
      <c r="A57" s="314"/>
      <c r="B57" s="44"/>
      <c r="C57" s="50" t="s">
        <v>138</v>
      </c>
      <c r="D57" s="45">
        <v>2042160422832</v>
      </c>
      <c r="E57" s="32">
        <v>0</v>
      </c>
      <c r="F57" s="32">
        <v>0</v>
      </c>
      <c r="G57" s="32">
        <v>0</v>
      </c>
      <c r="H57" s="32">
        <v>0</v>
      </c>
      <c r="I57" s="32">
        <v>0</v>
      </c>
      <c r="J57" s="32">
        <v>0</v>
      </c>
      <c r="K57" s="32">
        <v>0</v>
      </c>
      <c r="L57" s="32">
        <v>0</v>
      </c>
      <c r="M57" s="32">
        <v>0</v>
      </c>
      <c r="N57" s="32">
        <v>0</v>
      </c>
      <c r="O57" s="32">
        <v>0</v>
      </c>
      <c r="P57" s="32">
        <v>0</v>
      </c>
      <c r="Q57" s="1">
        <v>0</v>
      </c>
      <c r="R57" s="33">
        <v>0</v>
      </c>
      <c r="S57" s="33">
        <v>0</v>
      </c>
      <c r="T57" s="33">
        <v>0</v>
      </c>
      <c r="U57" s="33">
        <v>0</v>
      </c>
      <c r="V57" s="33">
        <v>0</v>
      </c>
      <c r="W57" s="33">
        <v>0</v>
      </c>
      <c r="X57" s="33">
        <v>0</v>
      </c>
      <c r="Y57" s="33">
        <v>0</v>
      </c>
      <c r="Z57" s="33">
        <v>0</v>
      </c>
      <c r="AA57" s="33">
        <v>0</v>
      </c>
      <c r="AB57" s="33">
        <v>0</v>
      </c>
      <c r="AC57" s="33">
        <v>0</v>
      </c>
      <c r="AD57" s="33">
        <v>0</v>
      </c>
      <c r="AE57" s="33">
        <v>0</v>
      </c>
      <c r="AF57" s="33">
        <v>0</v>
      </c>
      <c r="AG57" s="33">
        <v>0</v>
      </c>
      <c r="AH57" s="33">
        <v>0</v>
      </c>
      <c r="AI57" s="33">
        <v>0</v>
      </c>
      <c r="AJ57" s="33">
        <v>0</v>
      </c>
      <c r="AK57" s="33">
        <v>0</v>
      </c>
      <c r="AL57" s="33">
        <v>0</v>
      </c>
      <c r="AM57" s="33">
        <v>0</v>
      </c>
      <c r="AN57" s="33">
        <v>0</v>
      </c>
      <c r="AO57" s="33">
        <v>0</v>
      </c>
      <c r="AP57" s="33">
        <v>0</v>
      </c>
      <c r="AQ57" s="33">
        <v>0</v>
      </c>
      <c r="AR57" s="33">
        <v>0</v>
      </c>
      <c r="AS57" s="64">
        <v>0</v>
      </c>
      <c r="AT57" s="63">
        <v>0</v>
      </c>
      <c r="AU57" s="52" t="s">
        <v>91</v>
      </c>
      <c r="AV57" s="302"/>
    </row>
    <row r="58" spans="1:49" ht="128.25" customHeight="1" thickBot="1" x14ac:dyDescent="0.3">
      <c r="A58" s="314"/>
      <c r="B58" s="46"/>
      <c r="C58" s="47" t="s">
        <v>139</v>
      </c>
      <c r="D58" s="48">
        <v>2041680530447</v>
      </c>
      <c r="E58" s="251">
        <v>120</v>
      </c>
      <c r="F58" s="32">
        <v>0</v>
      </c>
      <c r="G58" s="32">
        <v>0</v>
      </c>
      <c r="H58" s="32">
        <v>0</v>
      </c>
      <c r="I58" s="32">
        <v>0</v>
      </c>
      <c r="J58" s="251">
        <v>40</v>
      </c>
      <c r="K58" s="32">
        <v>0</v>
      </c>
      <c r="L58" s="251">
        <v>80</v>
      </c>
      <c r="M58" s="32">
        <v>0</v>
      </c>
      <c r="N58" s="251">
        <v>40</v>
      </c>
      <c r="O58" s="251">
        <v>40</v>
      </c>
      <c r="P58" s="32">
        <v>0</v>
      </c>
      <c r="Q58" s="1">
        <v>320</v>
      </c>
      <c r="R58" s="33">
        <v>0</v>
      </c>
      <c r="S58" s="33">
        <v>0</v>
      </c>
      <c r="T58" s="33">
        <v>0</v>
      </c>
      <c r="U58" s="33">
        <v>0</v>
      </c>
      <c r="V58" s="33">
        <v>0</v>
      </c>
      <c r="W58" s="33">
        <v>0</v>
      </c>
      <c r="X58" s="33">
        <v>0</v>
      </c>
      <c r="Y58" s="33">
        <v>0</v>
      </c>
      <c r="Z58" s="33">
        <v>0</v>
      </c>
      <c r="AA58" s="33">
        <v>0</v>
      </c>
      <c r="AB58" s="33">
        <v>0</v>
      </c>
      <c r="AC58" s="33">
        <v>0</v>
      </c>
      <c r="AD58" s="33">
        <v>0</v>
      </c>
      <c r="AE58" s="33">
        <v>0</v>
      </c>
      <c r="AF58" s="33">
        <v>0</v>
      </c>
      <c r="AG58" s="33">
        <v>0</v>
      </c>
      <c r="AH58" s="33">
        <v>0</v>
      </c>
      <c r="AI58" s="33">
        <v>0</v>
      </c>
      <c r="AJ58" s="33">
        <v>0</v>
      </c>
      <c r="AK58" s="33">
        <v>0</v>
      </c>
      <c r="AL58" s="33">
        <v>0</v>
      </c>
      <c r="AM58" s="33">
        <v>0</v>
      </c>
      <c r="AN58" s="33">
        <v>0</v>
      </c>
      <c r="AO58" s="33">
        <v>0</v>
      </c>
      <c r="AP58" s="33">
        <v>0</v>
      </c>
      <c r="AQ58" s="33">
        <v>0</v>
      </c>
      <c r="AR58" s="33">
        <v>0</v>
      </c>
      <c r="AS58" s="64">
        <v>0</v>
      </c>
      <c r="AT58" s="282">
        <v>320</v>
      </c>
      <c r="AU58" s="52" t="s">
        <v>91</v>
      </c>
      <c r="AV58" s="302"/>
    </row>
    <row r="59" spans="1:49" ht="128.25" customHeight="1" thickBot="1" x14ac:dyDescent="0.3">
      <c r="A59" s="314"/>
      <c r="B59" s="49"/>
      <c r="C59" s="50" t="s">
        <v>140</v>
      </c>
      <c r="D59" s="51">
        <v>2043048226719</v>
      </c>
      <c r="E59" s="251">
        <v>0</v>
      </c>
      <c r="F59" s="32">
        <v>0</v>
      </c>
      <c r="G59" s="32">
        <v>0</v>
      </c>
      <c r="H59" s="32">
        <v>0</v>
      </c>
      <c r="I59" s="32">
        <v>0</v>
      </c>
      <c r="J59" s="251">
        <v>0</v>
      </c>
      <c r="K59" s="32">
        <v>0</v>
      </c>
      <c r="L59" s="251">
        <v>0</v>
      </c>
      <c r="M59" s="32">
        <v>0</v>
      </c>
      <c r="N59" s="251">
        <v>0</v>
      </c>
      <c r="O59" s="251">
        <v>40</v>
      </c>
      <c r="P59" s="32">
        <v>0</v>
      </c>
      <c r="Q59" s="1">
        <v>40</v>
      </c>
      <c r="R59" s="33">
        <v>0</v>
      </c>
      <c r="S59" s="33">
        <v>0</v>
      </c>
      <c r="T59" s="33">
        <v>0</v>
      </c>
      <c r="U59" s="33">
        <v>0</v>
      </c>
      <c r="V59" s="33">
        <v>0</v>
      </c>
      <c r="W59" s="33">
        <v>0</v>
      </c>
      <c r="X59" s="33">
        <v>0</v>
      </c>
      <c r="Y59" s="33">
        <v>0</v>
      </c>
      <c r="Z59" s="33">
        <v>0</v>
      </c>
      <c r="AA59" s="33">
        <v>0</v>
      </c>
      <c r="AB59" s="33">
        <v>0</v>
      </c>
      <c r="AC59" s="33">
        <v>0</v>
      </c>
      <c r="AD59" s="33">
        <v>0</v>
      </c>
      <c r="AE59" s="33">
        <v>0</v>
      </c>
      <c r="AF59" s="33">
        <v>0</v>
      </c>
      <c r="AG59" s="33">
        <v>0</v>
      </c>
      <c r="AH59" s="33">
        <v>0</v>
      </c>
      <c r="AI59" s="33">
        <v>0</v>
      </c>
      <c r="AJ59" s="33">
        <v>0</v>
      </c>
      <c r="AK59" s="33">
        <v>0</v>
      </c>
      <c r="AL59" s="33">
        <v>0</v>
      </c>
      <c r="AM59" s="33">
        <v>0</v>
      </c>
      <c r="AN59" s="33">
        <v>0</v>
      </c>
      <c r="AO59" s="33">
        <v>0</v>
      </c>
      <c r="AP59" s="33">
        <v>0</v>
      </c>
      <c r="AQ59" s="33">
        <v>0</v>
      </c>
      <c r="AR59" s="33">
        <v>0</v>
      </c>
      <c r="AS59" s="64">
        <v>0</v>
      </c>
      <c r="AT59" s="282">
        <v>40</v>
      </c>
      <c r="AU59" s="52" t="s">
        <v>91</v>
      </c>
      <c r="AV59" s="302"/>
    </row>
    <row r="60" spans="1:49" ht="128.25" customHeight="1" thickBot="1" x14ac:dyDescent="0.3">
      <c r="A60" s="315"/>
      <c r="B60" s="41"/>
      <c r="C60" s="42" t="s">
        <v>141</v>
      </c>
      <c r="D60" s="43">
        <v>2041532808502</v>
      </c>
      <c r="E60" s="252">
        <v>0</v>
      </c>
      <c r="F60" s="144">
        <v>0</v>
      </c>
      <c r="G60" s="144">
        <v>0</v>
      </c>
      <c r="H60" s="144">
        <v>0</v>
      </c>
      <c r="I60" s="144">
        <v>0</v>
      </c>
      <c r="J60" s="252">
        <v>0</v>
      </c>
      <c r="K60" s="144">
        <v>0</v>
      </c>
      <c r="L60" s="252">
        <v>20</v>
      </c>
      <c r="M60" s="144">
        <v>0</v>
      </c>
      <c r="N60" s="252">
        <v>0</v>
      </c>
      <c r="O60" s="252">
        <v>20</v>
      </c>
      <c r="P60" s="144">
        <v>0</v>
      </c>
      <c r="Q60" s="1">
        <v>40</v>
      </c>
      <c r="R60" s="146">
        <v>0</v>
      </c>
      <c r="S60" s="146">
        <v>0</v>
      </c>
      <c r="T60" s="146">
        <v>0</v>
      </c>
      <c r="U60" s="146">
        <v>0</v>
      </c>
      <c r="V60" s="146">
        <v>0</v>
      </c>
      <c r="W60" s="146">
        <v>0</v>
      </c>
      <c r="X60" s="146">
        <v>0</v>
      </c>
      <c r="Y60" s="146">
        <v>0</v>
      </c>
      <c r="Z60" s="146">
        <v>0</v>
      </c>
      <c r="AA60" s="146">
        <v>0</v>
      </c>
      <c r="AB60" s="146">
        <v>0</v>
      </c>
      <c r="AC60" s="146">
        <v>0</v>
      </c>
      <c r="AD60" s="146">
        <v>0</v>
      </c>
      <c r="AE60" s="146">
        <v>0</v>
      </c>
      <c r="AF60" s="146">
        <v>0</v>
      </c>
      <c r="AG60" s="146">
        <v>0</v>
      </c>
      <c r="AH60" s="146">
        <v>0</v>
      </c>
      <c r="AI60" s="146">
        <v>0</v>
      </c>
      <c r="AJ60" s="146">
        <v>0</v>
      </c>
      <c r="AK60" s="146">
        <v>0</v>
      </c>
      <c r="AL60" s="146">
        <v>0</v>
      </c>
      <c r="AM60" s="146">
        <v>0</v>
      </c>
      <c r="AN60" s="146">
        <v>0</v>
      </c>
      <c r="AO60" s="146">
        <v>0</v>
      </c>
      <c r="AP60" s="146">
        <v>0</v>
      </c>
      <c r="AQ60" s="146">
        <v>0</v>
      </c>
      <c r="AR60" s="146">
        <v>0</v>
      </c>
      <c r="AS60" s="147">
        <v>0</v>
      </c>
      <c r="AT60" s="282">
        <v>40</v>
      </c>
      <c r="AU60" s="58" t="s">
        <v>91</v>
      </c>
      <c r="AV60" s="303"/>
    </row>
    <row r="61" spans="1:49" ht="200.1" customHeight="1" x14ac:dyDescent="0.25">
      <c r="A61" s="316" t="s">
        <v>45</v>
      </c>
      <c r="B61" s="46"/>
      <c r="C61" s="47" t="s">
        <v>142</v>
      </c>
      <c r="D61" s="48">
        <v>2043369755509</v>
      </c>
      <c r="E61" s="254">
        <v>30</v>
      </c>
      <c r="F61" s="163">
        <v>0</v>
      </c>
      <c r="G61" s="163">
        <v>0</v>
      </c>
      <c r="H61" s="163">
        <v>0</v>
      </c>
      <c r="I61" s="163">
        <v>0</v>
      </c>
      <c r="J61" s="254">
        <v>0</v>
      </c>
      <c r="K61" s="163">
        <v>0</v>
      </c>
      <c r="L61" s="254">
        <v>20</v>
      </c>
      <c r="M61" s="163">
        <v>0</v>
      </c>
      <c r="N61" s="254">
        <v>20</v>
      </c>
      <c r="O61" s="254">
        <v>20</v>
      </c>
      <c r="P61" s="163">
        <v>0</v>
      </c>
      <c r="Q61" s="1">
        <v>90</v>
      </c>
      <c r="R61" s="164">
        <v>0</v>
      </c>
      <c r="S61" s="164">
        <v>0</v>
      </c>
      <c r="T61" s="164">
        <v>0</v>
      </c>
      <c r="U61" s="164">
        <v>0</v>
      </c>
      <c r="V61" s="164">
        <v>0</v>
      </c>
      <c r="W61" s="164">
        <v>0</v>
      </c>
      <c r="X61" s="164">
        <v>0</v>
      </c>
      <c r="Y61" s="164">
        <v>0</v>
      </c>
      <c r="Z61" s="164">
        <v>0</v>
      </c>
      <c r="AA61" s="164">
        <v>0</v>
      </c>
      <c r="AB61" s="164">
        <v>0</v>
      </c>
      <c r="AC61" s="164">
        <v>0</v>
      </c>
      <c r="AD61" s="164">
        <v>0</v>
      </c>
      <c r="AE61" s="164">
        <v>0</v>
      </c>
      <c r="AF61" s="164">
        <v>0</v>
      </c>
      <c r="AG61" s="164">
        <v>0</v>
      </c>
      <c r="AH61" s="164">
        <v>0</v>
      </c>
      <c r="AI61" s="164">
        <v>0</v>
      </c>
      <c r="AJ61" s="164">
        <v>0</v>
      </c>
      <c r="AK61" s="164">
        <v>0</v>
      </c>
      <c r="AL61" s="164">
        <v>0</v>
      </c>
      <c r="AM61" s="164">
        <v>0</v>
      </c>
      <c r="AN61" s="164">
        <v>0</v>
      </c>
      <c r="AO61" s="164">
        <v>0</v>
      </c>
      <c r="AP61" s="164">
        <v>0</v>
      </c>
      <c r="AQ61" s="164">
        <v>0</v>
      </c>
      <c r="AR61" s="164">
        <v>0</v>
      </c>
      <c r="AS61" s="165">
        <v>0</v>
      </c>
      <c r="AT61" s="282">
        <v>90</v>
      </c>
      <c r="AU61" s="52" t="s">
        <v>7</v>
      </c>
      <c r="AV61" s="301" t="s">
        <v>83</v>
      </c>
    </row>
    <row r="62" spans="1:49" ht="210.75" customHeight="1" thickBot="1" x14ac:dyDescent="0.3">
      <c r="A62" s="315"/>
      <c r="B62" s="41"/>
      <c r="C62" s="42" t="s">
        <v>143</v>
      </c>
      <c r="D62" s="43">
        <v>2041533648312</v>
      </c>
      <c r="E62" s="252">
        <v>30</v>
      </c>
      <c r="F62" s="144">
        <v>0</v>
      </c>
      <c r="G62" s="144">
        <v>0</v>
      </c>
      <c r="H62" s="144">
        <v>0</v>
      </c>
      <c r="I62" s="144">
        <v>0</v>
      </c>
      <c r="J62" s="252">
        <v>20</v>
      </c>
      <c r="K62" s="144">
        <v>0</v>
      </c>
      <c r="L62" s="252">
        <v>0</v>
      </c>
      <c r="M62" s="144">
        <v>0</v>
      </c>
      <c r="N62" s="252">
        <v>20</v>
      </c>
      <c r="O62" s="252">
        <v>20</v>
      </c>
      <c r="P62" s="144">
        <v>0</v>
      </c>
      <c r="Q62" s="1">
        <v>90</v>
      </c>
      <c r="R62" s="146">
        <v>0</v>
      </c>
      <c r="S62" s="146">
        <v>0</v>
      </c>
      <c r="T62" s="146">
        <v>0</v>
      </c>
      <c r="U62" s="146">
        <v>0</v>
      </c>
      <c r="V62" s="146">
        <v>0</v>
      </c>
      <c r="W62" s="146">
        <v>0</v>
      </c>
      <c r="X62" s="146">
        <v>0</v>
      </c>
      <c r="Y62" s="146">
        <v>0</v>
      </c>
      <c r="Z62" s="146">
        <v>0</v>
      </c>
      <c r="AA62" s="146">
        <v>0</v>
      </c>
      <c r="AB62" s="146">
        <v>0</v>
      </c>
      <c r="AC62" s="146">
        <v>0</v>
      </c>
      <c r="AD62" s="146">
        <v>0</v>
      </c>
      <c r="AE62" s="146">
        <v>0</v>
      </c>
      <c r="AF62" s="146">
        <v>0</v>
      </c>
      <c r="AG62" s="146">
        <v>0</v>
      </c>
      <c r="AH62" s="146">
        <v>0</v>
      </c>
      <c r="AI62" s="146">
        <v>0</v>
      </c>
      <c r="AJ62" s="146">
        <v>0</v>
      </c>
      <c r="AK62" s="146">
        <v>0</v>
      </c>
      <c r="AL62" s="146">
        <v>0</v>
      </c>
      <c r="AM62" s="146">
        <v>0</v>
      </c>
      <c r="AN62" s="146">
        <v>0</v>
      </c>
      <c r="AO62" s="146">
        <v>0</v>
      </c>
      <c r="AP62" s="146">
        <v>0</v>
      </c>
      <c r="AQ62" s="146">
        <v>0</v>
      </c>
      <c r="AR62" s="146">
        <v>0</v>
      </c>
      <c r="AS62" s="147">
        <v>0</v>
      </c>
      <c r="AT62" s="282">
        <v>90</v>
      </c>
      <c r="AU62" s="54" t="s">
        <v>7</v>
      </c>
      <c r="AV62" s="303"/>
    </row>
    <row r="63" spans="1:49" s="128" customFormat="1" ht="210.75" hidden="1" customHeight="1" thickBot="1" x14ac:dyDescent="0.3">
      <c r="A63" s="217" t="s">
        <v>97</v>
      </c>
      <c r="B63" s="122"/>
      <c r="C63" s="218" t="s">
        <v>239</v>
      </c>
      <c r="D63" s="123">
        <v>2042678197468</v>
      </c>
      <c r="E63" s="219">
        <v>0</v>
      </c>
      <c r="F63" s="219">
        <v>0</v>
      </c>
      <c r="G63" s="219">
        <v>0</v>
      </c>
      <c r="H63" s="219">
        <v>0</v>
      </c>
      <c r="I63" s="219">
        <v>0</v>
      </c>
      <c r="J63" s="219">
        <v>0</v>
      </c>
      <c r="K63" s="219">
        <v>0</v>
      </c>
      <c r="L63" s="219">
        <v>0</v>
      </c>
      <c r="M63" s="219">
        <v>0</v>
      </c>
      <c r="N63" s="219">
        <v>0</v>
      </c>
      <c r="O63" s="219">
        <v>0</v>
      </c>
      <c r="P63" s="219">
        <v>0</v>
      </c>
      <c r="Q63" s="1">
        <v>0</v>
      </c>
      <c r="R63" s="124">
        <v>0</v>
      </c>
      <c r="S63" s="124">
        <v>0</v>
      </c>
      <c r="T63" s="124">
        <v>0</v>
      </c>
      <c r="U63" s="124">
        <v>0</v>
      </c>
      <c r="V63" s="124">
        <v>0</v>
      </c>
      <c r="W63" s="124">
        <v>0</v>
      </c>
      <c r="X63" s="124">
        <v>0</v>
      </c>
      <c r="Y63" s="124">
        <v>0</v>
      </c>
      <c r="Z63" s="124">
        <v>0</v>
      </c>
      <c r="AA63" s="124">
        <v>0</v>
      </c>
      <c r="AB63" s="124">
        <v>0</v>
      </c>
      <c r="AC63" s="124">
        <v>0</v>
      </c>
      <c r="AD63" s="124">
        <v>0</v>
      </c>
      <c r="AE63" s="124">
        <v>0</v>
      </c>
      <c r="AF63" s="124">
        <v>0</v>
      </c>
      <c r="AG63" s="124">
        <v>0</v>
      </c>
      <c r="AH63" s="124">
        <v>0</v>
      </c>
      <c r="AI63" s="124">
        <v>0</v>
      </c>
      <c r="AJ63" s="124">
        <v>0</v>
      </c>
      <c r="AK63" s="124">
        <v>0</v>
      </c>
      <c r="AL63" s="124">
        <v>0</v>
      </c>
      <c r="AM63" s="124">
        <v>0</v>
      </c>
      <c r="AN63" s="124">
        <v>0</v>
      </c>
      <c r="AO63" s="124">
        <v>0</v>
      </c>
      <c r="AP63" s="124">
        <v>0</v>
      </c>
      <c r="AQ63" s="124">
        <v>0</v>
      </c>
      <c r="AR63" s="124">
        <v>0</v>
      </c>
      <c r="AS63" s="125">
        <v>0</v>
      </c>
      <c r="AT63" s="63">
        <v>0</v>
      </c>
      <c r="AU63" s="126" t="s">
        <v>96</v>
      </c>
      <c r="AV63" s="126" t="s">
        <v>95</v>
      </c>
      <c r="AW63" s="129"/>
    </row>
    <row r="64" spans="1:49" ht="128.25" hidden="1" customHeight="1" thickBot="1" x14ac:dyDescent="0.3">
      <c r="A64" s="316" t="s">
        <v>46</v>
      </c>
      <c r="B64" s="46"/>
      <c r="C64" s="47" t="s">
        <v>144</v>
      </c>
      <c r="D64" s="48">
        <v>2041533038113</v>
      </c>
      <c r="E64" s="32">
        <v>0</v>
      </c>
      <c r="F64" s="32">
        <v>0</v>
      </c>
      <c r="G64" s="32">
        <v>0</v>
      </c>
      <c r="H64" s="32">
        <v>0</v>
      </c>
      <c r="I64" s="32">
        <v>0</v>
      </c>
      <c r="J64" s="32">
        <v>0</v>
      </c>
      <c r="K64" s="32">
        <v>0</v>
      </c>
      <c r="L64" s="32">
        <v>0</v>
      </c>
      <c r="M64" s="32">
        <v>0</v>
      </c>
      <c r="N64" s="32">
        <v>0</v>
      </c>
      <c r="O64" s="32">
        <v>0</v>
      </c>
      <c r="P64" s="32">
        <v>0</v>
      </c>
      <c r="Q64" s="1">
        <v>0</v>
      </c>
      <c r="R64" s="33">
        <v>0</v>
      </c>
      <c r="S64" s="33">
        <v>0</v>
      </c>
      <c r="T64" s="33">
        <v>0</v>
      </c>
      <c r="U64" s="33">
        <v>0</v>
      </c>
      <c r="V64" s="33">
        <v>0</v>
      </c>
      <c r="W64" s="33">
        <v>0</v>
      </c>
      <c r="X64" s="33">
        <v>0</v>
      </c>
      <c r="Y64" s="33">
        <v>0</v>
      </c>
      <c r="Z64" s="33">
        <v>0</v>
      </c>
      <c r="AA64" s="33">
        <v>0</v>
      </c>
      <c r="AB64" s="33">
        <v>0</v>
      </c>
      <c r="AC64" s="33">
        <v>0</v>
      </c>
      <c r="AD64" s="33">
        <v>0</v>
      </c>
      <c r="AE64" s="33">
        <v>0</v>
      </c>
      <c r="AF64" s="33">
        <v>0</v>
      </c>
      <c r="AG64" s="33">
        <v>0</v>
      </c>
      <c r="AH64" s="33">
        <v>0</v>
      </c>
      <c r="AI64" s="33">
        <v>0</v>
      </c>
      <c r="AJ64" s="33">
        <v>0</v>
      </c>
      <c r="AK64" s="33">
        <v>0</v>
      </c>
      <c r="AL64" s="33">
        <v>0</v>
      </c>
      <c r="AM64" s="33">
        <v>0</v>
      </c>
      <c r="AN64" s="33">
        <v>0</v>
      </c>
      <c r="AO64" s="33">
        <v>0</v>
      </c>
      <c r="AP64" s="33">
        <v>0</v>
      </c>
      <c r="AQ64" s="33">
        <v>0</v>
      </c>
      <c r="AR64" s="33">
        <v>0</v>
      </c>
      <c r="AS64" s="64">
        <v>0</v>
      </c>
      <c r="AT64" s="63">
        <v>0</v>
      </c>
      <c r="AU64" s="52" t="s">
        <v>7</v>
      </c>
      <c r="AV64" s="301" t="s">
        <v>55</v>
      </c>
    </row>
    <row r="65" spans="1:50" ht="128.25" hidden="1" customHeight="1" thickBot="1" x14ac:dyDescent="0.3">
      <c r="A65" s="315"/>
      <c r="B65" s="41"/>
      <c r="C65" s="42" t="s">
        <v>145</v>
      </c>
      <c r="D65" s="43">
        <v>2042777181566</v>
      </c>
      <c r="E65" s="144">
        <v>0</v>
      </c>
      <c r="F65" s="144">
        <v>0</v>
      </c>
      <c r="G65" s="144">
        <v>0</v>
      </c>
      <c r="H65" s="144">
        <v>0</v>
      </c>
      <c r="I65" s="144">
        <v>0</v>
      </c>
      <c r="J65" s="144">
        <v>0</v>
      </c>
      <c r="K65" s="144">
        <v>0</v>
      </c>
      <c r="L65" s="144">
        <v>0</v>
      </c>
      <c r="M65" s="144">
        <v>0</v>
      </c>
      <c r="N65" s="144">
        <v>0</v>
      </c>
      <c r="O65" s="144">
        <v>0</v>
      </c>
      <c r="P65" s="144">
        <v>0</v>
      </c>
      <c r="Q65" s="1">
        <v>0</v>
      </c>
      <c r="R65" s="146">
        <v>0</v>
      </c>
      <c r="S65" s="146">
        <v>0</v>
      </c>
      <c r="T65" s="146">
        <v>0</v>
      </c>
      <c r="U65" s="146">
        <v>0</v>
      </c>
      <c r="V65" s="146">
        <v>0</v>
      </c>
      <c r="W65" s="146">
        <v>0</v>
      </c>
      <c r="X65" s="146">
        <v>0</v>
      </c>
      <c r="Y65" s="146">
        <v>0</v>
      </c>
      <c r="Z65" s="146">
        <v>0</v>
      </c>
      <c r="AA65" s="146">
        <v>0</v>
      </c>
      <c r="AB65" s="146">
        <v>0</v>
      </c>
      <c r="AC65" s="146">
        <v>0</v>
      </c>
      <c r="AD65" s="146">
        <v>0</v>
      </c>
      <c r="AE65" s="146">
        <v>0</v>
      </c>
      <c r="AF65" s="146">
        <v>0</v>
      </c>
      <c r="AG65" s="146">
        <v>0</v>
      </c>
      <c r="AH65" s="146">
        <v>0</v>
      </c>
      <c r="AI65" s="146">
        <v>0</v>
      </c>
      <c r="AJ65" s="146">
        <v>0</v>
      </c>
      <c r="AK65" s="146">
        <v>0</v>
      </c>
      <c r="AL65" s="146">
        <v>0</v>
      </c>
      <c r="AM65" s="146">
        <v>0</v>
      </c>
      <c r="AN65" s="146">
        <v>0</v>
      </c>
      <c r="AO65" s="146">
        <v>0</v>
      </c>
      <c r="AP65" s="146">
        <v>0</v>
      </c>
      <c r="AQ65" s="146">
        <v>0</v>
      </c>
      <c r="AR65" s="146">
        <v>0</v>
      </c>
      <c r="AS65" s="147">
        <v>0</v>
      </c>
      <c r="AT65" s="63">
        <v>0</v>
      </c>
      <c r="AU65" s="54" t="s">
        <v>7</v>
      </c>
      <c r="AV65" s="303"/>
    </row>
    <row r="66" spans="1:50" ht="128.25" hidden="1" customHeight="1" thickBot="1" x14ac:dyDescent="0.3">
      <c r="A66" s="55" t="s">
        <v>49</v>
      </c>
      <c r="B66" s="56"/>
      <c r="C66" s="55" t="s">
        <v>146</v>
      </c>
      <c r="D66" s="57">
        <v>2041533399818</v>
      </c>
      <c r="E66" s="155">
        <v>0</v>
      </c>
      <c r="F66" s="155">
        <v>0</v>
      </c>
      <c r="G66" s="155">
        <v>0</v>
      </c>
      <c r="H66" s="155">
        <v>0</v>
      </c>
      <c r="I66" s="155">
        <v>0</v>
      </c>
      <c r="J66" s="155">
        <v>0</v>
      </c>
      <c r="K66" s="155">
        <v>0</v>
      </c>
      <c r="L66" s="155">
        <v>0</v>
      </c>
      <c r="M66" s="155">
        <v>0</v>
      </c>
      <c r="N66" s="155">
        <v>0</v>
      </c>
      <c r="O66" s="155">
        <v>0</v>
      </c>
      <c r="P66" s="155">
        <v>0</v>
      </c>
      <c r="Q66" s="1">
        <v>0</v>
      </c>
      <c r="R66" s="157">
        <v>0</v>
      </c>
      <c r="S66" s="157">
        <v>0</v>
      </c>
      <c r="T66" s="157">
        <v>0</v>
      </c>
      <c r="U66" s="157">
        <v>0</v>
      </c>
      <c r="V66" s="157">
        <v>0</v>
      </c>
      <c r="W66" s="157">
        <v>0</v>
      </c>
      <c r="X66" s="157">
        <v>0</v>
      </c>
      <c r="Y66" s="157">
        <v>0</v>
      </c>
      <c r="Z66" s="157">
        <v>0</v>
      </c>
      <c r="AA66" s="157">
        <v>0</v>
      </c>
      <c r="AB66" s="157">
        <v>0</v>
      </c>
      <c r="AC66" s="157">
        <v>0</v>
      </c>
      <c r="AD66" s="157">
        <v>0</v>
      </c>
      <c r="AE66" s="157">
        <v>0</v>
      </c>
      <c r="AF66" s="157">
        <v>0</v>
      </c>
      <c r="AG66" s="157">
        <v>0</v>
      </c>
      <c r="AH66" s="157">
        <v>0</v>
      </c>
      <c r="AI66" s="157">
        <v>0</v>
      </c>
      <c r="AJ66" s="157">
        <v>0</v>
      </c>
      <c r="AK66" s="157">
        <v>0</v>
      </c>
      <c r="AL66" s="157">
        <v>0</v>
      </c>
      <c r="AM66" s="157">
        <v>0</v>
      </c>
      <c r="AN66" s="157">
        <v>0</v>
      </c>
      <c r="AO66" s="157">
        <v>0</v>
      </c>
      <c r="AP66" s="157">
        <v>0</v>
      </c>
      <c r="AQ66" s="157">
        <v>0</v>
      </c>
      <c r="AR66" s="157">
        <v>0</v>
      </c>
      <c r="AS66" s="158">
        <v>0</v>
      </c>
      <c r="AT66" s="63">
        <v>0</v>
      </c>
      <c r="AU66" s="58" t="s">
        <v>7</v>
      </c>
      <c r="AV66" s="58" t="s">
        <v>84</v>
      </c>
    </row>
    <row r="67" spans="1:50" ht="128.25" customHeight="1" thickBot="1" x14ac:dyDescent="0.3">
      <c r="A67" s="316" t="s">
        <v>50</v>
      </c>
      <c r="B67" s="46"/>
      <c r="C67" s="47" t="s">
        <v>147</v>
      </c>
      <c r="D67" s="48">
        <v>2040903547941</v>
      </c>
      <c r="E67" s="254">
        <v>20</v>
      </c>
      <c r="F67" s="163">
        <v>0</v>
      </c>
      <c r="G67" s="163">
        <v>0</v>
      </c>
      <c r="H67" s="163">
        <v>0</v>
      </c>
      <c r="I67" s="163">
        <v>0</v>
      </c>
      <c r="J67" s="254">
        <v>10</v>
      </c>
      <c r="K67" s="163">
        <v>0</v>
      </c>
      <c r="L67" s="254">
        <v>0</v>
      </c>
      <c r="M67" s="163">
        <v>0</v>
      </c>
      <c r="N67" s="254">
        <v>10</v>
      </c>
      <c r="O67" s="254">
        <v>20</v>
      </c>
      <c r="P67" s="163">
        <v>0</v>
      </c>
      <c r="Q67" s="1">
        <v>60</v>
      </c>
      <c r="R67" s="164">
        <v>0</v>
      </c>
      <c r="S67" s="164">
        <v>0</v>
      </c>
      <c r="T67" s="164">
        <v>0</v>
      </c>
      <c r="U67" s="164">
        <v>0</v>
      </c>
      <c r="V67" s="164">
        <v>0</v>
      </c>
      <c r="W67" s="164">
        <v>0</v>
      </c>
      <c r="X67" s="164">
        <v>0</v>
      </c>
      <c r="Y67" s="164">
        <v>0</v>
      </c>
      <c r="Z67" s="164">
        <v>0</v>
      </c>
      <c r="AA67" s="164">
        <v>0</v>
      </c>
      <c r="AB67" s="164">
        <v>0</v>
      </c>
      <c r="AC67" s="164">
        <v>0</v>
      </c>
      <c r="AD67" s="164">
        <v>0</v>
      </c>
      <c r="AE67" s="164">
        <v>0</v>
      </c>
      <c r="AF67" s="164">
        <v>0</v>
      </c>
      <c r="AG67" s="164">
        <v>0</v>
      </c>
      <c r="AH67" s="164">
        <v>0</v>
      </c>
      <c r="AI67" s="164">
        <v>0</v>
      </c>
      <c r="AJ67" s="164">
        <v>0</v>
      </c>
      <c r="AK67" s="164">
        <v>0</v>
      </c>
      <c r="AL67" s="164">
        <v>0</v>
      </c>
      <c r="AM67" s="164">
        <v>0</v>
      </c>
      <c r="AN67" s="164">
        <v>0</v>
      </c>
      <c r="AO67" s="164">
        <v>0</v>
      </c>
      <c r="AP67" s="164">
        <v>0</v>
      </c>
      <c r="AQ67" s="164">
        <v>0</v>
      </c>
      <c r="AR67" s="164">
        <v>0</v>
      </c>
      <c r="AS67" s="165">
        <v>0</v>
      </c>
      <c r="AT67" s="282">
        <v>60</v>
      </c>
      <c r="AU67" s="58" t="s">
        <v>7</v>
      </c>
      <c r="AV67" s="301" t="s">
        <v>85</v>
      </c>
    </row>
    <row r="68" spans="1:50" ht="128.25" customHeight="1" thickBot="1" x14ac:dyDescent="0.3">
      <c r="A68" s="315"/>
      <c r="B68" s="41"/>
      <c r="C68" s="42" t="s">
        <v>148</v>
      </c>
      <c r="D68" s="43">
        <v>2040903539366</v>
      </c>
      <c r="E68" s="252">
        <v>40</v>
      </c>
      <c r="F68" s="144">
        <v>0</v>
      </c>
      <c r="G68" s="144">
        <v>0</v>
      </c>
      <c r="H68" s="144">
        <v>0</v>
      </c>
      <c r="I68" s="144">
        <v>0</v>
      </c>
      <c r="J68" s="252">
        <v>20</v>
      </c>
      <c r="K68" s="144">
        <v>0</v>
      </c>
      <c r="L68" s="252">
        <v>0</v>
      </c>
      <c r="M68" s="144">
        <v>0</v>
      </c>
      <c r="N68" s="252">
        <v>20</v>
      </c>
      <c r="O68" s="252">
        <v>20</v>
      </c>
      <c r="P68" s="144">
        <v>0</v>
      </c>
      <c r="Q68" s="1">
        <v>100</v>
      </c>
      <c r="R68" s="146">
        <v>0</v>
      </c>
      <c r="S68" s="146">
        <v>0</v>
      </c>
      <c r="T68" s="146">
        <v>0</v>
      </c>
      <c r="U68" s="146">
        <v>0</v>
      </c>
      <c r="V68" s="146">
        <v>0</v>
      </c>
      <c r="W68" s="146">
        <v>0</v>
      </c>
      <c r="X68" s="146">
        <v>0</v>
      </c>
      <c r="Y68" s="146">
        <v>0</v>
      </c>
      <c r="Z68" s="146">
        <v>0</v>
      </c>
      <c r="AA68" s="146">
        <v>0</v>
      </c>
      <c r="AB68" s="146">
        <v>0</v>
      </c>
      <c r="AC68" s="146">
        <v>0</v>
      </c>
      <c r="AD68" s="146">
        <v>0</v>
      </c>
      <c r="AE68" s="146">
        <v>0</v>
      </c>
      <c r="AF68" s="146">
        <v>0</v>
      </c>
      <c r="AG68" s="146">
        <v>0</v>
      </c>
      <c r="AH68" s="146">
        <v>0</v>
      </c>
      <c r="AI68" s="146">
        <v>0</v>
      </c>
      <c r="AJ68" s="146">
        <v>0</v>
      </c>
      <c r="AK68" s="146">
        <v>0</v>
      </c>
      <c r="AL68" s="146">
        <v>0</v>
      </c>
      <c r="AM68" s="146">
        <v>0</v>
      </c>
      <c r="AN68" s="146">
        <v>0</v>
      </c>
      <c r="AO68" s="146">
        <v>0</v>
      </c>
      <c r="AP68" s="146">
        <v>0</v>
      </c>
      <c r="AQ68" s="146">
        <v>0</v>
      </c>
      <c r="AR68" s="146">
        <v>0</v>
      </c>
      <c r="AS68" s="147">
        <v>0</v>
      </c>
      <c r="AT68" s="282">
        <v>100</v>
      </c>
      <c r="AU68" s="54" t="s">
        <v>7</v>
      </c>
      <c r="AV68" s="303"/>
    </row>
    <row r="69" spans="1:50" ht="128.25" customHeight="1" thickBot="1" x14ac:dyDescent="0.3">
      <c r="A69" s="314" t="s">
        <v>47</v>
      </c>
      <c r="B69" s="29"/>
      <c r="C69" s="30" t="s">
        <v>149</v>
      </c>
      <c r="D69" s="31">
        <v>2040900511679</v>
      </c>
      <c r="E69" s="251">
        <v>50</v>
      </c>
      <c r="F69" s="32">
        <v>0</v>
      </c>
      <c r="G69" s="32">
        <v>0</v>
      </c>
      <c r="H69" s="32">
        <v>0</v>
      </c>
      <c r="I69" s="32">
        <v>0</v>
      </c>
      <c r="J69" s="251">
        <v>0</v>
      </c>
      <c r="K69" s="32">
        <v>0</v>
      </c>
      <c r="L69" s="251">
        <v>30</v>
      </c>
      <c r="M69" s="32">
        <v>0</v>
      </c>
      <c r="N69" s="251">
        <v>30</v>
      </c>
      <c r="O69" s="251">
        <v>30</v>
      </c>
      <c r="P69" s="32">
        <v>0</v>
      </c>
      <c r="Q69" s="1">
        <v>140</v>
      </c>
      <c r="R69" s="33">
        <v>0</v>
      </c>
      <c r="S69" s="33">
        <v>0</v>
      </c>
      <c r="T69" s="33">
        <v>0</v>
      </c>
      <c r="U69" s="33">
        <v>0</v>
      </c>
      <c r="V69" s="33">
        <v>0</v>
      </c>
      <c r="W69" s="33">
        <v>0</v>
      </c>
      <c r="X69" s="33">
        <v>0</v>
      </c>
      <c r="Y69" s="33">
        <v>0</v>
      </c>
      <c r="Z69" s="33">
        <v>0</v>
      </c>
      <c r="AA69" s="33">
        <v>0</v>
      </c>
      <c r="AB69" s="33">
        <v>0</v>
      </c>
      <c r="AC69" s="33">
        <v>0</v>
      </c>
      <c r="AD69" s="33">
        <v>0</v>
      </c>
      <c r="AE69" s="33">
        <v>0</v>
      </c>
      <c r="AF69" s="33">
        <v>0</v>
      </c>
      <c r="AG69" s="33">
        <v>0</v>
      </c>
      <c r="AH69" s="33">
        <v>0</v>
      </c>
      <c r="AI69" s="33">
        <v>0</v>
      </c>
      <c r="AJ69" s="33">
        <v>0</v>
      </c>
      <c r="AK69" s="33">
        <v>0</v>
      </c>
      <c r="AL69" s="33">
        <v>0</v>
      </c>
      <c r="AM69" s="33">
        <v>0</v>
      </c>
      <c r="AN69" s="33">
        <v>0</v>
      </c>
      <c r="AO69" s="33">
        <v>0</v>
      </c>
      <c r="AP69" s="33">
        <v>0</v>
      </c>
      <c r="AQ69" s="33">
        <v>0</v>
      </c>
      <c r="AR69" s="33">
        <v>0</v>
      </c>
      <c r="AS69" s="64">
        <v>0</v>
      </c>
      <c r="AT69" s="282">
        <v>140</v>
      </c>
      <c r="AU69" s="140" t="s">
        <v>7</v>
      </c>
      <c r="AV69" s="302" t="s">
        <v>85</v>
      </c>
    </row>
    <row r="70" spans="1:50" ht="128.25" customHeight="1" thickBot="1" x14ac:dyDescent="0.3">
      <c r="A70" s="315"/>
      <c r="B70" s="41"/>
      <c r="C70" s="42" t="s">
        <v>150</v>
      </c>
      <c r="D70" s="43">
        <v>2040902555480</v>
      </c>
      <c r="E70" s="251">
        <v>50</v>
      </c>
      <c r="F70" s="32">
        <v>0</v>
      </c>
      <c r="G70" s="32">
        <v>0</v>
      </c>
      <c r="H70" s="32">
        <v>0</v>
      </c>
      <c r="I70" s="32">
        <v>0</v>
      </c>
      <c r="J70" s="251">
        <v>0</v>
      </c>
      <c r="K70" s="32">
        <v>0</v>
      </c>
      <c r="L70" s="251">
        <v>30</v>
      </c>
      <c r="M70" s="32">
        <v>0</v>
      </c>
      <c r="N70" s="251">
        <v>30</v>
      </c>
      <c r="O70" s="251">
        <v>30</v>
      </c>
      <c r="P70" s="32">
        <v>0</v>
      </c>
      <c r="Q70" s="1">
        <v>140</v>
      </c>
      <c r="R70" s="33">
        <v>0</v>
      </c>
      <c r="S70" s="33">
        <v>0</v>
      </c>
      <c r="T70" s="33">
        <v>0</v>
      </c>
      <c r="U70" s="33">
        <v>0</v>
      </c>
      <c r="V70" s="33">
        <v>0</v>
      </c>
      <c r="W70" s="33">
        <v>0</v>
      </c>
      <c r="X70" s="33">
        <v>0</v>
      </c>
      <c r="Y70" s="33">
        <v>0</v>
      </c>
      <c r="Z70" s="33">
        <v>0</v>
      </c>
      <c r="AA70" s="33">
        <v>0</v>
      </c>
      <c r="AB70" s="33">
        <v>0</v>
      </c>
      <c r="AC70" s="33">
        <v>0</v>
      </c>
      <c r="AD70" s="33">
        <v>0</v>
      </c>
      <c r="AE70" s="33">
        <v>0</v>
      </c>
      <c r="AF70" s="33">
        <v>0</v>
      </c>
      <c r="AG70" s="33">
        <v>0</v>
      </c>
      <c r="AH70" s="33">
        <v>0</v>
      </c>
      <c r="AI70" s="33">
        <v>0</v>
      </c>
      <c r="AJ70" s="33">
        <v>0</v>
      </c>
      <c r="AK70" s="33">
        <v>0</v>
      </c>
      <c r="AL70" s="33">
        <v>0</v>
      </c>
      <c r="AM70" s="33">
        <v>0</v>
      </c>
      <c r="AN70" s="33">
        <v>0</v>
      </c>
      <c r="AO70" s="33">
        <v>0</v>
      </c>
      <c r="AP70" s="33">
        <v>0</v>
      </c>
      <c r="AQ70" s="33">
        <v>0</v>
      </c>
      <c r="AR70" s="33">
        <v>0</v>
      </c>
      <c r="AS70" s="64">
        <v>0</v>
      </c>
      <c r="AT70" s="282">
        <v>140</v>
      </c>
      <c r="AU70" s="54" t="s">
        <v>7</v>
      </c>
      <c r="AV70" s="303"/>
    </row>
    <row r="71" spans="1:50" ht="128.25" hidden="1" customHeight="1" thickBot="1" x14ac:dyDescent="0.3">
      <c r="A71" s="316" t="s">
        <v>48</v>
      </c>
      <c r="B71" s="46"/>
      <c r="C71" s="47" t="s">
        <v>151</v>
      </c>
      <c r="D71" s="48">
        <v>2041473034138</v>
      </c>
      <c r="E71" s="32">
        <v>0</v>
      </c>
      <c r="F71" s="32">
        <v>0</v>
      </c>
      <c r="G71" s="32">
        <v>0</v>
      </c>
      <c r="H71" s="32">
        <v>0</v>
      </c>
      <c r="I71" s="32">
        <v>0</v>
      </c>
      <c r="J71" s="32">
        <v>0</v>
      </c>
      <c r="K71" s="32">
        <v>0</v>
      </c>
      <c r="L71" s="32">
        <v>0</v>
      </c>
      <c r="M71" s="32">
        <v>0</v>
      </c>
      <c r="N71" s="32">
        <v>0</v>
      </c>
      <c r="O71" s="32">
        <v>0</v>
      </c>
      <c r="P71" s="32">
        <v>0</v>
      </c>
      <c r="Q71" s="1">
        <v>0</v>
      </c>
      <c r="R71" s="33">
        <v>0</v>
      </c>
      <c r="S71" s="33">
        <v>0</v>
      </c>
      <c r="T71" s="33">
        <v>0</v>
      </c>
      <c r="U71" s="33">
        <v>0</v>
      </c>
      <c r="V71" s="33">
        <v>0</v>
      </c>
      <c r="W71" s="33">
        <v>0</v>
      </c>
      <c r="X71" s="33">
        <v>0</v>
      </c>
      <c r="Y71" s="33">
        <v>0</v>
      </c>
      <c r="Z71" s="33">
        <v>0</v>
      </c>
      <c r="AA71" s="33">
        <v>0</v>
      </c>
      <c r="AB71" s="33">
        <v>0</v>
      </c>
      <c r="AC71" s="33">
        <v>0</v>
      </c>
      <c r="AD71" s="33">
        <v>0</v>
      </c>
      <c r="AE71" s="33">
        <v>0</v>
      </c>
      <c r="AF71" s="33">
        <v>0</v>
      </c>
      <c r="AG71" s="33">
        <v>0</v>
      </c>
      <c r="AH71" s="33">
        <v>0</v>
      </c>
      <c r="AI71" s="33">
        <v>0</v>
      </c>
      <c r="AJ71" s="33">
        <v>0</v>
      </c>
      <c r="AK71" s="33">
        <v>0</v>
      </c>
      <c r="AL71" s="33">
        <v>0</v>
      </c>
      <c r="AM71" s="33">
        <v>0</v>
      </c>
      <c r="AN71" s="33">
        <v>0</v>
      </c>
      <c r="AO71" s="33">
        <v>0</v>
      </c>
      <c r="AP71" s="33">
        <v>0</v>
      </c>
      <c r="AQ71" s="33">
        <v>0</v>
      </c>
      <c r="AR71" s="33">
        <v>0</v>
      </c>
      <c r="AS71" s="64">
        <v>0</v>
      </c>
      <c r="AT71" s="63">
        <v>0</v>
      </c>
      <c r="AU71" s="52" t="s">
        <v>86</v>
      </c>
      <c r="AV71" s="301" t="s">
        <v>250</v>
      </c>
    </row>
    <row r="72" spans="1:50" ht="128.25" hidden="1" customHeight="1" thickBot="1" x14ac:dyDescent="0.3">
      <c r="A72" s="314"/>
      <c r="B72" s="49"/>
      <c r="C72" s="50" t="s">
        <v>152</v>
      </c>
      <c r="D72" s="51">
        <v>2041473034145</v>
      </c>
      <c r="E72" s="32">
        <v>0</v>
      </c>
      <c r="F72" s="32">
        <v>0</v>
      </c>
      <c r="G72" s="32">
        <v>0</v>
      </c>
      <c r="H72" s="32">
        <v>0</v>
      </c>
      <c r="I72" s="32">
        <v>0</v>
      </c>
      <c r="J72" s="32">
        <v>0</v>
      </c>
      <c r="K72" s="32">
        <v>0</v>
      </c>
      <c r="L72" s="32">
        <v>0</v>
      </c>
      <c r="M72" s="32">
        <v>0</v>
      </c>
      <c r="N72" s="32">
        <v>0</v>
      </c>
      <c r="O72" s="32">
        <v>0</v>
      </c>
      <c r="P72" s="32">
        <v>0</v>
      </c>
      <c r="Q72" s="1">
        <v>0</v>
      </c>
      <c r="R72" s="33">
        <v>0</v>
      </c>
      <c r="S72" s="33">
        <v>0</v>
      </c>
      <c r="T72" s="33">
        <v>0</v>
      </c>
      <c r="U72" s="33">
        <v>0</v>
      </c>
      <c r="V72" s="33">
        <v>0</v>
      </c>
      <c r="W72" s="33">
        <v>0</v>
      </c>
      <c r="X72" s="33">
        <v>0</v>
      </c>
      <c r="Y72" s="33">
        <v>0</v>
      </c>
      <c r="Z72" s="33">
        <v>0</v>
      </c>
      <c r="AA72" s="33">
        <v>0</v>
      </c>
      <c r="AB72" s="33">
        <v>0</v>
      </c>
      <c r="AC72" s="33">
        <v>0</v>
      </c>
      <c r="AD72" s="33">
        <v>0</v>
      </c>
      <c r="AE72" s="33">
        <v>0</v>
      </c>
      <c r="AF72" s="33">
        <v>0</v>
      </c>
      <c r="AG72" s="33">
        <v>0</v>
      </c>
      <c r="AH72" s="33">
        <v>0</v>
      </c>
      <c r="AI72" s="33">
        <v>0</v>
      </c>
      <c r="AJ72" s="33">
        <v>0</v>
      </c>
      <c r="AK72" s="33">
        <v>0</v>
      </c>
      <c r="AL72" s="33">
        <v>0</v>
      </c>
      <c r="AM72" s="33">
        <v>0</v>
      </c>
      <c r="AN72" s="33">
        <v>0</v>
      </c>
      <c r="AO72" s="33">
        <v>0</v>
      </c>
      <c r="AP72" s="33">
        <v>0</v>
      </c>
      <c r="AQ72" s="33">
        <v>0</v>
      </c>
      <c r="AR72" s="33">
        <v>0</v>
      </c>
      <c r="AS72" s="64">
        <v>0</v>
      </c>
      <c r="AT72" s="63">
        <v>0</v>
      </c>
      <c r="AU72" s="52" t="s">
        <v>86</v>
      </c>
      <c r="AV72" s="302"/>
    </row>
    <row r="73" spans="1:50" ht="128.25" hidden="1" customHeight="1" thickBot="1" x14ac:dyDescent="0.3">
      <c r="A73" s="315"/>
      <c r="B73" s="41"/>
      <c r="C73" s="42" t="s">
        <v>153</v>
      </c>
      <c r="D73" s="43">
        <v>2041473034169</v>
      </c>
      <c r="E73" s="144">
        <v>0</v>
      </c>
      <c r="F73" s="144">
        <v>0</v>
      </c>
      <c r="G73" s="144">
        <v>0</v>
      </c>
      <c r="H73" s="144">
        <v>0</v>
      </c>
      <c r="I73" s="144">
        <v>0</v>
      </c>
      <c r="J73" s="144">
        <v>0</v>
      </c>
      <c r="K73" s="144">
        <v>0</v>
      </c>
      <c r="L73" s="144">
        <v>0</v>
      </c>
      <c r="M73" s="144">
        <v>0</v>
      </c>
      <c r="N73" s="144">
        <v>0</v>
      </c>
      <c r="O73" s="144">
        <v>0</v>
      </c>
      <c r="P73" s="144">
        <v>0</v>
      </c>
      <c r="Q73" s="1">
        <v>0</v>
      </c>
      <c r="R73" s="146">
        <v>0</v>
      </c>
      <c r="S73" s="146">
        <v>0</v>
      </c>
      <c r="T73" s="146">
        <v>0</v>
      </c>
      <c r="U73" s="146">
        <v>0</v>
      </c>
      <c r="V73" s="146">
        <v>0</v>
      </c>
      <c r="W73" s="146">
        <v>0</v>
      </c>
      <c r="X73" s="146">
        <v>0</v>
      </c>
      <c r="Y73" s="146">
        <v>0</v>
      </c>
      <c r="Z73" s="146">
        <v>0</v>
      </c>
      <c r="AA73" s="146">
        <v>0</v>
      </c>
      <c r="AB73" s="146">
        <v>0</v>
      </c>
      <c r="AC73" s="146">
        <v>0</v>
      </c>
      <c r="AD73" s="146">
        <v>0</v>
      </c>
      <c r="AE73" s="146">
        <v>0</v>
      </c>
      <c r="AF73" s="146">
        <v>0</v>
      </c>
      <c r="AG73" s="146">
        <v>0</v>
      </c>
      <c r="AH73" s="146">
        <v>0</v>
      </c>
      <c r="AI73" s="146">
        <v>0</v>
      </c>
      <c r="AJ73" s="146">
        <v>0</v>
      </c>
      <c r="AK73" s="146">
        <v>0</v>
      </c>
      <c r="AL73" s="146">
        <v>0</v>
      </c>
      <c r="AM73" s="146">
        <v>0</v>
      </c>
      <c r="AN73" s="146">
        <v>0</v>
      </c>
      <c r="AO73" s="146">
        <v>0</v>
      </c>
      <c r="AP73" s="146">
        <v>0</v>
      </c>
      <c r="AQ73" s="146">
        <v>0</v>
      </c>
      <c r="AR73" s="146">
        <v>0</v>
      </c>
      <c r="AS73" s="147">
        <v>0</v>
      </c>
      <c r="AT73" s="63">
        <v>0</v>
      </c>
      <c r="AU73" s="58" t="s">
        <v>86</v>
      </c>
      <c r="AV73" s="303"/>
    </row>
    <row r="74" spans="1:50" ht="43.5" customHeight="1" thickBot="1" x14ac:dyDescent="0.4">
      <c r="A74" s="178"/>
      <c r="B74" s="179" t="s">
        <v>65</v>
      </c>
      <c r="C74" s="179"/>
      <c r="D74" s="180"/>
      <c r="E74" s="181">
        <v>1012</v>
      </c>
      <c r="F74" s="181">
        <v>0</v>
      </c>
      <c r="G74" s="181">
        <v>0</v>
      </c>
      <c r="H74" s="181">
        <v>0</v>
      </c>
      <c r="I74" s="181">
        <v>0</v>
      </c>
      <c r="J74" s="181">
        <v>365</v>
      </c>
      <c r="K74" s="181">
        <v>0</v>
      </c>
      <c r="L74" s="181">
        <v>595</v>
      </c>
      <c r="M74" s="181">
        <v>0</v>
      </c>
      <c r="N74" s="181">
        <v>630</v>
      </c>
      <c r="O74" s="181">
        <v>1105</v>
      </c>
      <c r="P74" s="181">
        <v>0</v>
      </c>
      <c r="Q74" s="145">
        <f>SUBTOTAL(9,Q6:Q73)</f>
        <v>3707</v>
      </c>
      <c r="R74" s="182">
        <v>0</v>
      </c>
      <c r="S74" s="182">
        <v>0</v>
      </c>
      <c r="T74" s="182">
        <v>0</v>
      </c>
      <c r="U74" s="182">
        <v>0</v>
      </c>
      <c r="V74" s="182">
        <v>0</v>
      </c>
      <c r="W74" s="182">
        <v>0</v>
      </c>
      <c r="X74" s="182">
        <v>0</v>
      </c>
      <c r="Y74" s="182">
        <v>0</v>
      </c>
      <c r="Z74" s="182">
        <v>0</v>
      </c>
      <c r="AA74" s="182">
        <v>0</v>
      </c>
      <c r="AB74" s="182">
        <v>0</v>
      </c>
      <c r="AC74" s="182">
        <v>0</v>
      </c>
      <c r="AD74" s="182">
        <v>0</v>
      </c>
      <c r="AE74" s="182">
        <v>0</v>
      </c>
      <c r="AF74" s="182">
        <v>0</v>
      </c>
      <c r="AG74" s="182">
        <v>0</v>
      </c>
      <c r="AH74" s="182">
        <v>0</v>
      </c>
      <c r="AI74" s="182">
        <v>0</v>
      </c>
      <c r="AJ74" s="182">
        <v>0</v>
      </c>
      <c r="AK74" s="182">
        <v>0</v>
      </c>
      <c r="AL74" s="182">
        <v>0</v>
      </c>
      <c r="AM74" s="182">
        <v>0</v>
      </c>
      <c r="AN74" s="182">
        <v>0</v>
      </c>
      <c r="AO74" s="182">
        <v>0</v>
      </c>
      <c r="AP74" s="182">
        <v>0</v>
      </c>
      <c r="AQ74" s="182">
        <v>0</v>
      </c>
      <c r="AR74" s="182">
        <v>0</v>
      </c>
      <c r="AS74" s="183">
        <v>0</v>
      </c>
      <c r="AT74" s="283">
        <v>3707</v>
      </c>
    </row>
    <row r="75" spans="1:50" ht="43.5" customHeight="1" x14ac:dyDescent="0.35">
      <c r="Q75" s="121"/>
      <c r="AX75" s="40"/>
    </row>
    <row r="76" spans="1:50" ht="21" x14ac:dyDescent="0.35">
      <c r="AW76" s="39"/>
      <c r="AX76" s="40"/>
    </row>
    <row r="77" spans="1:50" ht="21" x14ac:dyDescent="0.35">
      <c r="AX77" s="40"/>
    </row>
    <row r="78" spans="1:50" ht="21" x14ac:dyDescent="0.35">
      <c r="N78" s="62" t="s">
        <v>227</v>
      </c>
      <c r="AX78" s="40"/>
    </row>
    <row r="79" spans="1:50" ht="21" x14ac:dyDescent="0.35">
      <c r="AX79" s="40"/>
    </row>
    <row r="80" spans="1:50" ht="21" x14ac:dyDescent="0.35">
      <c r="AW80" s="78"/>
      <c r="AX80" s="79"/>
    </row>
    <row r="81" ht="21" x14ac:dyDescent="0.35"/>
    <row r="82" ht="21" x14ac:dyDescent="0.35"/>
    <row r="83" ht="21" x14ac:dyDescent="0.35"/>
    <row r="84" ht="21" x14ac:dyDescent="0.35"/>
  </sheetData>
  <autoFilter ref="A2:AV75" xr:uid="{698DF1CC-4319-423E-9285-6447B47858B3}">
    <filterColumn colId="16">
      <customFilters>
        <customFilter operator="notEqual" val=" "/>
      </customFilters>
    </filterColumn>
  </autoFilter>
  <mergeCells count="37">
    <mergeCell ref="A17:A21"/>
    <mergeCell ref="AV17:AV21"/>
    <mergeCell ref="AT1:AT2"/>
    <mergeCell ref="AU1:AU2"/>
    <mergeCell ref="AV1:AV2"/>
    <mergeCell ref="A1:A2"/>
    <mergeCell ref="B1:B2"/>
    <mergeCell ref="C1:C2"/>
    <mergeCell ref="D1:D2"/>
    <mergeCell ref="Q1:Q2"/>
    <mergeCell ref="AS1:AS2"/>
    <mergeCell ref="A6:A7"/>
    <mergeCell ref="A9:A11"/>
    <mergeCell ref="AV9:AV11"/>
    <mergeCell ref="A12:A16"/>
    <mergeCell ref="AV12:AV16"/>
    <mergeCell ref="A61:A62"/>
    <mergeCell ref="AV61:AV62"/>
    <mergeCell ref="A22:A26"/>
    <mergeCell ref="AV22:AV26"/>
    <mergeCell ref="A31:A34"/>
    <mergeCell ref="A35:A42"/>
    <mergeCell ref="AV35:AV42"/>
    <mergeCell ref="A43:A47"/>
    <mergeCell ref="A48:A51"/>
    <mergeCell ref="A52:A55"/>
    <mergeCell ref="AV52:AV55"/>
    <mergeCell ref="A56:A60"/>
    <mergeCell ref="AV56:AV60"/>
    <mergeCell ref="A71:A73"/>
    <mergeCell ref="AV71:AV73"/>
    <mergeCell ref="A64:A65"/>
    <mergeCell ref="AV64:AV65"/>
    <mergeCell ref="A67:A68"/>
    <mergeCell ref="AV67:AV68"/>
    <mergeCell ref="A69:A70"/>
    <mergeCell ref="AV69:AV70"/>
  </mergeCells>
  <printOptions horizontalCentered="1"/>
  <pageMargins left="0" right="0" top="0" bottom="0" header="0" footer="0"/>
  <pageSetup scale="25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BC8B7-5A9B-46BB-B16E-124C8ED8C40E}">
  <dimension ref="A1:G70"/>
  <sheetViews>
    <sheetView topLeftCell="A4" workbookViewId="0">
      <selection activeCell="E13" sqref="E13"/>
    </sheetView>
  </sheetViews>
  <sheetFormatPr defaultRowHeight="15.75" x14ac:dyDescent="0.25"/>
  <cols>
    <col min="1" max="1" width="66.75" style="285" bestFit="1" customWidth="1"/>
    <col min="2" max="3" width="15.75" style="284" customWidth="1"/>
    <col min="4" max="4" width="9" style="285"/>
    <col min="5" max="5" width="63.625" style="285" customWidth="1"/>
    <col min="6" max="7" width="16" style="285" customWidth="1"/>
    <col min="8" max="16384" width="9" style="285"/>
  </cols>
  <sheetData>
    <row r="1" spans="1:7" ht="47.25" x14ac:dyDescent="0.25">
      <c r="A1" s="290" t="s">
        <v>2</v>
      </c>
      <c r="B1" s="291" t="s">
        <v>263</v>
      </c>
      <c r="C1" s="297" t="s">
        <v>264</v>
      </c>
      <c r="E1" s="290" t="s">
        <v>2</v>
      </c>
      <c r="F1" s="291" t="s">
        <v>263</v>
      </c>
      <c r="G1" s="297" t="s">
        <v>264</v>
      </c>
    </row>
    <row r="2" spans="1:7" x14ac:dyDescent="0.25">
      <c r="A2" s="286" t="str">
        <f>ТЗ_ФФ!C6</f>
        <v>Бандаж для лица черный лайкра в пакете OPP - 1 шт.</v>
      </c>
      <c r="B2" s="295">
        <f ca="1">ТЗ_ФФ!AT6</f>
        <v>40</v>
      </c>
      <c r="C2" s="287">
        <f ca="1">ТЗ_ФФ!AX6</f>
        <v>40</v>
      </c>
      <c r="E2" s="292" t="s">
        <v>8</v>
      </c>
      <c r="F2" s="298">
        <f ca="1">SUM(B2:B3)</f>
        <v>80</v>
      </c>
    </row>
    <row r="3" spans="1:7" x14ac:dyDescent="0.25">
      <c r="A3" s="286" t="str">
        <f>ТЗ_ФФ!C7</f>
        <v>Бандаж для лица серый силиконовый в пакете OPP - 1 шт.</v>
      </c>
      <c r="B3" s="295">
        <f ca="1">ТЗ_ФФ!AT7</f>
        <v>40</v>
      </c>
      <c r="C3" s="287">
        <f ca="1">ТЗ_ФФ!AX7</f>
        <v>40</v>
      </c>
      <c r="E3" s="292" t="s">
        <v>265</v>
      </c>
      <c r="F3" s="299">
        <f ca="1">SUM(B5:B7)</f>
        <v>120</v>
      </c>
    </row>
    <row r="4" spans="1:7" x14ac:dyDescent="0.25">
      <c r="A4" s="286" t="str">
        <f>ТЗ_ФФ!C8</f>
        <v>Массажер для пальцев</v>
      </c>
      <c r="B4" s="295">
        <f ca="1">ТЗ_ФФ!AT8</f>
        <v>0</v>
      </c>
      <c r="C4" s="287">
        <f ca="1">ТЗ_ФФ!AX8</f>
        <v>0</v>
      </c>
      <c r="E4" s="292" t="s">
        <v>266</v>
      </c>
      <c r="F4" s="299">
        <f ca="1">SUM(B8:B12)</f>
        <v>815</v>
      </c>
    </row>
    <row r="5" spans="1:7" x14ac:dyDescent="0.25">
      <c r="A5" s="286" t="str">
        <f>ТЗ_ФФ!C9</f>
        <v>Массажер для спины розовый в пакете - 1 шт.</v>
      </c>
      <c r="B5" s="295">
        <f ca="1">ТЗ_ФФ!AT9</f>
        <v>10</v>
      </c>
      <c r="C5" s="287">
        <f ca="1">ТЗ_ФФ!AX9</f>
        <v>10</v>
      </c>
      <c r="E5" s="292" t="s">
        <v>267</v>
      </c>
      <c r="F5" s="299">
        <f ca="1">SUM(B13:B17)</f>
        <v>460</v>
      </c>
    </row>
    <row r="6" spans="1:7" x14ac:dyDescent="0.25">
      <c r="A6" s="286" t="str">
        <f>ТЗ_ФФ!C10</f>
        <v>Массажер для спины голубой в пакете - 1 шт.</v>
      </c>
      <c r="B6" s="295">
        <f ca="1">ТЗ_ФФ!AT10</f>
        <v>60</v>
      </c>
      <c r="C6" s="287">
        <f ca="1">ТЗ_ФФ!AX10</f>
        <v>60</v>
      </c>
      <c r="E6" s="292" t="s">
        <v>268</v>
      </c>
      <c r="F6" s="299">
        <f ca="1">SUM(B18:B22)</f>
        <v>400</v>
      </c>
    </row>
    <row r="7" spans="1:7" x14ac:dyDescent="0.25">
      <c r="A7" s="286" t="str">
        <f>ТЗ_ФФ!C11</f>
        <v>Массажер для спины оранжевый в пакете - 1 шт.</v>
      </c>
      <c r="B7" s="295">
        <f ca="1">ТЗ_ФФ!AT11</f>
        <v>50</v>
      </c>
      <c r="C7" s="287">
        <f ca="1">ТЗ_ФФ!AX11</f>
        <v>50</v>
      </c>
      <c r="E7" s="300" t="s">
        <v>269</v>
      </c>
      <c r="F7" s="299">
        <f>B27</f>
        <v>60</v>
      </c>
    </row>
    <row r="8" spans="1:7" x14ac:dyDescent="0.25">
      <c r="A8" s="286" t="str">
        <f>ТЗ_ФФ!C12</f>
        <v>Мячик с шипами белый 6 см в пакете ОPP - 1 шт.</v>
      </c>
      <c r="B8" s="295">
        <f ca="1">ТЗ_ФФ!AT12</f>
        <v>125</v>
      </c>
      <c r="C8" s="287">
        <f ca="1">ТЗ_ФФ!AX12</f>
        <v>125</v>
      </c>
      <c r="E8" s="300" t="s">
        <v>270</v>
      </c>
      <c r="F8" s="299">
        <f>B28</f>
        <v>30</v>
      </c>
    </row>
    <row r="9" spans="1:7" x14ac:dyDescent="0.25">
      <c r="A9" s="286" t="str">
        <f>ТЗ_ФФ!C13</f>
        <v>Мячик розовый 6 см в пакете ОPP - 1 шт.</v>
      </c>
      <c r="B9" s="295">
        <f ca="1">ТЗ_ФФ!AT13</f>
        <v>300</v>
      </c>
      <c r="C9" s="287">
        <f ca="1">ТЗ_ФФ!AX13</f>
        <v>300</v>
      </c>
      <c r="E9" s="292" t="s">
        <v>271</v>
      </c>
      <c r="F9" s="299">
        <f ca="1">SUM(B39:B40)</f>
        <v>120</v>
      </c>
    </row>
    <row r="10" spans="1:7" x14ac:dyDescent="0.25">
      <c r="A10" s="286" t="str">
        <f>ТЗ_ФФ!C14</f>
        <v>Мячик голубой 6 см в пакете ОPP - 1 шт.</v>
      </c>
      <c r="B10" s="295">
        <f ca="1">ТЗ_ФФ!AT14</f>
        <v>120</v>
      </c>
      <c r="C10" s="287">
        <f ca="1">ТЗ_ФФ!AX14</f>
        <v>120</v>
      </c>
      <c r="E10" s="292" t="s">
        <v>272</v>
      </c>
      <c r="F10" s="299">
        <f ca="1">SUM(B41:B42)</f>
        <v>230</v>
      </c>
    </row>
    <row r="11" spans="1:7" x14ac:dyDescent="0.25">
      <c r="A11" s="286" t="str">
        <f>ТЗ_ФФ!C15</f>
        <v>Мячик оранжевый 6 см в пакете ОPP - 1 шт.</v>
      </c>
      <c r="B11" s="295">
        <f ca="1">ТЗ_ФФ!AT15</f>
        <v>20</v>
      </c>
      <c r="C11" s="287">
        <f ca="1">ТЗ_ФФ!AX15</f>
        <v>20</v>
      </c>
      <c r="E11" s="292" t="s">
        <v>273</v>
      </c>
    </row>
    <row r="12" spans="1:7" x14ac:dyDescent="0.25">
      <c r="A12" s="286" t="str">
        <f>ТЗ_ФФ!C16</f>
        <v>Мячик черный 6 см в пакете ОPP - 1 шт.</v>
      </c>
      <c r="B12" s="295">
        <f ca="1">ТЗ_ФФ!AT16</f>
        <v>250</v>
      </c>
      <c r="C12" s="287">
        <f ca="1">ТЗ_ФФ!AX16</f>
        <v>250</v>
      </c>
      <c r="E12" s="292" t="s">
        <v>274</v>
      </c>
    </row>
    <row r="13" spans="1:7" x14ac:dyDescent="0.25">
      <c r="A13" s="286" t="str">
        <f>ТЗ_ФФ!C17</f>
        <v>Мячик белый 7 см в пакете ОPP - 1 шт.</v>
      </c>
      <c r="B13" s="295">
        <f ca="1">ТЗ_ФФ!AT17</f>
        <v>300</v>
      </c>
      <c r="C13" s="287">
        <f ca="1">ТЗ_ФФ!AX17</f>
        <v>300</v>
      </c>
      <c r="E13" s="285" t="s">
        <v>36</v>
      </c>
    </row>
    <row r="14" spans="1:7" x14ac:dyDescent="0.25">
      <c r="A14" s="286" t="str">
        <f>ТЗ_ФФ!C18</f>
        <v>Мячик розовый 7 см в пакете ОPP - 1 шт.</v>
      </c>
      <c r="B14" s="295">
        <f ca="1">ТЗ_ФФ!AT18</f>
        <v>60</v>
      </c>
      <c r="C14" s="287">
        <f ca="1">ТЗ_ФФ!AX18</f>
        <v>60</v>
      </c>
      <c r="E14" s="285" t="s">
        <v>37</v>
      </c>
    </row>
    <row r="15" spans="1:7" x14ac:dyDescent="0.25">
      <c r="A15" s="286" t="str">
        <f>ТЗ_ФФ!C19</f>
        <v>Мячик голубой 7 см в пакете ОPP - 1 шт.</v>
      </c>
      <c r="B15" s="295">
        <f ca="1">ТЗ_ФФ!AT19</f>
        <v>40</v>
      </c>
      <c r="C15" s="287">
        <f ca="1">ТЗ_ФФ!AX19</f>
        <v>40</v>
      </c>
    </row>
    <row r="16" spans="1:7" x14ac:dyDescent="0.25">
      <c r="A16" s="286" t="str">
        <f>ТЗ_ФФ!C20</f>
        <v>Мячик оранжевый 7 см в пакете ОPP - 1 шт.</v>
      </c>
      <c r="B16" s="295">
        <f ca="1">ТЗ_ФФ!AT20</f>
        <v>30</v>
      </c>
      <c r="C16" s="287">
        <f ca="1">ТЗ_ФФ!AX20</f>
        <v>30</v>
      </c>
    </row>
    <row r="17" spans="1:5" x14ac:dyDescent="0.25">
      <c r="A17" s="286" t="str">
        <f>ТЗ_ФФ!C21</f>
        <v>Мячик черный 7 см в пакете ОPP - 1 шт.</v>
      </c>
      <c r="B17" s="295">
        <f ca="1">ТЗ_ФФ!AT21</f>
        <v>30</v>
      </c>
      <c r="C17" s="287">
        <f ca="1">ТЗ_ФФ!AX21</f>
        <v>30</v>
      </c>
    </row>
    <row r="18" spans="1:5" x14ac:dyDescent="0.25">
      <c r="A18" s="286" t="str">
        <f>ТЗ_ФФ!C22</f>
        <v>Мячик розовый 9 см в пакете ОPP - 1 шт.</v>
      </c>
      <c r="B18" s="295">
        <f ca="1">ТЗ_ФФ!AT22</f>
        <v>150</v>
      </c>
      <c r="C18" s="287">
        <f ca="1">ТЗ_ФФ!AX22</f>
        <v>150</v>
      </c>
    </row>
    <row r="19" spans="1:5" x14ac:dyDescent="0.25">
      <c r="A19" s="286" t="str">
        <f>ТЗ_ФФ!C23</f>
        <v>Мячик голубой 9 см в пакете ОPP - 1 шт.</v>
      </c>
      <c r="B19" s="295">
        <f ca="1">ТЗ_ФФ!AT23</f>
        <v>40</v>
      </c>
      <c r="C19" s="287">
        <f ca="1">ТЗ_ФФ!AX23</f>
        <v>40</v>
      </c>
      <c r="E19" s="285" t="s">
        <v>38</v>
      </c>
    </row>
    <row r="20" spans="1:5" x14ac:dyDescent="0.25">
      <c r="A20" s="286" t="str">
        <f>ТЗ_ФФ!C24</f>
        <v>Мячик оранжевый 9 см в пакете ОPP - 1 шт.</v>
      </c>
      <c r="B20" s="295">
        <f ca="1">ТЗ_ФФ!AT24</f>
        <v>100</v>
      </c>
      <c r="C20" s="287">
        <f ca="1">ТЗ_ФФ!AX24</f>
        <v>100</v>
      </c>
      <c r="E20" s="285" t="s">
        <v>41</v>
      </c>
    </row>
    <row r="21" spans="1:5" x14ac:dyDescent="0.25">
      <c r="A21" s="286" t="str">
        <f>ТЗ_ФФ!C25</f>
        <v>Мячик фиолетовый 9 см в пакете ОPP - 1 шт.</v>
      </c>
      <c r="B21" s="295">
        <f ca="1">ТЗ_ФФ!AT25</f>
        <v>80</v>
      </c>
      <c r="C21" s="287">
        <f ca="1">ТЗ_ФФ!AX25</f>
        <v>80</v>
      </c>
    </row>
    <row r="22" spans="1:5" x14ac:dyDescent="0.25">
      <c r="A22" s="286" t="str">
        <f>ТЗ_ФФ!C26</f>
        <v>Мячик черный 9 см в пакете ОPP - 1 шт.</v>
      </c>
      <c r="B22" s="295">
        <f ca="1">ТЗ_ФФ!AT26</f>
        <v>30</v>
      </c>
      <c r="C22" s="287">
        <f ca="1">ТЗ_ФФ!AX26</f>
        <v>30</v>
      </c>
    </row>
    <row r="23" spans="1:5" x14ac:dyDescent="0.25">
      <c r="A23" s="286" t="str">
        <f>ТЗ_ФФ!C27</f>
        <v>Мяч гладкий розовый</v>
      </c>
      <c r="B23" s="295">
        <f ca="1">ТЗ_ФФ!AT27</f>
        <v>0</v>
      </c>
      <c r="C23" s="287">
        <f ca="1">ТЗ_ФФ!AX27</f>
        <v>0</v>
      </c>
    </row>
    <row r="24" spans="1:5" x14ac:dyDescent="0.25">
      <c r="A24" s="286" t="str">
        <f>ТЗ_ФФ!C28</f>
        <v>Мяч гладкий голубой</v>
      </c>
      <c r="B24" s="295">
        <f ca="1">ТЗ_ФФ!AT28</f>
        <v>0</v>
      </c>
      <c r="C24" s="287">
        <f ca="1">ТЗ_ФФ!AX28</f>
        <v>0</v>
      </c>
    </row>
    <row r="25" spans="1:5" x14ac:dyDescent="0.25">
      <c r="A25" s="286" t="str">
        <f>ТЗ_ФФ!C29</f>
        <v>Мяч гладкий сиреневый</v>
      </c>
      <c r="B25" s="295">
        <f ca="1">ТЗ_ФФ!AT29</f>
        <v>0</v>
      </c>
      <c r="C25" s="287">
        <f ca="1">ТЗ_ФФ!AX29</f>
        <v>0</v>
      </c>
    </row>
    <row r="26" spans="1:5" x14ac:dyDescent="0.25">
      <c r="A26" s="286" t="str">
        <f>ТЗ_ФФ!C30</f>
        <v>Мяч гладкий оранжевый</v>
      </c>
      <c r="B26" s="295">
        <f ca="1">ТЗ_ФФ!AT30</f>
        <v>0</v>
      </c>
      <c r="C26" s="287">
        <f ca="1">ТЗ_ФФ!AX30</f>
        <v>0</v>
      </c>
    </row>
    <row r="27" spans="1:5" x14ac:dyDescent="0.25">
      <c r="A27" s="286" t="str">
        <f>ТЗ_ФФ!C31</f>
        <v>Набор эластичных лент 3 шт. в мешке</v>
      </c>
      <c r="B27" s="295">
        <f>ТЗ_ФФ!AT31</f>
        <v>60</v>
      </c>
      <c r="C27" s="287">
        <f>ТЗ_ФФ!AX31</f>
        <v>60</v>
      </c>
    </row>
    <row r="28" spans="1:5" x14ac:dyDescent="0.25">
      <c r="A28" s="286" t="str">
        <f>ТЗ_ФФ!C32</f>
        <v>Набор эластичных лент 5 шт. в мешке</v>
      </c>
      <c r="B28" s="295">
        <f>ТЗ_ФФ!AT32</f>
        <v>30</v>
      </c>
      <c r="C28" s="287">
        <f>ТЗ_ФФ!AX32</f>
        <v>30</v>
      </c>
    </row>
    <row r="29" spans="1:5" x14ac:dyDescent="0.25">
      <c r="A29" s="286" t="str">
        <f>ТЗ_ФФ!C33</f>
        <v>Набор эластичных лент 4 шт.</v>
      </c>
      <c r="B29" s="295">
        <f>ТЗ_ФФ!AT33</f>
        <v>0</v>
      </c>
      <c r="C29" s="287">
        <f>ТЗ_ФФ!AX33</f>
        <v>0</v>
      </c>
    </row>
    <row r="30" spans="1:5" x14ac:dyDescent="0.25">
      <c r="A30" s="286" t="str">
        <f>ТЗ_ФФ!C34</f>
        <v>Набор эластичных лент 5 шт.</v>
      </c>
      <c r="B30" s="295">
        <f>ТЗ_ФФ!AT34</f>
        <v>0</v>
      </c>
      <c r="C30" s="287">
        <f>ТЗ_ФФ!AX34</f>
        <v>0</v>
      </c>
    </row>
    <row r="31" spans="1:5" x14ac:dyDescent="0.25">
      <c r="A31" s="286" t="str">
        <f>ТЗ_ФФ!C35</f>
        <v>Капа черный/красный в пластиковой черной коробке - 1 шт.</v>
      </c>
      <c r="B31" s="295">
        <f ca="1">ТЗ_ФФ!AT35</f>
        <v>0</v>
      </c>
      <c r="C31" s="287">
        <f ca="1">ТЗ_ФФ!AX35</f>
        <v>0</v>
      </c>
    </row>
    <row r="32" spans="1:5" x14ac:dyDescent="0.25">
      <c r="A32" s="286" t="str">
        <f>ТЗ_ФФ!C36</f>
        <v>Капа черный/белый в пластиковой черной коробке - 1 шт.</v>
      </c>
      <c r="B32" s="295">
        <f ca="1">ТЗ_ФФ!AT36</f>
        <v>0</v>
      </c>
      <c r="C32" s="287">
        <f ca="1">ТЗ_ФФ!AX36</f>
        <v>0</v>
      </c>
    </row>
    <row r="33" spans="1:3" x14ac:dyDescent="0.25">
      <c r="A33" s="286" t="str">
        <f>ТЗ_ФФ!C37</f>
        <v>Капа белый/черный в пластиковой белой коробке - 1 шт.</v>
      </c>
      <c r="B33" s="295">
        <f ca="1">ТЗ_ФФ!AT37</f>
        <v>0</v>
      </c>
      <c r="C33" s="287">
        <f ca="1">ТЗ_ФФ!AX37</f>
        <v>0</v>
      </c>
    </row>
    <row r="34" spans="1:3" x14ac:dyDescent="0.25">
      <c r="A34" s="286" t="str">
        <f>ТЗ_ФФ!C38</f>
        <v>Капа белый/красный в пластиковой черной коробке - 1 шт.</v>
      </c>
      <c r="B34" s="295">
        <f ca="1">ТЗ_ФФ!AT38</f>
        <v>0</v>
      </c>
      <c r="C34" s="287">
        <f ca="1">ТЗ_ФФ!AX38</f>
        <v>0</v>
      </c>
    </row>
    <row r="35" spans="1:3" x14ac:dyDescent="0.25">
      <c r="A35" s="286" t="str">
        <f>ТЗ_ФФ!C39</f>
        <v>Капа красный/белый в пластиковой черной коробке - 1 шт.</v>
      </c>
      <c r="B35" s="295">
        <f ca="1">ТЗ_ФФ!AT39</f>
        <v>0</v>
      </c>
      <c r="C35" s="287">
        <f ca="1">ТЗ_ФФ!AX39</f>
        <v>0</v>
      </c>
    </row>
    <row r="36" spans="1:3" x14ac:dyDescent="0.25">
      <c r="A36" s="286" t="str">
        <f>ТЗ_ФФ!C40</f>
        <v>Капа синий/белый в пластиковой черной коробке - 1 шт.</v>
      </c>
      <c r="B36" s="295">
        <f ca="1">ТЗ_ФФ!AT40</f>
        <v>0</v>
      </c>
      <c r="C36" s="287">
        <f ca="1">ТЗ_ФФ!AX40</f>
        <v>0</v>
      </c>
    </row>
    <row r="37" spans="1:3" x14ac:dyDescent="0.25">
      <c r="A37" s="286" t="str">
        <f>ТЗ_ФФ!C41</f>
        <v>Капа зеленый/белый в пластиковой черной коробке - 1 шт.</v>
      </c>
      <c r="B37" s="295">
        <f ca="1">ТЗ_ФФ!AT41</f>
        <v>0</v>
      </c>
      <c r="C37" s="287">
        <f ca="1">ТЗ_ФФ!AX41</f>
        <v>0</v>
      </c>
    </row>
    <row r="38" spans="1:3" x14ac:dyDescent="0.25">
      <c r="A38" s="286" t="str">
        <f>ТЗ_ФФ!C42</f>
        <v>Капа зеленый/черный в пластиковой черной коробке - 1 шт.</v>
      </c>
      <c r="B38" s="295">
        <f ca="1">ТЗ_ФФ!AT42</f>
        <v>0</v>
      </c>
      <c r="C38" s="287">
        <f ca="1">ТЗ_ФФ!AX42</f>
        <v>0</v>
      </c>
    </row>
    <row r="39" spans="1:3" x14ac:dyDescent="0.25">
      <c r="A39" s="286" t="str">
        <f>ТЗ_ФФ!C43</f>
        <v>Мешки для стирки на шнурке белые мелкая сетка - комплект из 3 шт.</v>
      </c>
      <c r="B39" s="295">
        <f ca="1">ТЗ_ФФ!AT43</f>
        <v>40</v>
      </c>
      <c r="C39" s="287">
        <f ca="1">ТЗ_ФФ!AX43</f>
        <v>120</v>
      </c>
    </row>
    <row r="40" spans="1:3" x14ac:dyDescent="0.25">
      <c r="A40" s="286" t="str">
        <f>ТЗ_ФФ!C44</f>
        <v>Мешки для стирки на шнурке белые крупная сетка - комплект из 3 шт.</v>
      </c>
      <c r="B40" s="295">
        <f ca="1">ТЗ_ФФ!AT44</f>
        <v>80</v>
      </c>
      <c r="C40" s="287">
        <f ca="1">ТЗ_ФФ!AX44</f>
        <v>240</v>
      </c>
    </row>
    <row r="41" spans="1:3" x14ac:dyDescent="0.25">
      <c r="A41" s="286" t="str">
        <f>ТЗ_ФФ!C45</f>
        <v>Мешок для стирки на шнурке белый мелкая сетка 60*80 - 1 шт.</v>
      </c>
      <c r="B41" s="295">
        <f ca="1">ТЗ_ФФ!AT45</f>
        <v>130</v>
      </c>
      <c r="C41" s="287">
        <f ca="1">ТЗ_ФФ!AX45</f>
        <v>130</v>
      </c>
    </row>
    <row r="42" spans="1:3" x14ac:dyDescent="0.25">
      <c r="A42" s="286" t="str">
        <f>ТЗ_ФФ!C46</f>
        <v>Мешок для стирки на шнурке белый крупная сетка 60*80 - 1 шт.</v>
      </c>
      <c r="B42" s="295">
        <f ca="1">ТЗ_ФФ!AT46</f>
        <v>100</v>
      </c>
      <c r="C42" s="287">
        <f ca="1">ТЗ_ФФ!AX46</f>
        <v>100</v>
      </c>
    </row>
    <row r="43" spans="1:3" x14ac:dyDescent="0.25">
      <c r="A43" s="286" t="str">
        <f>ТЗ_ФФ!C47</f>
        <v>Набор для стирки белый разной формы на змейке - 2 шт.</v>
      </c>
      <c r="B43" s="295">
        <f ca="1">ТЗ_ФФ!AT47</f>
        <v>40</v>
      </c>
      <c r="C43" s="287">
        <f ca="1">ТЗ_ФФ!AX47</f>
        <v>80</v>
      </c>
    </row>
    <row r="44" spans="1:3" x14ac:dyDescent="0.25">
      <c r="A44" s="286" t="str">
        <f>ТЗ_ФФ!C48</f>
        <v>Мешок для стирки бюстгальтера бежевый цилиндр - 1 шт.</v>
      </c>
      <c r="B44" s="295">
        <f ca="1">ТЗ_ФФ!AT48</f>
        <v>20</v>
      </c>
      <c r="C44" s="287">
        <f ca="1">ТЗ_ФФ!AX48</f>
        <v>20</v>
      </c>
    </row>
    <row r="45" spans="1:3" x14ac:dyDescent="0.25">
      <c r="A45" s="286" t="str">
        <f>ТЗ_ФФ!C49</f>
        <v>Мешки для стирки бежевые квадратные на змейке  - комплект из 3 шт.</v>
      </c>
      <c r="B45" s="295">
        <f ca="1">ТЗ_ФФ!AT49</f>
        <v>0</v>
      </c>
      <c r="C45" s="287">
        <f ca="1">ТЗ_ФФ!AX49</f>
        <v>0</v>
      </c>
    </row>
    <row r="46" spans="1:3" x14ac:dyDescent="0.25">
      <c r="A46" s="286" t="str">
        <f>ТЗ_ФФ!C50</f>
        <v>Мешки для стирки бежевые разной формы на змейке  - комплект из 3 шт.</v>
      </c>
      <c r="B46" s="295">
        <f ca="1">ТЗ_ФФ!AT50</f>
        <v>40</v>
      </c>
      <c r="C46" s="287">
        <f ca="1">ТЗ_ФФ!AX50</f>
        <v>120</v>
      </c>
    </row>
    <row r="47" spans="1:3" x14ac:dyDescent="0.25">
      <c r="A47" s="286" t="str">
        <f>ТЗ_ФФ!C51</f>
        <v>Мешки для стирки бежевые -набор из 7 шт. (готовый)</v>
      </c>
      <c r="B47" s="295">
        <f ca="1">ТЗ_ФФ!AT51</f>
        <v>20</v>
      </c>
      <c r="C47" s="287">
        <f ca="1">ТЗ_ФФ!AX51</f>
        <v>20</v>
      </c>
    </row>
    <row r="48" spans="1:3" x14ac:dyDescent="0.25">
      <c r="A48" s="286" t="str">
        <f>ТЗ_ФФ!C52</f>
        <v>Таблетница прямоугольная черная на 7 дней - 1 шт.</v>
      </c>
      <c r="B48" s="295">
        <f ca="1">ТЗ_ФФ!AT52</f>
        <v>72</v>
      </c>
      <c r="C48" s="287">
        <f ca="1">ТЗ_ФФ!AX52</f>
        <v>72</v>
      </c>
    </row>
    <row r="49" spans="1:3" x14ac:dyDescent="0.25">
      <c r="A49" s="286" t="str">
        <f>ТЗ_ФФ!C53</f>
        <v>Таблетница прямоугольная черная/цветная на 7 дней - 1 шт.</v>
      </c>
      <c r="B49" s="295">
        <f ca="1">ТЗ_ФФ!AT53</f>
        <v>72</v>
      </c>
      <c r="C49" s="287">
        <f ca="1">ТЗ_ФФ!AX53</f>
        <v>72</v>
      </c>
    </row>
    <row r="50" spans="1:3" x14ac:dyDescent="0.25">
      <c r="A50" s="286" t="str">
        <f>ТЗ_ФФ!C54</f>
        <v>Таблетница прямоугольная белая/цветная на 7 дней - 1 шт.</v>
      </c>
      <c r="B50" s="295">
        <f ca="1">ТЗ_ФФ!AT54</f>
        <v>72</v>
      </c>
      <c r="C50" s="287">
        <f ca="1">ТЗ_ФФ!AX54</f>
        <v>72</v>
      </c>
    </row>
    <row r="51" spans="1:3" x14ac:dyDescent="0.25">
      <c r="A51" s="286" t="str">
        <f>ТЗ_ФФ!C55</f>
        <v>Таблетница прямоугольная сиреневая/цветная на 7 дней - 1 шт.</v>
      </c>
      <c r="B51" s="295">
        <f ca="1">ТЗ_ФФ!AT55</f>
        <v>36</v>
      </c>
      <c r="C51" s="287">
        <f ca="1">ТЗ_ФФ!AX55</f>
        <v>36</v>
      </c>
    </row>
    <row r="52" spans="1:3" x14ac:dyDescent="0.25">
      <c r="A52" s="286" t="str">
        <f>ТЗ_ФФ!C56</f>
        <v>Таблетница черная  на 7 дней по 2 отделения - 1 шт.</v>
      </c>
      <c r="B52" s="295">
        <f ca="1">ТЗ_ФФ!AT56</f>
        <v>0</v>
      </c>
      <c r="C52" s="287">
        <f ca="1">ТЗ_ФФ!AX56</f>
        <v>0</v>
      </c>
    </row>
    <row r="53" spans="1:3" x14ac:dyDescent="0.25">
      <c r="A53" s="286" t="str">
        <f>ТЗ_ФФ!C57</f>
        <v>Таблетница круглая черная/цветная на 7 дней по 2 отделения - 1 шт.</v>
      </c>
      <c r="B53" s="295">
        <f ca="1">ТЗ_ФФ!AT57</f>
        <v>0</v>
      </c>
      <c r="C53" s="287">
        <f ca="1">ТЗ_ФФ!AX57</f>
        <v>0</v>
      </c>
    </row>
    <row r="54" spans="1:3" x14ac:dyDescent="0.25">
      <c r="A54" s="286" t="str">
        <f>ТЗ_ФФ!C58</f>
        <v>Таблетница круглая серая на 7 дней по 2 отделения - 1 шт.</v>
      </c>
      <c r="B54" s="295">
        <f ca="1">ТЗ_ФФ!AT58</f>
        <v>320</v>
      </c>
      <c r="C54" s="287">
        <f ca="1">ТЗ_ФФ!AX58</f>
        <v>320</v>
      </c>
    </row>
    <row r="55" spans="1:3" x14ac:dyDescent="0.25">
      <c r="A55" s="286" t="str">
        <f>ТЗ_ФФ!C59</f>
        <v>Таблетница круглая серая/цветная на 7 дней по 2 отделения - 1 шт.</v>
      </c>
      <c r="B55" s="295">
        <f ca="1">ТЗ_ФФ!AT59</f>
        <v>40</v>
      </c>
      <c r="C55" s="287">
        <f ca="1">ТЗ_ФФ!AX59</f>
        <v>40</v>
      </c>
    </row>
    <row r="56" spans="1:3" x14ac:dyDescent="0.25">
      <c r="A56" s="286" t="str">
        <f>ТЗ_ФФ!C60</f>
        <v>Таблетница круглая белая/цветная на 7 дней по 2 отделения - 1 шт.</v>
      </c>
      <c r="B56" s="295">
        <f ca="1">ТЗ_ФФ!AT60</f>
        <v>40</v>
      </c>
      <c r="C56" s="287">
        <f ca="1">ТЗ_ФФ!AX60</f>
        <v>40</v>
      </c>
    </row>
    <row r="57" spans="1:3" x14ac:dyDescent="0.25">
      <c r="A57" s="286" t="str">
        <f>ТЗ_ФФ!C61</f>
        <v>Набор из 4-х пробок для бутылки нежного цвета в коробке - 1 шт.</v>
      </c>
      <c r="B57" s="295">
        <f ca="1">ТЗ_ФФ!AT61</f>
        <v>90</v>
      </c>
      <c r="C57" s="287">
        <f ca="1">ТЗ_ФФ!AX61</f>
        <v>90</v>
      </c>
    </row>
    <row r="58" spans="1:3" x14ac:dyDescent="0.25">
      <c r="A58" s="286" t="str">
        <f>ТЗ_ФФ!C62</f>
        <v>Набор из 4-х пробок для бутылки яркого цвета в коробке - 1 шт.</v>
      </c>
      <c r="B58" s="295">
        <f ca="1">ТЗ_ФФ!AT62</f>
        <v>90</v>
      </c>
      <c r="C58" s="287">
        <f ca="1">ТЗ_ФФ!AX62</f>
        <v>90</v>
      </c>
    </row>
    <row r="59" spans="1:3" x14ac:dyDescent="0.25">
      <c r="A59" s="286" t="str">
        <f>ТЗ_ФФ!C63</f>
        <v>Набор из 4-х пробок для бутылки яркого цвета в пакете - 1 шт.</v>
      </c>
      <c r="B59" s="295">
        <f ca="1">ТЗ_ФФ!AT63</f>
        <v>0</v>
      </c>
      <c r="C59" s="287">
        <f ca="1">ТЗ_ФФ!AX63</f>
        <v>0</v>
      </c>
    </row>
    <row r="60" spans="1:3" x14ac:dyDescent="0.25">
      <c r="A60" s="286" t="str">
        <f>ТЗ_ФФ!C64</f>
        <v>Нож для пиццы желтый в коробке - 1 шт.</v>
      </c>
      <c r="B60" s="295">
        <f ca="1">ТЗ_ФФ!AT64</f>
        <v>0</v>
      </c>
      <c r="C60" s="287">
        <f ca="1">ТЗ_ФФ!AX64</f>
        <v>0</v>
      </c>
    </row>
    <row r="61" spans="1:3" x14ac:dyDescent="0.25">
      <c r="A61" s="286" t="str">
        <f>ТЗ_ФФ!C65</f>
        <v>Нож для пиццы зеленый в коробке - 1 шт.</v>
      </c>
      <c r="B61" s="295">
        <f ca="1">ТЗ_ФФ!AT65</f>
        <v>0</v>
      </c>
      <c r="C61" s="287">
        <f ca="1">ТЗ_ФФ!AX65</f>
        <v>0</v>
      </c>
    </row>
    <row r="62" spans="1:3" x14ac:dyDescent="0.25">
      <c r="A62" s="286" t="str">
        <f>ТЗ_ФФ!C66</f>
        <v>Шпатель скребок кондитерский желтый в коробке - 1 шт.</v>
      </c>
      <c r="B62" s="295">
        <f ca="1">ТЗ_ФФ!AT66</f>
        <v>0</v>
      </c>
      <c r="C62" s="287">
        <f ca="1">ТЗ_ФФ!AX66</f>
        <v>0</v>
      </c>
    </row>
    <row r="63" spans="1:3" x14ac:dyDescent="0.25">
      <c r="A63" s="286" t="str">
        <f>ТЗ_ФФ!C67</f>
        <v>Мяч для собак с веревкой овальный синий в ОРР пакете -  1 шт.</v>
      </c>
      <c r="B63" s="295">
        <f ca="1">ТЗ_ФФ!AT67</f>
        <v>60</v>
      </c>
      <c r="C63" s="287">
        <f ca="1">ТЗ_ФФ!AX67</f>
        <v>60</v>
      </c>
    </row>
    <row r="64" spans="1:3" x14ac:dyDescent="0.25">
      <c r="A64" s="286" t="str">
        <f>ТЗ_ФФ!C68</f>
        <v>Мяч для собак с веревкой овальный красный в ОРР пакете -  1 шт.</v>
      </c>
      <c r="B64" s="295">
        <f ca="1">ТЗ_ФФ!AT68</f>
        <v>100</v>
      </c>
      <c r="C64" s="287">
        <f ca="1">ТЗ_ФФ!AX68</f>
        <v>100</v>
      </c>
    </row>
    <row r="65" spans="1:3" x14ac:dyDescent="0.25">
      <c r="A65" s="286" t="str">
        <f>ТЗ_ФФ!C69</f>
        <v>Мяч для собак с веревкой круглый синий в ОРР пакете -  1 шт.</v>
      </c>
      <c r="B65" s="295">
        <f ca="1">ТЗ_ФФ!AT69</f>
        <v>140</v>
      </c>
      <c r="C65" s="287">
        <f ca="1">ТЗ_ФФ!AX69</f>
        <v>140</v>
      </c>
    </row>
    <row r="66" spans="1:3" x14ac:dyDescent="0.25">
      <c r="A66" s="286" t="str">
        <f>ТЗ_ФФ!C70</f>
        <v>Мяч для собак с веревкой круглый красный в ОРР пакете -  1 шт.</v>
      </c>
      <c r="B66" s="295">
        <f ca="1">ТЗ_ФФ!AT70</f>
        <v>140</v>
      </c>
      <c r="C66" s="287">
        <f ca="1">ТЗ_ФФ!AX70</f>
        <v>140</v>
      </c>
    </row>
    <row r="67" spans="1:3" x14ac:dyDescent="0.25">
      <c r="A67" s="286" t="str">
        <f>ТЗ_ФФ!C71</f>
        <v>Скакалка черная - 1 шт.</v>
      </c>
      <c r="B67" s="295">
        <f ca="1">ТЗ_ФФ!AT71</f>
        <v>0</v>
      </c>
      <c r="C67" s="287">
        <f ca="1">ТЗ_ФФ!AX71</f>
        <v>0</v>
      </c>
    </row>
    <row r="68" spans="1:3" x14ac:dyDescent="0.25">
      <c r="A68" s="286" t="str">
        <f>ТЗ_ФФ!C72</f>
        <v>Скакалка красная - 1 шт.</v>
      </c>
      <c r="B68" s="295">
        <f ca="1">ТЗ_ФФ!AT72</f>
        <v>0</v>
      </c>
      <c r="C68" s="287">
        <f ca="1">ТЗ_ФФ!AX72</f>
        <v>0</v>
      </c>
    </row>
    <row r="69" spans="1:3" x14ac:dyDescent="0.25">
      <c r="A69" s="288" t="str">
        <f>ТЗ_ФФ!C73</f>
        <v>Скакалка синяя - 1 шт.</v>
      </c>
      <c r="B69" s="296">
        <f ca="1">ТЗ_ФФ!AT73</f>
        <v>0</v>
      </c>
      <c r="C69" s="289">
        <f ca="1">ТЗ_ФФ!AX73</f>
        <v>0</v>
      </c>
    </row>
    <row r="70" spans="1:3" x14ac:dyDescent="0.25">
      <c r="B70" s="293">
        <f ca="1">SUM(B2:B69)</f>
        <v>3707</v>
      </c>
      <c r="C70" s="294">
        <f ca="1">SUM(C2:C69)</f>
        <v>4067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D5541-4C78-49D5-959C-B0C5E145944B}">
  <dimension ref="A1:J26"/>
  <sheetViews>
    <sheetView workbookViewId="0">
      <selection sqref="A1:J1048576"/>
    </sheetView>
  </sheetViews>
  <sheetFormatPr defaultColWidth="7.375" defaultRowHeight="15.75" x14ac:dyDescent="0.25"/>
  <cols>
    <col min="1" max="1" width="12.5" customWidth="1" collapsed="1"/>
    <col min="2" max="2" width="50.125" customWidth="1" collapsed="1"/>
    <col min="3" max="3" width="11.25" customWidth="1" collapsed="1"/>
    <col min="4" max="4" width="12.5" customWidth="1" collapsed="1"/>
    <col min="5" max="5" width="14" bestFit="1" customWidth="1" collapsed="1"/>
    <col min="6" max="6" width="12.5" customWidth="1" collapsed="1"/>
    <col min="7" max="8" width="25" customWidth="1" collapsed="1"/>
    <col min="9" max="10" width="32.625" customWidth="1" collapsed="1"/>
  </cols>
  <sheetData>
    <row r="1" spans="1:10" x14ac:dyDescent="0.25">
      <c r="A1" s="2"/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s="3"/>
      <c r="B2" s="3"/>
      <c r="C2" s="3"/>
      <c r="D2" s="3"/>
      <c r="E2" s="5"/>
      <c r="F2" s="3"/>
      <c r="G2" s="3"/>
      <c r="H2" s="3"/>
      <c r="I2" s="3"/>
      <c r="J2" s="3"/>
    </row>
    <row r="3" spans="1:10" x14ac:dyDescent="0.25">
      <c r="A3" s="3"/>
      <c r="B3" s="3"/>
      <c r="C3" s="3"/>
      <c r="D3" s="3"/>
      <c r="E3" s="5"/>
      <c r="F3" s="3"/>
      <c r="G3" s="3"/>
      <c r="H3" s="3"/>
      <c r="I3" s="3"/>
      <c r="J3" s="3"/>
    </row>
    <row r="4" spans="1:10" x14ac:dyDescent="0.25">
      <c r="A4" s="3"/>
      <c r="B4" s="3"/>
      <c r="C4" s="3"/>
      <c r="D4" s="3"/>
      <c r="E4" s="5"/>
      <c r="F4" s="3"/>
      <c r="G4" s="3"/>
      <c r="H4" s="3"/>
      <c r="I4" s="3"/>
      <c r="J4" s="3"/>
    </row>
    <row r="5" spans="1:10" x14ac:dyDescent="0.25">
      <c r="A5" s="3"/>
      <c r="B5" s="3"/>
      <c r="C5" s="3"/>
      <c r="D5" s="3"/>
      <c r="E5" s="5"/>
      <c r="F5" s="3"/>
      <c r="G5" s="3"/>
      <c r="H5" s="3"/>
      <c r="I5" s="3"/>
      <c r="J5" s="3"/>
    </row>
    <row r="6" spans="1:10" x14ac:dyDescent="0.25">
      <c r="A6" s="3"/>
      <c r="B6" s="3"/>
      <c r="C6" s="3"/>
      <c r="D6" s="3"/>
      <c r="E6" s="5"/>
      <c r="F6" s="3"/>
      <c r="G6" s="3"/>
      <c r="H6" s="3"/>
      <c r="I6" s="3"/>
      <c r="J6" s="3"/>
    </row>
    <row r="7" spans="1:10" x14ac:dyDescent="0.25">
      <c r="A7" s="3"/>
      <c r="B7" s="3"/>
      <c r="C7" s="3"/>
      <c r="D7" s="3"/>
      <c r="E7" s="5"/>
      <c r="F7" s="3"/>
      <c r="G7" s="3"/>
      <c r="H7" s="3"/>
      <c r="I7" s="3"/>
      <c r="J7" s="3"/>
    </row>
    <row r="8" spans="1:10" x14ac:dyDescent="0.25">
      <c r="A8" s="3"/>
      <c r="B8" s="3"/>
      <c r="C8" s="3"/>
      <c r="D8" s="3"/>
      <c r="E8" s="5"/>
      <c r="F8" s="3"/>
      <c r="G8" s="3"/>
      <c r="H8" s="3"/>
      <c r="I8" s="3"/>
      <c r="J8" s="3"/>
    </row>
    <row r="9" spans="1:10" x14ac:dyDescent="0.25">
      <c r="A9" s="3"/>
      <c r="B9" s="3"/>
      <c r="C9" s="3"/>
      <c r="D9" s="3"/>
      <c r="E9" s="5"/>
      <c r="F9" s="3"/>
      <c r="G9" s="3"/>
      <c r="H9" s="3"/>
      <c r="I9" s="3"/>
      <c r="J9" s="3"/>
    </row>
    <row r="10" spans="1:10" x14ac:dyDescent="0.25">
      <c r="A10" s="3"/>
      <c r="B10" s="3"/>
      <c r="C10" s="3"/>
      <c r="D10" s="3"/>
      <c r="E10" s="5"/>
      <c r="F10" s="3"/>
      <c r="G10" s="3"/>
      <c r="H10" s="3"/>
      <c r="I10" s="3"/>
      <c r="J10" s="3"/>
    </row>
    <row r="11" spans="1:10" x14ac:dyDescent="0.25">
      <c r="A11" s="3"/>
      <c r="B11" s="3"/>
      <c r="C11" s="3"/>
      <c r="D11" s="3"/>
      <c r="E11" s="5"/>
      <c r="F11" s="3"/>
      <c r="G11" s="3"/>
      <c r="H11" s="3"/>
      <c r="I11" s="3"/>
      <c r="J11" s="3"/>
    </row>
    <row r="12" spans="1:10" x14ac:dyDescent="0.25">
      <c r="A12" s="3"/>
      <c r="B12" s="3"/>
      <c r="C12" s="3"/>
      <c r="D12" s="3"/>
      <c r="E12" s="5"/>
      <c r="F12" s="3"/>
      <c r="G12" s="3"/>
      <c r="H12" s="3"/>
      <c r="I12" s="3"/>
      <c r="J12" s="3"/>
    </row>
    <row r="13" spans="1:10" x14ac:dyDescent="0.25">
      <c r="A13" s="3"/>
      <c r="B13" s="3"/>
      <c r="C13" s="3"/>
      <c r="D13" s="3"/>
      <c r="E13" s="5"/>
      <c r="F13" s="3"/>
      <c r="G13" s="3"/>
      <c r="H13" s="3"/>
      <c r="I13" s="3"/>
      <c r="J13" s="3"/>
    </row>
    <row r="14" spans="1:10" x14ac:dyDescent="0.25">
      <c r="A14" s="3"/>
      <c r="B14" s="3"/>
      <c r="C14" s="3"/>
      <c r="D14" s="3"/>
      <c r="E14" s="5"/>
      <c r="F14" s="3"/>
      <c r="G14" s="3"/>
      <c r="H14" s="3"/>
      <c r="I14" s="3"/>
      <c r="J14" s="3"/>
    </row>
    <row r="15" spans="1:10" x14ac:dyDescent="0.25">
      <c r="A15" s="3"/>
      <c r="B15" s="3"/>
      <c r="C15" s="3"/>
      <c r="D15" s="3"/>
      <c r="E15" s="5"/>
      <c r="F15" s="3"/>
      <c r="G15" s="3"/>
      <c r="H15" s="3"/>
      <c r="I15" s="3"/>
      <c r="J15" s="3"/>
    </row>
    <row r="16" spans="1:10" x14ac:dyDescent="0.25">
      <c r="A16" s="3"/>
      <c r="B16" s="3"/>
      <c r="C16" s="3"/>
      <c r="D16" s="3"/>
      <c r="E16" s="5"/>
      <c r="F16" s="3"/>
      <c r="G16" s="3"/>
      <c r="H16" s="3"/>
      <c r="I16" s="3"/>
      <c r="J16" s="3"/>
    </row>
    <row r="17" spans="1:10" x14ac:dyDescent="0.25">
      <c r="A17" s="3"/>
      <c r="B17" s="3"/>
      <c r="C17" s="3"/>
      <c r="D17" s="3"/>
      <c r="E17" s="5"/>
      <c r="F17" s="3"/>
      <c r="G17" s="3"/>
      <c r="H17" s="3"/>
      <c r="I17" s="3"/>
      <c r="J17" s="3"/>
    </row>
    <row r="18" spans="1:10" x14ac:dyDescent="0.25">
      <c r="A18" s="3"/>
      <c r="B18" s="3"/>
      <c r="C18" s="3"/>
      <c r="D18" s="3"/>
      <c r="E18" s="5"/>
      <c r="F18" s="3"/>
      <c r="G18" s="3"/>
      <c r="H18" s="3"/>
      <c r="I18" s="3"/>
      <c r="J18" s="3"/>
    </row>
    <row r="19" spans="1:10" x14ac:dyDescent="0.25">
      <c r="A19" s="3"/>
      <c r="B19" s="3"/>
      <c r="C19" s="3"/>
      <c r="D19" s="3"/>
      <c r="E19" s="5"/>
      <c r="F19" s="3"/>
      <c r="G19" s="3"/>
      <c r="H19" s="3"/>
      <c r="I19" s="3"/>
      <c r="J19" s="3"/>
    </row>
    <row r="20" spans="1:10" x14ac:dyDescent="0.25">
      <c r="A20" s="3"/>
      <c r="B20" s="3"/>
      <c r="C20" s="3"/>
      <c r="D20" s="3"/>
      <c r="E20" s="5"/>
      <c r="F20" s="3"/>
      <c r="G20" s="3"/>
      <c r="H20" s="3"/>
      <c r="I20" s="3"/>
      <c r="J20" s="3"/>
    </row>
    <row r="21" spans="1:10" x14ac:dyDescent="0.25">
      <c r="A21" s="3"/>
      <c r="B21" s="3"/>
      <c r="C21" s="3"/>
      <c r="D21" s="3"/>
      <c r="E21" s="5"/>
      <c r="F21" s="3"/>
      <c r="G21" s="3"/>
      <c r="H21" s="3"/>
      <c r="I21" s="3"/>
      <c r="J21" s="3"/>
    </row>
    <row r="22" spans="1:10" x14ac:dyDescent="0.25">
      <c r="A22" s="3"/>
      <c r="B22" s="3"/>
      <c r="C22" s="3"/>
      <c r="D22" s="3"/>
      <c r="E22" s="5"/>
      <c r="F22" s="3"/>
      <c r="G22" s="3"/>
      <c r="H22" s="3"/>
      <c r="I22" s="3"/>
      <c r="J22" s="3"/>
    </row>
    <row r="23" spans="1:10" x14ac:dyDescent="0.25">
      <c r="A23" s="3"/>
      <c r="B23" s="3"/>
      <c r="C23" s="3"/>
      <c r="D23" s="3"/>
      <c r="E23" s="5"/>
      <c r="F23" s="3"/>
      <c r="G23" s="3"/>
      <c r="H23" s="3"/>
      <c r="I23" s="3"/>
      <c r="J23" s="3"/>
    </row>
    <row r="24" spans="1:10" x14ac:dyDescent="0.25">
      <c r="A24" s="3"/>
      <c r="B24" s="3"/>
      <c r="C24" s="3"/>
      <c r="D24" s="3"/>
      <c r="E24" s="5"/>
      <c r="F24" s="3"/>
      <c r="G24" s="3"/>
      <c r="H24" s="3"/>
      <c r="I24" s="3"/>
      <c r="J24" s="3"/>
    </row>
    <row r="25" spans="1:10" x14ac:dyDescent="0.25">
      <c r="A25" s="3"/>
      <c r="B25" s="3"/>
      <c r="C25" s="3"/>
      <c r="D25" s="3"/>
      <c r="E25" s="5"/>
      <c r="F25" s="3"/>
      <c r="G25" s="3"/>
      <c r="H25" s="3"/>
      <c r="I25" s="3"/>
      <c r="J25" s="3"/>
    </row>
    <row r="26" spans="1:10" x14ac:dyDescent="0.25">
      <c r="A26" s="3"/>
      <c r="B26" s="3"/>
      <c r="C26" s="3"/>
      <c r="D26" s="3"/>
      <c r="E26" s="5"/>
      <c r="F26" s="3"/>
      <c r="G26" s="3"/>
      <c r="H26" s="3"/>
      <c r="I26" s="3"/>
      <c r="J26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597E4-F03E-40B4-ADE6-8A394C9D10ED}">
  <dimension ref="A1:J27"/>
  <sheetViews>
    <sheetView workbookViewId="0">
      <selection sqref="A1:J1048576"/>
    </sheetView>
  </sheetViews>
  <sheetFormatPr defaultColWidth="7.375" defaultRowHeight="15.75" x14ac:dyDescent="0.25"/>
  <cols>
    <col min="1" max="1" width="16" bestFit="1" customWidth="1" collapsed="1"/>
    <col min="2" max="2" width="57.875" bestFit="1" customWidth="1" collapsed="1"/>
    <col min="3" max="3" width="11.25" customWidth="1" collapsed="1"/>
    <col min="4" max="6" width="12.5" customWidth="1" collapsed="1"/>
    <col min="7" max="8" width="25" customWidth="1" collapsed="1"/>
    <col min="9" max="10" width="32.625" customWidth="1" collapsed="1"/>
  </cols>
  <sheetData>
    <row r="1" spans="1:10" x14ac:dyDescent="0.25">
      <c r="A1" s="2"/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s="3"/>
      <c r="B2" s="3"/>
      <c r="C2" s="3"/>
      <c r="D2" s="3"/>
      <c r="E2" s="5"/>
      <c r="F2" s="3"/>
      <c r="G2" s="3"/>
      <c r="H2" s="3"/>
      <c r="I2" s="3"/>
      <c r="J2" s="3"/>
    </row>
    <row r="3" spans="1:10" x14ac:dyDescent="0.25">
      <c r="A3" s="3"/>
      <c r="B3" s="3"/>
      <c r="C3" s="3"/>
      <c r="D3" s="3"/>
      <c r="E3" s="5"/>
      <c r="F3" s="3"/>
      <c r="G3" s="3"/>
      <c r="H3" s="3"/>
      <c r="I3" s="3"/>
      <c r="J3" s="3"/>
    </row>
    <row r="4" spans="1:10" x14ac:dyDescent="0.25">
      <c r="A4" s="3"/>
      <c r="B4" s="3"/>
      <c r="C4" s="3"/>
      <c r="D4" s="3"/>
      <c r="E4" s="5"/>
      <c r="F4" s="3"/>
      <c r="G4" s="3"/>
      <c r="H4" s="3"/>
      <c r="I4" s="3"/>
      <c r="J4" s="3"/>
    </row>
    <row r="5" spans="1:10" x14ac:dyDescent="0.25">
      <c r="A5" s="3"/>
      <c r="B5" s="3"/>
      <c r="C5" s="3"/>
      <c r="D5" s="3"/>
      <c r="E5" s="5"/>
      <c r="F5" s="3"/>
      <c r="G5" s="3"/>
      <c r="H5" s="3"/>
      <c r="I5" s="3"/>
      <c r="J5" s="3"/>
    </row>
    <row r="6" spans="1:10" x14ac:dyDescent="0.25">
      <c r="A6" s="3"/>
      <c r="B6" s="3"/>
      <c r="C6" s="3"/>
      <c r="D6" s="3"/>
      <c r="E6" s="5"/>
      <c r="F6" s="3"/>
      <c r="G6" s="3"/>
      <c r="H6" s="3"/>
      <c r="I6" s="3"/>
      <c r="J6" s="3"/>
    </row>
    <row r="7" spans="1:10" x14ac:dyDescent="0.25">
      <c r="A7" s="3"/>
      <c r="B7" s="3"/>
      <c r="C7" s="3"/>
      <c r="D7" s="3"/>
      <c r="E7" s="5"/>
      <c r="F7" s="3"/>
      <c r="G7" s="3"/>
      <c r="H7" s="3"/>
      <c r="I7" s="3"/>
      <c r="J7" s="3"/>
    </row>
    <row r="8" spans="1:10" x14ac:dyDescent="0.25">
      <c r="A8" s="3"/>
      <c r="B8" s="3"/>
      <c r="C8" s="3"/>
      <c r="D8" s="3"/>
      <c r="E8" s="5"/>
      <c r="F8" s="3"/>
      <c r="G8" s="3"/>
      <c r="H8" s="3"/>
      <c r="I8" s="3"/>
      <c r="J8" s="3"/>
    </row>
    <row r="9" spans="1:10" x14ac:dyDescent="0.25">
      <c r="A9" s="3"/>
      <c r="B9" s="3"/>
      <c r="C9" s="3"/>
      <c r="D9" s="3"/>
      <c r="E9" s="5"/>
      <c r="F9" s="3"/>
      <c r="G9" s="3"/>
      <c r="H9" s="3"/>
      <c r="I9" s="3"/>
      <c r="J9" s="3"/>
    </row>
    <row r="10" spans="1:10" x14ac:dyDescent="0.25">
      <c r="A10" s="3"/>
      <c r="B10" s="3"/>
      <c r="C10" s="3"/>
      <c r="D10" s="3"/>
      <c r="E10" s="5"/>
      <c r="F10" s="3"/>
      <c r="G10" s="3"/>
      <c r="H10" s="3"/>
      <c r="I10" s="3"/>
      <c r="J10" s="3"/>
    </row>
    <row r="11" spans="1:10" x14ac:dyDescent="0.25">
      <c r="A11" s="3"/>
      <c r="B11" s="3"/>
      <c r="C11" s="3"/>
      <c r="D11" s="3"/>
      <c r="E11" s="5"/>
      <c r="F11" s="3"/>
      <c r="G11" s="3"/>
      <c r="H11" s="3"/>
      <c r="I11" s="3"/>
      <c r="J11" s="3"/>
    </row>
    <row r="12" spans="1:10" x14ac:dyDescent="0.25">
      <c r="A12" s="3"/>
      <c r="B12" s="3"/>
      <c r="C12" s="3"/>
      <c r="D12" s="3"/>
      <c r="E12" s="5"/>
      <c r="F12" s="3"/>
      <c r="G12" s="3"/>
      <c r="H12" s="3"/>
      <c r="I12" s="3"/>
      <c r="J12" s="3"/>
    </row>
    <row r="13" spans="1:10" x14ac:dyDescent="0.25">
      <c r="A13" s="3"/>
      <c r="B13" s="3"/>
      <c r="C13" s="3"/>
      <c r="D13" s="3"/>
      <c r="E13" s="5"/>
      <c r="F13" s="3"/>
      <c r="G13" s="3"/>
      <c r="H13" s="3"/>
      <c r="I13" s="3"/>
      <c r="J13" s="3"/>
    </row>
    <row r="14" spans="1:10" x14ac:dyDescent="0.25">
      <c r="A14" s="3"/>
      <c r="B14" s="3"/>
      <c r="C14" s="3"/>
      <c r="D14" s="3"/>
      <c r="E14" s="5"/>
      <c r="F14" s="3"/>
      <c r="G14" s="3"/>
      <c r="H14" s="3"/>
      <c r="I14" s="3"/>
      <c r="J14" s="3"/>
    </row>
    <row r="15" spans="1:10" x14ac:dyDescent="0.25">
      <c r="A15" s="3"/>
      <c r="B15" s="3"/>
      <c r="C15" s="3"/>
      <c r="D15" s="3"/>
      <c r="E15" s="5"/>
      <c r="F15" s="3"/>
      <c r="G15" s="3"/>
      <c r="H15" s="3"/>
      <c r="I15" s="3"/>
      <c r="J15" s="3"/>
    </row>
    <row r="16" spans="1:10" x14ac:dyDescent="0.25">
      <c r="A16" s="3"/>
      <c r="B16" s="3"/>
      <c r="C16" s="3"/>
      <c r="D16" s="3"/>
      <c r="E16" s="5"/>
      <c r="F16" s="3"/>
      <c r="G16" s="3"/>
      <c r="H16" s="3"/>
      <c r="I16" s="3"/>
      <c r="J16" s="3"/>
    </row>
    <row r="17" spans="1:10" x14ac:dyDescent="0.25">
      <c r="A17" s="3"/>
      <c r="B17" s="3"/>
      <c r="C17" s="3"/>
      <c r="D17" s="3"/>
      <c r="E17" s="5"/>
      <c r="F17" s="3"/>
      <c r="G17" s="3"/>
      <c r="H17" s="3"/>
      <c r="I17" s="3"/>
      <c r="J17" s="3"/>
    </row>
    <row r="18" spans="1:10" x14ac:dyDescent="0.25">
      <c r="A18" s="3"/>
      <c r="B18" s="3"/>
      <c r="C18" s="3"/>
      <c r="D18" s="3"/>
      <c r="E18" s="5"/>
      <c r="F18" s="3"/>
      <c r="G18" s="3"/>
      <c r="H18" s="3"/>
      <c r="I18" s="3"/>
      <c r="J18" s="3"/>
    </row>
    <row r="19" spans="1:10" x14ac:dyDescent="0.25">
      <c r="A19" s="3"/>
      <c r="B19" s="3"/>
      <c r="C19" s="3"/>
      <c r="D19" s="3"/>
      <c r="E19" s="5"/>
      <c r="F19" s="3"/>
      <c r="G19" s="3"/>
      <c r="H19" s="3"/>
      <c r="I19" s="3"/>
      <c r="J19" s="3"/>
    </row>
    <row r="20" spans="1:10" x14ac:dyDescent="0.25">
      <c r="A20" s="3"/>
      <c r="B20" s="3"/>
      <c r="C20" s="3"/>
      <c r="D20" s="3"/>
      <c r="E20" s="5"/>
      <c r="F20" s="3"/>
      <c r="G20" s="3"/>
      <c r="H20" s="3"/>
      <c r="I20" s="3"/>
      <c r="J20" s="3"/>
    </row>
    <row r="21" spans="1:10" x14ac:dyDescent="0.25">
      <c r="A21" s="3"/>
      <c r="B21" s="3"/>
      <c r="C21" s="3"/>
      <c r="D21" s="3"/>
      <c r="E21" s="5"/>
      <c r="F21" s="3"/>
      <c r="G21" s="3"/>
      <c r="H21" s="3"/>
      <c r="I21" s="3"/>
      <c r="J21" s="3"/>
    </row>
    <row r="22" spans="1:10" x14ac:dyDescent="0.25">
      <c r="A22" s="3"/>
      <c r="B22" s="3"/>
      <c r="C22" s="3"/>
      <c r="D22" s="3"/>
      <c r="E22" s="5"/>
      <c r="F22" s="3"/>
      <c r="G22" s="3"/>
      <c r="H22" s="3"/>
      <c r="I22" s="3"/>
      <c r="J22" s="3"/>
    </row>
    <row r="23" spans="1:10" x14ac:dyDescent="0.25">
      <c r="A23" s="3"/>
      <c r="B23" s="3"/>
      <c r="C23" s="3"/>
      <c r="D23" s="3"/>
      <c r="E23" s="5"/>
      <c r="F23" s="3"/>
      <c r="G23" s="3"/>
      <c r="H23" s="3"/>
      <c r="I23" s="3"/>
      <c r="J23" s="3"/>
    </row>
    <row r="24" spans="1:10" x14ac:dyDescent="0.25">
      <c r="A24" s="3"/>
      <c r="B24" s="3"/>
      <c r="C24" s="3"/>
      <c r="D24" s="3"/>
      <c r="E24" s="5"/>
      <c r="F24" s="3"/>
      <c r="G24" s="3"/>
      <c r="H24" s="3"/>
      <c r="I24" s="3"/>
      <c r="J24" s="3"/>
    </row>
    <row r="25" spans="1:10" x14ac:dyDescent="0.25">
      <c r="A25" s="3"/>
      <c r="B25" s="3"/>
      <c r="C25" s="3"/>
      <c r="D25" s="3"/>
      <c r="E25" s="5"/>
      <c r="F25" s="3"/>
      <c r="G25" s="3"/>
      <c r="H25" s="3"/>
      <c r="I25" s="3"/>
      <c r="J25" s="3"/>
    </row>
    <row r="26" spans="1:10" x14ac:dyDescent="0.25">
      <c r="A26" s="3"/>
      <c r="B26" s="3"/>
      <c r="C26" s="3"/>
      <c r="D26" s="3"/>
      <c r="E26" s="5"/>
      <c r="F26" s="3"/>
      <c r="G26" s="3"/>
      <c r="H26" s="3"/>
      <c r="I26" s="3"/>
      <c r="J26" s="3"/>
    </row>
    <row r="27" spans="1:10" x14ac:dyDescent="0.25">
      <c r="A27" s="3"/>
      <c r="B27" s="3"/>
      <c r="C27" s="3"/>
      <c r="D27" s="3"/>
      <c r="E27" s="5"/>
      <c r="F27" s="3"/>
      <c r="G27" s="3"/>
      <c r="H27" s="3"/>
      <c r="I27" s="3"/>
      <c r="J27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1B3B6-0D87-48D6-8261-00F95DAA97C1}">
  <dimension ref="A1"/>
  <sheetViews>
    <sheetView workbookViewId="0">
      <selection sqref="A1:J1048576"/>
    </sheetView>
  </sheetViews>
  <sheetFormatPr defaultColWidth="7.375" defaultRowHeight="15.7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40BBD-63B0-44CB-9443-85CFC6DBBAFC}">
  <dimension ref="A1:J9"/>
  <sheetViews>
    <sheetView workbookViewId="0">
      <selection sqref="A1:J1048576"/>
    </sheetView>
  </sheetViews>
  <sheetFormatPr defaultColWidth="7.375" defaultRowHeight="15.75" x14ac:dyDescent="0.25"/>
  <cols>
    <col min="1" max="1" width="12.5" customWidth="1" collapsed="1"/>
    <col min="2" max="2" width="50.125" customWidth="1" collapsed="1"/>
    <col min="3" max="3" width="11.25" customWidth="1" collapsed="1"/>
    <col min="4" max="4" width="12.5" customWidth="1" collapsed="1"/>
    <col min="5" max="5" width="14" style="6" bestFit="1" customWidth="1" collapsed="1"/>
    <col min="6" max="6" width="12.5" customWidth="1" collapsed="1"/>
    <col min="7" max="8" width="25" customWidth="1" collapsed="1"/>
    <col min="9" max="10" width="32.625" customWidth="1" collapsed="1"/>
  </cols>
  <sheetData>
    <row r="1" spans="1:10" x14ac:dyDescent="0.25">
      <c r="A1" s="2"/>
      <c r="B1" s="2"/>
      <c r="C1" s="2"/>
      <c r="D1" s="2"/>
      <c r="E1" s="4"/>
      <c r="F1" s="2"/>
      <c r="G1" s="2"/>
      <c r="H1" s="2"/>
      <c r="I1" s="2"/>
      <c r="J1" s="2"/>
    </row>
    <row r="2" spans="1:10" x14ac:dyDescent="0.25">
      <c r="A2" s="3"/>
      <c r="B2" s="3"/>
      <c r="C2" s="3"/>
      <c r="D2" s="3"/>
      <c r="E2" s="5"/>
      <c r="F2" s="3"/>
      <c r="G2" s="3"/>
      <c r="H2" s="3"/>
      <c r="I2" s="3"/>
      <c r="J2" s="3"/>
    </row>
    <row r="3" spans="1:10" x14ac:dyDescent="0.25">
      <c r="A3" s="3"/>
      <c r="B3" s="3"/>
      <c r="C3" s="3"/>
      <c r="D3" s="3"/>
      <c r="E3" s="5"/>
      <c r="F3" s="3"/>
      <c r="G3" s="3"/>
      <c r="H3" s="3"/>
      <c r="I3" s="3"/>
      <c r="J3" s="3"/>
    </row>
    <row r="4" spans="1:10" x14ac:dyDescent="0.25">
      <c r="A4" s="3"/>
      <c r="B4" s="3"/>
      <c r="C4" s="3"/>
      <c r="D4" s="3"/>
      <c r="E4" s="5"/>
      <c r="F4" s="3"/>
      <c r="G4" s="3"/>
      <c r="H4" s="3"/>
      <c r="I4" s="3"/>
      <c r="J4" s="3"/>
    </row>
    <row r="5" spans="1:10" x14ac:dyDescent="0.25">
      <c r="A5" s="3"/>
      <c r="B5" s="3"/>
      <c r="C5" s="3"/>
      <c r="D5" s="3"/>
      <c r="E5" s="5"/>
      <c r="F5" s="3"/>
      <c r="G5" s="3"/>
      <c r="H5" s="3"/>
      <c r="I5" s="3"/>
      <c r="J5" s="3"/>
    </row>
    <row r="6" spans="1:10" x14ac:dyDescent="0.25">
      <c r="A6" s="3"/>
      <c r="B6" s="3"/>
      <c r="C6" s="3"/>
      <c r="D6" s="3"/>
      <c r="E6" s="5"/>
      <c r="F6" s="3"/>
      <c r="G6" s="3"/>
      <c r="H6" s="3"/>
      <c r="I6" s="3"/>
      <c r="J6" s="3"/>
    </row>
    <row r="7" spans="1:10" x14ac:dyDescent="0.25">
      <c r="A7" s="3"/>
      <c r="B7" s="3"/>
      <c r="C7" s="3"/>
      <c r="D7" s="3"/>
      <c r="E7" s="5"/>
      <c r="F7" s="3"/>
      <c r="G7" s="3"/>
      <c r="H7" s="3"/>
      <c r="I7" s="3"/>
      <c r="J7" s="3"/>
    </row>
    <row r="8" spans="1:10" x14ac:dyDescent="0.25">
      <c r="A8" s="3"/>
      <c r="B8" s="3"/>
      <c r="C8" s="3"/>
      <c r="D8" s="3"/>
      <c r="E8" s="5"/>
      <c r="F8" s="3"/>
      <c r="G8" s="3"/>
      <c r="H8" s="3"/>
      <c r="I8" s="3"/>
      <c r="J8" s="3"/>
    </row>
    <row r="9" spans="1:10" x14ac:dyDescent="0.25">
      <c r="A9" s="3"/>
      <c r="B9" s="3"/>
      <c r="C9" s="3"/>
      <c r="D9" s="3"/>
      <c r="E9" s="5"/>
      <c r="F9" s="3"/>
      <c r="G9" s="3"/>
      <c r="H9" s="3"/>
      <c r="I9" s="3"/>
      <c r="J9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8F45D-67ED-4551-B0E5-FBF7028747F0}">
  <dimension ref="A1"/>
  <sheetViews>
    <sheetView workbookViewId="0">
      <selection sqref="A1:T1048576"/>
    </sheetView>
  </sheetViews>
  <sheetFormatPr defaultColWidth="7.375" defaultRowHeight="15.7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AD0D4-170D-4ABA-BF67-614029AAD875}">
  <dimension ref="A1"/>
  <sheetViews>
    <sheetView workbookViewId="0">
      <selection sqref="A1:S1048576"/>
    </sheetView>
  </sheetViews>
  <sheetFormatPr defaultColWidth="7.375" defaultRowHeight="15.75" x14ac:dyDescent="0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C8DAA-C8D1-44E4-B8BA-21B9FBF18CA7}">
  <dimension ref="A1"/>
  <sheetViews>
    <sheetView workbookViewId="0">
      <selection sqref="A1:S1048576"/>
    </sheetView>
  </sheetViews>
  <sheetFormatPr defaultColWidth="7.375" defaultRowHeight="15.75" x14ac:dyDescent="0.25"/>
  <sheetData/>
  <pageMargins left="0.7" right="0.7" top="0.75" bottom="0.75" header="0.3" footer="0.3"/>
  <pageSetup paperSize="9" orientation="landscape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78B6B-4665-49C3-AD74-D2F9204F3E99}">
  <dimension ref="A1"/>
  <sheetViews>
    <sheetView workbookViewId="0">
      <selection activeCell="O55" sqref="O55"/>
    </sheetView>
  </sheetViews>
  <sheetFormatPr defaultRowHeight="15.7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FA564-DBD5-4A25-9CE0-CA815A89427A}">
  <dimension ref="A1"/>
  <sheetViews>
    <sheetView workbookViewId="0">
      <selection sqref="A1:J1048576"/>
    </sheetView>
  </sheetViews>
  <sheetFormatPr defaultColWidth="7.375" defaultRowHeight="15.75" x14ac:dyDescent="0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F567B-5637-4CC7-BAB7-3AD8532CE114}">
  <dimension ref="A1"/>
  <sheetViews>
    <sheetView workbookViewId="0">
      <selection sqref="A1:X1048576"/>
    </sheetView>
  </sheetViews>
  <sheetFormatPr defaultColWidth="7.375" defaultRowHeight="15.75" x14ac:dyDescent="0.25"/>
  <sheetData/>
  <pageMargins left="0.7" right="0.7" top="0.75" bottom="0.75" header="0.3" footer="0.3"/>
  <pageSetup paperSize="9" orientation="landscape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37878-E3E6-4C27-9130-E4A607FADF0B}">
  <dimension ref="A1:J34"/>
  <sheetViews>
    <sheetView workbookViewId="0">
      <selection sqref="A1:L1048576"/>
    </sheetView>
  </sheetViews>
  <sheetFormatPr defaultColWidth="7.375" defaultRowHeight="15.75" x14ac:dyDescent="0.25"/>
  <cols>
    <col min="1" max="1" width="16" bestFit="1" customWidth="1" collapsed="1"/>
    <col min="2" max="2" width="57.875" bestFit="1" customWidth="1" collapsed="1"/>
    <col min="3" max="3" width="11.25" customWidth="1" collapsed="1"/>
    <col min="4" max="4" width="12.5" customWidth="1" collapsed="1"/>
    <col min="5" max="5" width="14" bestFit="1" customWidth="1" collapsed="1"/>
    <col min="6" max="6" width="12.5" customWidth="1" collapsed="1"/>
    <col min="7" max="8" width="25" customWidth="1" collapsed="1"/>
    <col min="9" max="10" width="32.625" customWidth="1" collapsed="1"/>
  </cols>
  <sheetData>
    <row r="1" spans="1:10" x14ac:dyDescent="0.25">
      <c r="A1" s="2"/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s="3"/>
      <c r="B2" s="3"/>
      <c r="C2" s="3"/>
      <c r="D2" s="3"/>
      <c r="E2" s="5"/>
      <c r="F2" s="3"/>
      <c r="G2" s="3"/>
      <c r="H2" s="3"/>
      <c r="I2" s="3"/>
      <c r="J2" s="3"/>
    </row>
    <row r="3" spans="1:10" x14ac:dyDescent="0.25">
      <c r="A3" s="3"/>
      <c r="B3" s="3"/>
      <c r="C3" s="3"/>
      <c r="D3" s="3"/>
      <c r="E3" s="5"/>
      <c r="F3" s="3"/>
      <c r="G3" s="3"/>
      <c r="H3" s="3"/>
      <c r="I3" s="3"/>
      <c r="J3" s="3"/>
    </row>
    <row r="4" spans="1:10" x14ac:dyDescent="0.25">
      <c r="A4" s="3"/>
      <c r="B4" s="3"/>
      <c r="C4" s="3"/>
      <c r="D4" s="3"/>
      <c r="E4" s="5"/>
      <c r="F4" s="3"/>
      <c r="G4" s="3"/>
      <c r="H4" s="3"/>
      <c r="I4" s="3"/>
      <c r="J4" s="3"/>
    </row>
    <row r="5" spans="1:10" x14ac:dyDescent="0.25">
      <c r="A5" s="3"/>
      <c r="B5" s="3"/>
      <c r="C5" s="3"/>
      <c r="D5" s="3"/>
      <c r="E5" s="5"/>
      <c r="F5" s="3"/>
      <c r="G5" s="3"/>
      <c r="H5" s="3"/>
      <c r="I5" s="3"/>
      <c r="J5" s="3"/>
    </row>
    <row r="6" spans="1:10" x14ac:dyDescent="0.25">
      <c r="A6" s="3"/>
      <c r="B6" s="3"/>
      <c r="C6" s="3"/>
      <c r="D6" s="3"/>
      <c r="E6" s="5"/>
      <c r="F6" s="3"/>
      <c r="G6" s="3"/>
      <c r="H6" s="3"/>
      <c r="I6" s="3"/>
      <c r="J6" s="3"/>
    </row>
    <row r="7" spans="1:10" x14ac:dyDescent="0.25">
      <c r="A7" s="3"/>
      <c r="B7" s="3"/>
      <c r="C7" s="3"/>
      <c r="D7" s="3"/>
      <c r="E7" s="5"/>
      <c r="F7" s="3"/>
      <c r="G7" s="3"/>
      <c r="H7" s="3"/>
      <c r="I7" s="3"/>
      <c r="J7" s="3"/>
    </row>
    <row r="8" spans="1:10" x14ac:dyDescent="0.25">
      <c r="A8" s="3"/>
      <c r="B8" s="3"/>
      <c r="C8" s="3"/>
      <c r="D8" s="3"/>
      <c r="E8" s="5"/>
      <c r="F8" s="3"/>
      <c r="G8" s="3"/>
      <c r="H8" s="3"/>
      <c r="I8" s="3"/>
      <c r="J8" s="3"/>
    </row>
    <row r="9" spans="1:10" x14ac:dyDescent="0.25">
      <c r="A9" s="3"/>
      <c r="B9" s="3"/>
      <c r="C9" s="3"/>
      <c r="D9" s="3"/>
      <c r="E9" s="5"/>
      <c r="F9" s="3"/>
      <c r="G9" s="3"/>
      <c r="H9" s="3"/>
      <c r="I9" s="3"/>
      <c r="J9" s="3"/>
    </row>
    <row r="10" spans="1:10" x14ac:dyDescent="0.25">
      <c r="A10" s="3"/>
      <c r="B10" s="3"/>
      <c r="C10" s="3"/>
      <c r="D10" s="3"/>
      <c r="E10" s="5"/>
      <c r="F10" s="3"/>
      <c r="G10" s="3"/>
      <c r="H10" s="3"/>
      <c r="I10" s="3"/>
      <c r="J10" s="3"/>
    </row>
    <row r="11" spans="1:10" x14ac:dyDescent="0.25">
      <c r="A11" s="3"/>
      <c r="B11" s="3"/>
      <c r="C11" s="3"/>
      <c r="D11" s="3"/>
      <c r="E11" s="5"/>
      <c r="F11" s="3"/>
      <c r="G11" s="3"/>
      <c r="H11" s="3"/>
      <c r="I11" s="3"/>
      <c r="J11" s="3"/>
    </row>
    <row r="12" spans="1:10" x14ac:dyDescent="0.25">
      <c r="A12" s="3"/>
      <c r="B12" s="3"/>
      <c r="C12" s="3"/>
      <c r="D12" s="3"/>
      <c r="E12" s="5"/>
      <c r="F12" s="3"/>
      <c r="G12" s="3"/>
      <c r="H12" s="3"/>
      <c r="I12" s="3"/>
      <c r="J12" s="3"/>
    </row>
    <row r="13" spans="1:10" x14ac:dyDescent="0.25">
      <c r="A13" s="3"/>
      <c r="B13" s="3"/>
      <c r="C13" s="3"/>
      <c r="D13" s="3"/>
      <c r="E13" s="5"/>
      <c r="F13" s="3"/>
      <c r="G13" s="3"/>
      <c r="H13" s="3"/>
      <c r="I13" s="3"/>
      <c r="J13" s="3"/>
    </row>
    <row r="14" spans="1:10" x14ac:dyDescent="0.25">
      <c r="A14" s="3"/>
      <c r="B14" s="3"/>
      <c r="C14" s="3"/>
      <c r="D14" s="3"/>
      <c r="E14" s="5"/>
      <c r="F14" s="3"/>
      <c r="G14" s="3"/>
      <c r="H14" s="3"/>
      <c r="I14" s="3"/>
      <c r="J14" s="3"/>
    </row>
    <row r="15" spans="1:10" x14ac:dyDescent="0.25">
      <c r="A15" s="3"/>
      <c r="B15" s="3"/>
      <c r="C15" s="3"/>
      <c r="D15" s="3"/>
      <c r="E15" s="5"/>
      <c r="F15" s="3"/>
      <c r="G15" s="3"/>
      <c r="H15" s="3"/>
      <c r="I15" s="3"/>
      <c r="J15" s="3"/>
    </row>
    <row r="16" spans="1:10" x14ac:dyDescent="0.25">
      <c r="A16" s="3"/>
      <c r="B16" s="3"/>
      <c r="C16" s="3"/>
      <c r="D16" s="3"/>
      <c r="E16" s="5"/>
      <c r="F16" s="3"/>
      <c r="G16" s="3"/>
      <c r="H16" s="3"/>
      <c r="I16" s="3"/>
      <c r="J16" s="3"/>
    </row>
    <row r="17" spans="1:10" x14ac:dyDescent="0.25">
      <c r="A17" s="3"/>
      <c r="B17" s="3"/>
      <c r="C17" s="3"/>
      <c r="D17" s="3"/>
      <c r="E17" s="5"/>
      <c r="F17" s="3"/>
      <c r="G17" s="3"/>
      <c r="H17" s="3"/>
      <c r="I17" s="3"/>
      <c r="J17" s="3"/>
    </row>
    <row r="18" spans="1:10" x14ac:dyDescent="0.25">
      <c r="A18" s="3"/>
      <c r="B18" s="3"/>
      <c r="C18" s="3"/>
      <c r="D18" s="3"/>
      <c r="E18" s="5"/>
      <c r="F18" s="3"/>
      <c r="G18" s="3"/>
      <c r="H18" s="3"/>
      <c r="I18" s="3"/>
      <c r="J18" s="3"/>
    </row>
    <row r="19" spans="1:10" x14ac:dyDescent="0.25">
      <c r="A19" s="3"/>
      <c r="B19" s="3"/>
      <c r="C19" s="3"/>
      <c r="D19" s="3"/>
      <c r="E19" s="5"/>
      <c r="F19" s="3"/>
      <c r="G19" s="3"/>
      <c r="H19" s="3"/>
      <c r="I19" s="3"/>
      <c r="J19" s="3"/>
    </row>
    <row r="20" spans="1:10" x14ac:dyDescent="0.25">
      <c r="A20" s="3"/>
      <c r="B20" s="3"/>
      <c r="C20" s="3"/>
      <c r="D20" s="3"/>
      <c r="E20" s="5"/>
      <c r="F20" s="3"/>
      <c r="G20" s="3"/>
      <c r="H20" s="3"/>
      <c r="I20" s="3"/>
      <c r="J20" s="3"/>
    </row>
    <row r="21" spans="1:10" x14ac:dyDescent="0.25">
      <c r="A21" s="3"/>
      <c r="B21" s="3"/>
      <c r="C21" s="3"/>
      <c r="D21" s="3"/>
      <c r="E21" s="5"/>
      <c r="F21" s="3"/>
      <c r="G21" s="3"/>
      <c r="H21" s="3"/>
      <c r="I21" s="3"/>
      <c r="J21" s="3"/>
    </row>
    <row r="22" spans="1:10" x14ac:dyDescent="0.25">
      <c r="A22" s="3"/>
      <c r="B22" s="3"/>
      <c r="C22" s="3"/>
      <c r="D22" s="3"/>
      <c r="E22" s="5"/>
      <c r="F22" s="3"/>
      <c r="G22" s="3"/>
      <c r="H22" s="3"/>
      <c r="I22" s="3"/>
      <c r="J22" s="3"/>
    </row>
    <row r="23" spans="1:10" x14ac:dyDescent="0.25">
      <c r="A23" s="3"/>
      <c r="B23" s="3"/>
      <c r="C23" s="3"/>
      <c r="D23" s="3"/>
      <c r="E23" s="5"/>
      <c r="F23" s="3"/>
      <c r="G23" s="3"/>
      <c r="H23" s="3"/>
      <c r="I23" s="3"/>
      <c r="J23" s="3"/>
    </row>
    <row r="24" spans="1:10" x14ac:dyDescent="0.25">
      <c r="A24" s="3"/>
      <c r="B24" s="3"/>
      <c r="C24" s="3"/>
      <c r="D24" s="3"/>
      <c r="E24" s="5"/>
      <c r="F24" s="3"/>
      <c r="G24" s="3"/>
      <c r="H24" s="3"/>
      <c r="I24" s="3"/>
      <c r="J24" s="3"/>
    </row>
    <row r="25" spans="1:10" x14ac:dyDescent="0.25">
      <c r="A25" s="3"/>
      <c r="B25" s="3"/>
      <c r="C25" s="3"/>
      <c r="D25" s="3"/>
      <c r="E25" s="5"/>
      <c r="F25" s="3"/>
      <c r="G25" s="3"/>
      <c r="H25" s="3"/>
      <c r="I25" s="3"/>
      <c r="J25" s="3"/>
    </row>
    <row r="26" spans="1:10" x14ac:dyDescent="0.25">
      <c r="A26" s="3"/>
      <c r="B26" s="3"/>
      <c r="C26" s="3"/>
      <c r="D26" s="3"/>
      <c r="E26" s="5"/>
      <c r="F26" s="3"/>
      <c r="G26" s="3"/>
      <c r="H26" s="3"/>
      <c r="I26" s="3"/>
      <c r="J26" s="3"/>
    </row>
    <row r="27" spans="1:10" x14ac:dyDescent="0.25">
      <c r="A27" s="3"/>
      <c r="B27" s="3"/>
      <c r="C27" s="3"/>
      <c r="D27" s="3"/>
      <c r="E27" s="5"/>
      <c r="F27" s="3"/>
      <c r="G27" s="3"/>
      <c r="H27" s="3"/>
      <c r="I27" s="3"/>
      <c r="J27" s="3"/>
    </row>
    <row r="28" spans="1:10" x14ac:dyDescent="0.25">
      <c r="A28" s="3"/>
      <c r="B28" s="3"/>
      <c r="C28" s="3"/>
      <c r="D28" s="3"/>
      <c r="E28" s="5"/>
      <c r="F28" s="3"/>
      <c r="G28" s="3"/>
      <c r="H28" s="3"/>
      <c r="I28" s="3"/>
      <c r="J28" s="3"/>
    </row>
    <row r="29" spans="1:10" x14ac:dyDescent="0.25">
      <c r="A29" s="3"/>
      <c r="B29" s="3"/>
      <c r="C29" s="3"/>
      <c r="D29" s="3"/>
      <c r="E29" s="5"/>
      <c r="F29" s="3"/>
      <c r="G29" s="3"/>
      <c r="H29" s="3"/>
      <c r="I29" s="3"/>
      <c r="J29" s="3"/>
    </row>
    <row r="30" spans="1:10" x14ac:dyDescent="0.25">
      <c r="A30" s="3"/>
      <c r="B30" s="3"/>
      <c r="C30" s="3"/>
      <c r="D30" s="3"/>
      <c r="E30" s="5"/>
      <c r="F30" s="3"/>
      <c r="G30" s="3"/>
      <c r="H30" s="3"/>
      <c r="I30" s="3"/>
      <c r="J30" s="3"/>
    </row>
    <row r="31" spans="1:10" x14ac:dyDescent="0.25">
      <c r="A31" s="3"/>
      <c r="B31" s="3"/>
      <c r="C31" s="3"/>
      <c r="D31" s="3"/>
      <c r="E31" s="5"/>
      <c r="F31" s="3"/>
      <c r="G31" s="3"/>
      <c r="H31" s="3"/>
      <c r="I31" s="3"/>
      <c r="J31" s="3"/>
    </row>
    <row r="32" spans="1:10" x14ac:dyDescent="0.25">
      <c r="A32" s="3"/>
      <c r="B32" s="3"/>
      <c r="C32" s="3"/>
      <c r="D32" s="3"/>
      <c r="E32" s="5"/>
      <c r="F32" s="3"/>
      <c r="G32" s="3"/>
      <c r="H32" s="3"/>
      <c r="I32" s="3"/>
      <c r="J32" s="3"/>
    </row>
    <row r="33" spans="1:10" x14ac:dyDescent="0.25">
      <c r="A33" s="3"/>
      <c r="B33" s="3"/>
      <c r="C33" s="3"/>
      <c r="D33" s="3"/>
      <c r="E33" s="5"/>
      <c r="F33" s="3"/>
      <c r="G33" s="3"/>
      <c r="H33" s="3"/>
      <c r="I33" s="3"/>
      <c r="J33" s="3"/>
    </row>
    <row r="34" spans="1:10" x14ac:dyDescent="0.25">
      <c r="A34" s="3"/>
      <c r="B34" s="3"/>
      <c r="C34" s="3"/>
      <c r="D34" s="3"/>
      <c r="E34" s="5"/>
      <c r="F34" s="3"/>
      <c r="G34" s="3"/>
      <c r="H34" s="3"/>
      <c r="I34" s="3"/>
      <c r="J34" s="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9242B-7188-4989-8A35-3A8D9E8AF063}">
  <dimension ref="A1"/>
  <sheetViews>
    <sheetView workbookViewId="0">
      <selection sqref="A1:J1048576"/>
    </sheetView>
  </sheetViews>
  <sheetFormatPr defaultColWidth="7.375" defaultRowHeight="15.75" x14ac:dyDescent="0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A5BF2-47FE-48A9-9DAB-D5D65C0D2B6A}">
  <dimension ref="A1:J5"/>
  <sheetViews>
    <sheetView workbookViewId="0">
      <selection activeCell="G20" sqref="G20"/>
    </sheetView>
  </sheetViews>
  <sheetFormatPr defaultColWidth="7.375" defaultRowHeight="15.75" x14ac:dyDescent="0.25"/>
  <cols>
    <col min="1" max="1" width="12.5" customWidth="1" collapsed="1"/>
    <col min="2" max="2" width="50.125" customWidth="1" collapsed="1"/>
    <col min="3" max="3" width="11.25" customWidth="1" collapsed="1"/>
    <col min="4" max="4" width="12.5" customWidth="1" collapsed="1"/>
    <col min="5" max="5" width="12.5" style="6" customWidth="1" collapsed="1"/>
    <col min="6" max="6" width="12.5" customWidth="1" collapsed="1"/>
    <col min="7" max="8" width="25" customWidth="1" collapsed="1"/>
    <col min="9" max="10" width="32.625" customWidth="1" collapsed="1"/>
  </cols>
  <sheetData>
    <row r="1" spans="1:10" x14ac:dyDescent="0.25">
      <c r="A1" s="2"/>
      <c r="B1" s="2"/>
      <c r="C1" s="2"/>
      <c r="D1" s="2"/>
      <c r="E1" s="4"/>
      <c r="F1" s="2"/>
      <c r="G1" s="2"/>
      <c r="H1" s="2"/>
      <c r="I1" s="2"/>
      <c r="J1" s="2"/>
    </row>
    <row r="2" spans="1:10" x14ac:dyDescent="0.25">
      <c r="A2" s="3"/>
      <c r="B2" s="3"/>
      <c r="C2" s="3"/>
      <c r="D2" s="3"/>
      <c r="E2" s="5"/>
      <c r="F2" s="3"/>
      <c r="G2" s="3"/>
      <c r="H2" s="3"/>
      <c r="I2" s="3"/>
      <c r="J2" s="3"/>
    </row>
    <row r="3" spans="1:10" x14ac:dyDescent="0.25">
      <c r="A3" s="3"/>
      <c r="B3" s="3"/>
      <c r="C3" s="3"/>
      <c r="D3" s="3"/>
      <c r="E3" s="5"/>
      <c r="F3" s="3"/>
      <c r="G3" s="3"/>
      <c r="H3" s="3"/>
      <c r="I3" s="3"/>
      <c r="J3" s="3"/>
    </row>
    <row r="4" spans="1:10" x14ac:dyDescent="0.25">
      <c r="A4" s="3"/>
      <c r="B4" s="3"/>
      <c r="C4" s="3"/>
      <c r="D4" s="3"/>
      <c r="E4" s="5"/>
      <c r="F4" s="3"/>
      <c r="G4" s="3"/>
      <c r="H4" s="3"/>
      <c r="I4" s="3"/>
      <c r="J4" s="3"/>
    </row>
    <row r="5" spans="1:10" x14ac:dyDescent="0.25">
      <c r="A5" s="3"/>
      <c r="B5" s="3"/>
      <c r="C5" s="3"/>
      <c r="D5" s="3"/>
      <c r="E5" s="5"/>
      <c r="F5" s="3"/>
      <c r="G5" s="3"/>
      <c r="H5" s="3"/>
      <c r="I5" s="3"/>
      <c r="J5" s="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E9763-AD3E-45ED-9B34-952FBA3E46E3}">
  <dimension ref="A1"/>
  <sheetViews>
    <sheetView workbookViewId="0">
      <selection sqref="A1:J1048576"/>
    </sheetView>
  </sheetViews>
  <sheetFormatPr defaultColWidth="7.375" defaultRowHeight="15.75" x14ac:dyDescent="0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FD9FD-9A04-4D43-B8D2-0E4543F61D47}">
  <dimension ref="A1"/>
  <sheetViews>
    <sheetView workbookViewId="0">
      <selection sqref="A1:J1048576"/>
    </sheetView>
  </sheetViews>
  <sheetFormatPr defaultColWidth="7.375" defaultRowHeight="15.75" x14ac:dyDescent="0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3205D-30BB-4883-84C0-CD3E098C18C7}">
  <dimension ref="A1"/>
  <sheetViews>
    <sheetView workbookViewId="0">
      <selection sqref="A1:N1048576"/>
    </sheetView>
  </sheetViews>
  <sheetFormatPr defaultColWidth="7.375" defaultRowHeight="15.75" x14ac:dyDescent="0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832CB-ED23-40AD-BB56-1DF531BA04A9}">
  <dimension ref="A1"/>
  <sheetViews>
    <sheetView workbookViewId="0">
      <selection sqref="A1:J1048576"/>
    </sheetView>
  </sheetViews>
  <sheetFormatPr defaultColWidth="7.375" defaultRowHeight="15.75" x14ac:dyDescent="0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505B0-E4C4-4639-A048-9B68722AD4A1}">
  <dimension ref="A1"/>
  <sheetViews>
    <sheetView workbookViewId="0">
      <selection sqref="A1:J1048576"/>
    </sheetView>
  </sheetViews>
  <sheetFormatPr defaultColWidth="7.375" defaultRowHeight="15.75" x14ac:dyDescent="0.25"/>
  <sheetData/>
  <pageMargins left="0.7" right="0.7" top="0.75" bottom="0.75" header="0.3" footer="0.3"/>
  <pageSetup paperSize="9" orientation="portrait" horizontalDpi="0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EF483-4E15-4C40-AE5C-F8E39502D420}">
  <dimension ref="A1"/>
  <sheetViews>
    <sheetView workbookViewId="0">
      <selection sqref="A1:J1048576"/>
    </sheetView>
  </sheetViews>
  <sheetFormatPr defaultRowHeight="15.75" x14ac:dyDescent="0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F665E-B9E6-4DB3-8D56-6ADE6AC74664}">
  <dimension ref="A1"/>
  <sheetViews>
    <sheetView workbookViewId="0">
      <selection sqref="A1:J1048576"/>
    </sheetView>
  </sheetViews>
  <sheetFormatPr defaultColWidth="7.375" defaultRowHeight="15.75" x14ac:dyDescent="0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38DE8-3F15-4515-9497-4C8F5CEDA303}">
  <dimension ref="A1"/>
  <sheetViews>
    <sheetView workbookViewId="0">
      <selection sqref="A1:T1048576"/>
    </sheetView>
  </sheetViews>
  <sheetFormatPr defaultColWidth="7.375" defaultRowHeight="15.75" x14ac:dyDescent="0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119E0-3893-4AE6-88C1-8695FFC478A0}">
  <dimension ref="A1"/>
  <sheetViews>
    <sheetView workbookViewId="0">
      <selection sqref="A1:W1048576"/>
    </sheetView>
  </sheetViews>
  <sheetFormatPr defaultColWidth="7.375" defaultRowHeight="15.75" x14ac:dyDescent="0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CDB83-02E1-42E4-A7C7-D8D7B8D2A77D}">
  <dimension ref="A1"/>
  <sheetViews>
    <sheetView workbookViewId="0">
      <selection sqref="A1:J1048576"/>
    </sheetView>
  </sheetViews>
  <sheetFormatPr defaultColWidth="7.375" defaultRowHeight="15.75" x14ac:dyDescent="0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67A73-8B1D-4A66-BD75-4EB6AA504AB9}">
  <dimension ref="A1"/>
  <sheetViews>
    <sheetView workbookViewId="0">
      <selection sqref="A1:V1048576"/>
    </sheetView>
  </sheetViews>
  <sheetFormatPr defaultColWidth="7.375" defaultRowHeight="15.75" x14ac:dyDescent="0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5216B-B2C3-43C3-9B50-857BE6C20624}">
  <dimension ref="A1"/>
  <sheetViews>
    <sheetView workbookViewId="0">
      <selection sqref="A1:L1048576"/>
    </sheetView>
  </sheetViews>
  <sheetFormatPr defaultColWidth="7.375" defaultRowHeight="15.75" x14ac:dyDescent="0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72C5B-9B2B-42EE-BD4A-207A37CE1704}">
  <dimension ref="A1:J7"/>
  <sheetViews>
    <sheetView workbookViewId="0">
      <selection sqref="A1:K1048576"/>
    </sheetView>
  </sheetViews>
  <sheetFormatPr defaultColWidth="7.375" defaultRowHeight="15.75" x14ac:dyDescent="0.25"/>
  <cols>
    <col min="1" max="1" width="12.5" customWidth="1" collapsed="1"/>
    <col min="2" max="2" width="50.125" customWidth="1" collapsed="1"/>
    <col min="3" max="3" width="11.25" customWidth="1" collapsed="1"/>
    <col min="4" max="4" width="12.5" customWidth="1" collapsed="1"/>
    <col min="5" max="5" width="14" style="6" bestFit="1" customWidth="1" collapsed="1"/>
    <col min="6" max="6" width="12.5" customWidth="1" collapsed="1"/>
    <col min="7" max="8" width="25" customWidth="1" collapsed="1"/>
    <col min="9" max="10" width="32.625" customWidth="1" collapsed="1"/>
  </cols>
  <sheetData>
    <row r="1" spans="1:10" x14ac:dyDescent="0.25">
      <c r="A1" s="2"/>
      <c r="B1" s="2"/>
      <c r="C1" s="2"/>
      <c r="D1" s="2"/>
      <c r="E1" s="4"/>
      <c r="F1" s="2"/>
      <c r="G1" s="2"/>
      <c r="H1" s="2"/>
      <c r="I1" s="2"/>
      <c r="J1" s="2"/>
    </row>
    <row r="2" spans="1:10" x14ac:dyDescent="0.25">
      <c r="A2" s="3"/>
      <c r="B2" s="3"/>
      <c r="C2" s="3"/>
      <c r="D2" s="3"/>
      <c r="E2" s="5"/>
      <c r="F2" s="3"/>
      <c r="G2" s="3"/>
      <c r="H2" s="3"/>
      <c r="I2" s="3"/>
      <c r="J2" s="3"/>
    </row>
    <row r="3" spans="1:10" x14ac:dyDescent="0.25">
      <c r="A3" s="3"/>
      <c r="B3" s="3"/>
      <c r="C3" s="3"/>
      <c r="D3" s="3"/>
      <c r="E3" s="5"/>
      <c r="F3" s="3"/>
      <c r="G3" s="3"/>
      <c r="H3" s="3"/>
      <c r="I3" s="3"/>
      <c r="J3" s="3"/>
    </row>
    <row r="4" spans="1:10" x14ac:dyDescent="0.25">
      <c r="A4" s="3"/>
      <c r="B4" s="3"/>
      <c r="C4" s="3"/>
      <c r="D4" s="3"/>
      <c r="E4" s="5"/>
      <c r="F4" s="3"/>
      <c r="G4" s="3"/>
      <c r="H4" s="3"/>
      <c r="I4" s="3"/>
      <c r="J4" s="3"/>
    </row>
    <row r="5" spans="1:10" x14ac:dyDescent="0.25">
      <c r="A5" s="3"/>
      <c r="B5" s="3"/>
      <c r="C5" s="3"/>
      <c r="D5" s="3"/>
      <c r="E5" s="5"/>
      <c r="F5" s="3"/>
      <c r="G5" s="3"/>
      <c r="H5" s="3"/>
      <c r="I5" s="3"/>
      <c r="J5" s="3"/>
    </row>
    <row r="6" spans="1:10" x14ac:dyDescent="0.25">
      <c r="A6" s="3"/>
      <c r="B6" s="3"/>
      <c r="C6" s="3"/>
      <c r="D6" s="3"/>
      <c r="E6" s="5"/>
      <c r="F6" s="3"/>
      <c r="G6" s="3"/>
      <c r="H6" s="3"/>
      <c r="I6" s="3"/>
      <c r="J6" s="3"/>
    </row>
    <row r="7" spans="1:10" x14ac:dyDescent="0.25">
      <c r="A7" s="3"/>
      <c r="B7" s="3"/>
      <c r="C7" s="3"/>
      <c r="D7" s="3"/>
      <c r="E7" s="5"/>
      <c r="F7" s="3"/>
      <c r="G7" s="3"/>
      <c r="H7" s="3"/>
      <c r="I7" s="3"/>
      <c r="J7" s="3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877A9-D397-445B-89A4-B8626346EDD9}">
  <dimension ref="A1"/>
  <sheetViews>
    <sheetView workbookViewId="0">
      <selection sqref="A1:K1048576"/>
    </sheetView>
  </sheetViews>
  <sheetFormatPr defaultColWidth="7.375" defaultRowHeight="15.7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31</vt:i4>
      </vt:variant>
    </vt:vector>
  </HeadingPairs>
  <TitlesOfParts>
    <vt:vector size="31" baseType="lpstr">
      <vt:lpstr>ТЗ_ФФ</vt:lpstr>
      <vt:lpstr>Сводная Озон</vt:lpstr>
      <vt:lpstr>ТЗ_ФФ (2)</vt:lpstr>
      <vt:lpstr>Итог</vt:lpstr>
      <vt:lpstr>АДЫГЕЙСК_РФЦ</vt:lpstr>
      <vt:lpstr>АСТАНА_РФЦ</vt:lpstr>
      <vt:lpstr>ВОЛГОГРАД_МРФЦ</vt:lpstr>
      <vt:lpstr>ДОМОДЕДОВО_РФЦ</vt:lpstr>
      <vt:lpstr>Екатеринбург_РФЦ_НОВЫЙ</vt:lpstr>
      <vt:lpstr>Казань_РФЦ_НОВЫЙ</vt:lpstr>
      <vt:lpstr>КАЛИНИНГРАД_МРФЦ</vt:lpstr>
      <vt:lpstr>КРАСНОЯРСК_МРФЦ</vt:lpstr>
      <vt:lpstr>МИНСК_МПСЦ</vt:lpstr>
      <vt:lpstr>НЕВИННОМЫССК_РФЦ</vt:lpstr>
      <vt:lpstr>Новосибирск_РФЦ_Новый</vt:lpstr>
      <vt:lpstr>НОВОРОССИЙСК_МРФЦ</vt:lpstr>
      <vt:lpstr>ОМСК_РФЦ</vt:lpstr>
      <vt:lpstr>ОРЕНБУРГ_РФЦ</vt:lpstr>
      <vt:lpstr>ПЕРМЬ_РФЦ</vt:lpstr>
      <vt:lpstr>ПУШКИНО_1_РФЦ</vt:lpstr>
      <vt:lpstr>Ростов_на_Дону_РФЦ</vt:lpstr>
      <vt:lpstr>САМАРА_РФЦ</vt:lpstr>
      <vt:lpstr>Санкт_Петербург_РФЦ</vt:lpstr>
      <vt:lpstr>СОФЬИНО_РФЦ</vt:lpstr>
      <vt:lpstr>СПБ_КОЛПИНО_РФЦ</vt:lpstr>
      <vt:lpstr>СПБ_ШУШАРЫ_РФЦ</vt:lpstr>
      <vt:lpstr>ТВЕРЬ_РФЦ</vt:lpstr>
      <vt:lpstr>ТЮМЕНЬ_РФЦ</vt:lpstr>
      <vt:lpstr>УФА_РФЦ</vt:lpstr>
      <vt:lpstr>ХАБАРОВСК_2_РФЦ</vt:lpstr>
      <vt:lpstr>ЯРОСЛАВЛЬ_РФЦ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 S</dc:creator>
  <cp:lastModifiedBy>A S</cp:lastModifiedBy>
  <cp:lastPrinted>2025-06-19T05:32:13Z</cp:lastPrinted>
  <dcterms:created xsi:type="dcterms:W3CDTF">2022-08-17T17:24:00Z</dcterms:created>
  <dcterms:modified xsi:type="dcterms:W3CDTF">2026-06-08T13:25:08Z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77C4EC81D9414A78B85F48DB11E82DA4</vt:lpwstr>
  </property>
  <property fmtid="{D5CDD505-2E9C-101B-9397-08002B2CF9AE}" pid="3" name="KSOProductBuildVer">
    <vt:lpwstr>2052-11.1.0.12302</vt:lpwstr>
  </property>
</Properties>
</file>