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Personal\1. Online Job Applications\MTailor\"/>
    </mc:Choice>
  </mc:AlternateContent>
  <xr:revisionPtr revIDLastSave="0" documentId="13_ncr:1_{D53FF51C-3E09-4DA4-BBE1-04543989A933}" xr6:coauthVersionLast="47" xr6:coauthVersionMax="47" xr10:uidLastSave="{00000000-0000-0000-0000-000000000000}"/>
  <bookViews>
    <workbookView xWindow="-120" yWindow="-120" windowWidth="20730" windowHeight="11160" xr2:uid="{00000000-000D-0000-FFFF-FFFF00000000}"/>
  </bookViews>
  <sheets>
    <sheet name="Q1" sheetId="2" r:id="rId1"/>
    <sheet name="Q2" sheetId="3" r:id="rId2"/>
    <sheet name="Q3" sheetId="6" r:id="rId3"/>
    <sheet name="Q4"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6" l="1"/>
  <c r="B42" i="6"/>
  <c r="B41" i="6"/>
  <c r="B40" i="6"/>
  <c r="H9" i="3"/>
  <c r="H8" i="3"/>
  <c r="H7" i="3"/>
  <c r="H6" i="3"/>
  <c r="B16" i="6"/>
  <c r="B18" i="6" s="1"/>
  <c r="C15" i="6" s="1"/>
  <c r="F3" i="7"/>
  <c r="C8" i="7"/>
  <c r="F8" i="7" s="1"/>
  <c r="H8" i="7" s="1"/>
  <c r="C6" i="7"/>
  <c r="F6" i="7" s="1"/>
  <c r="H6" i="7" s="1"/>
  <c r="E6" i="6"/>
  <c r="C8" i="3"/>
  <c r="C7" i="3"/>
  <c r="C6" i="3"/>
  <c r="C8" i="2"/>
  <c r="C6" i="2"/>
  <c r="E8" i="7"/>
  <c r="B7" i="7"/>
  <c r="B9" i="7" s="1"/>
  <c r="E6" i="7"/>
  <c r="E8" i="6"/>
  <c r="B7" i="6"/>
  <c r="B9" i="6" s="1"/>
  <c r="E8" i="3"/>
  <c r="F8" i="3"/>
  <c r="B7" i="3"/>
  <c r="B9" i="3" s="1"/>
  <c r="F6" i="3"/>
  <c r="E6" i="3"/>
  <c r="E8" i="2"/>
  <c r="E6" i="2"/>
  <c r="F8" i="2"/>
  <c r="F6" i="2"/>
  <c r="B7" i="2"/>
  <c r="B9" i="2" s="1"/>
  <c r="B23" i="6" l="1"/>
  <c r="C23" i="6" s="1"/>
  <c r="C16" i="6"/>
  <c r="B24" i="6" s="1"/>
  <c r="C24" i="6" s="1"/>
  <c r="B32" i="6" s="1"/>
  <c r="C32" i="6" s="1"/>
  <c r="C17" i="6"/>
  <c r="B25" i="6" s="1"/>
  <c r="C25" i="6" s="1"/>
  <c r="B33" i="6" s="1"/>
  <c r="C33" i="6" s="1"/>
  <c r="C7" i="7"/>
  <c r="F7" i="7" s="1"/>
  <c r="C7" i="2"/>
  <c r="C9" i="2" s="1"/>
  <c r="F7" i="3"/>
  <c r="E7" i="3"/>
  <c r="E9" i="3" s="1"/>
  <c r="E7" i="7"/>
  <c r="E9" i="7" s="1"/>
  <c r="E7" i="6"/>
  <c r="E9" i="6" s="1"/>
  <c r="E7" i="2"/>
  <c r="E9" i="2" s="1"/>
  <c r="C18" i="6" l="1"/>
  <c r="B31" i="6"/>
  <c r="C31" i="6" s="1"/>
  <c r="C26" i="6"/>
  <c r="H7" i="7"/>
  <c r="H9" i="7" s="1"/>
  <c r="F9" i="7"/>
  <c r="C9" i="3"/>
  <c r="F9" i="3"/>
  <c r="C9" i="7"/>
  <c r="F7" i="2"/>
  <c r="F9" i="2" s="1"/>
  <c r="C34" i="6" l="1"/>
  <c r="C3" i="6" s="1"/>
  <c r="C6" i="6" l="1"/>
  <c r="C8" i="6"/>
  <c r="F8" i="6" s="1"/>
  <c r="H8" i="6" s="1"/>
  <c r="F3" i="6"/>
  <c r="C7" i="6"/>
  <c r="F7" i="6" s="1"/>
  <c r="H7" i="6" s="1"/>
  <c r="F6" i="6" l="1"/>
  <c r="C9" i="6"/>
  <c r="H6" i="6" l="1"/>
  <c r="H9" i="6" s="1"/>
  <c r="F9" i="6"/>
</calcChain>
</file>

<file path=xl/sharedStrings.xml><?xml version="1.0" encoding="utf-8"?>
<sst xmlns="http://schemas.openxmlformats.org/spreadsheetml/2006/main" count="73" uniqueCount="28">
  <si>
    <t>Cutter</t>
  </si>
  <si>
    <t>Sewer</t>
  </si>
  <si>
    <t>Helper</t>
  </si>
  <si>
    <t>SMV</t>
  </si>
  <si>
    <t>Hours</t>
  </si>
  <si>
    <t>Working hours per day per person</t>
  </si>
  <si>
    <r>
      <t xml:space="preserve">Minimum Head Count </t>
    </r>
    <r>
      <rPr>
        <b/>
        <i/>
        <sz val="11"/>
        <color theme="1"/>
        <rFont val="Calibri"/>
        <family val="2"/>
        <scheme val="minor"/>
      </rPr>
      <t>(rounded up to whole number)</t>
    </r>
  </si>
  <si>
    <t>No of Garments:</t>
  </si>
  <si>
    <t>Worker Type:</t>
  </si>
  <si>
    <t>600</t>
  </si>
  <si>
    <t>%</t>
  </si>
  <si>
    <t>1.</t>
  </si>
  <si>
    <t>2.</t>
  </si>
  <si>
    <t>There is a correlation in the number of SMV spent by each worker type in preparing a garment</t>
  </si>
  <si>
    <t>Head Count</t>
  </si>
  <si>
    <t>Rounded to whole Number</t>
  </si>
  <si>
    <t>3.</t>
  </si>
  <si>
    <t>Now we need to calculate If each worker spend 6 hours a day how much SMV will be available to make maximum number of garments</t>
  </si>
  <si>
    <t>4.</t>
  </si>
  <si>
    <t>Total</t>
  </si>
  <si>
    <t>*No of Garments:</t>
  </si>
  <si>
    <t>Assumptions:</t>
  </si>
  <si>
    <t>It has been assumed that the workers does not take any break after making each garment and they work for 60 minutes every hour</t>
  </si>
  <si>
    <t>Required Head Count</t>
  </si>
  <si>
    <t>*Steps involved in the calculation:</t>
  </si>
  <si>
    <t>Therefore using the above proportion if we have the head count of 22 we can allocate the them against each worker type using the proportion derived above</t>
  </si>
  <si>
    <t>We have now arrived at the total number of SMV available for each worker type if they all spent 6 hours a day, now we need to divide it with SMV required to make one clothes (Step No. 1) to determine the total number of garments that can be made with the available SMV calculated in point no. 3 above.</t>
  </si>
  <si>
    <t>There is no system downtime and enough equipments i.e. sewing machines are available for the workers to perform their jobs simultaneously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</si>
</sst>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i/>
      <sz val="11"/>
      <color theme="1"/>
      <name val="Calibri"/>
      <family val="2"/>
      <scheme val="minor"/>
    </font>
    <font>
      <b/>
      <i/>
      <u/>
      <sz val="11"/>
      <color theme="1"/>
      <name val="Calibri"/>
      <family val="2"/>
      <scheme val="minor"/>
    </font>
  </fonts>
  <fills count="2">
    <fill>
      <patternFill patternType="none"/>
    </fill>
    <fill>
      <patternFill patternType="gray125"/>
    </fill>
  </fills>
  <borders count="13">
    <border>
      <left/>
      <right/>
      <top/>
      <bottom/>
      <diagonal/>
    </border>
    <border>
      <left/>
      <right/>
      <top style="thin">
        <color indexed="64"/>
      </top>
      <bottom style="double">
        <color indexed="6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43" fontId="0" fillId="0" borderId="0" xfId="1" applyFont="1"/>
    <xf numFmtId="43" fontId="2" fillId="0" borderId="1" xfId="1" applyFont="1" applyBorder="1"/>
    <xf numFmtId="164" fontId="0" fillId="0" borderId="0" xfId="1" applyNumberFormat="1" applyFont="1"/>
    <xf numFmtId="164" fontId="2" fillId="0" borderId="1" xfId="1" applyNumberFormat="1" applyFont="1" applyBorder="1"/>
    <xf numFmtId="164" fontId="2" fillId="0" borderId="0" xfId="1" applyNumberFormat="1" applyFont="1" applyBorder="1" applyAlignment="1">
      <alignment horizontal="center"/>
    </xf>
    <xf numFmtId="43" fontId="0" fillId="0" borderId="0" xfId="0" applyNumberFormat="1"/>
    <xf numFmtId="43" fontId="2" fillId="0" borderId="0" xfId="1" applyFont="1" applyBorder="1"/>
    <xf numFmtId="0" fontId="0" fillId="0" borderId="0" xfId="0" applyAlignment="1">
      <alignment horizontal="center" vertical="center" wrapText="1"/>
    </xf>
    <xf numFmtId="0" fontId="2" fillId="0" borderId="2" xfId="0" applyFont="1" applyBorder="1" applyAlignment="1">
      <alignment horizontal="center" vertical="center" wrapText="1"/>
    </xf>
    <xf numFmtId="164" fontId="2" fillId="0" borderId="2" xfId="1" applyNumberFormat="1" applyFont="1" applyBorder="1" applyAlignment="1">
      <alignment horizontal="center"/>
    </xf>
    <xf numFmtId="0" fontId="2" fillId="0" borderId="0" xfId="0" applyFont="1"/>
    <xf numFmtId="49" fontId="2" fillId="0" borderId="2" xfId="1" applyNumberFormat="1" applyFont="1" applyBorder="1" applyAlignment="1">
      <alignment horizontal="center"/>
    </xf>
    <xf numFmtId="0" fontId="4" fillId="0" borderId="0" xfId="0" applyFont="1"/>
    <xf numFmtId="0" fontId="3" fillId="0" borderId="0" xfId="0" applyFont="1"/>
    <xf numFmtId="0" fontId="0" fillId="0" borderId="0" xfId="0" applyAlignment="1">
      <alignment vertical="center"/>
    </xf>
    <xf numFmtId="49" fontId="0" fillId="0" borderId="0" xfId="0" applyNumberFormat="1" applyAlignment="1">
      <alignment horizontal="center"/>
    </xf>
    <xf numFmtId="49" fontId="0" fillId="0" borderId="0" xfId="0" applyNumberFormat="1" applyAlignment="1">
      <alignment horizontal="center" vertical="center"/>
    </xf>
    <xf numFmtId="43" fontId="2" fillId="0" borderId="2" xfId="1" applyFont="1" applyBorder="1" applyAlignment="1">
      <alignment horizontal="center"/>
    </xf>
    <xf numFmtId="0" fontId="5" fillId="0" borderId="0" xfId="0" applyFont="1"/>
    <xf numFmtId="10" fontId="0" fillId="0" borderId="0" xfId="2" applyNumberFormat="1" applyFont="1"/>
    <xf numFmtId="9" fontId="2" fillId="0" borderId="1" xfId="2" applyFont="1" applyBorder="1"/>
    <xf numFmtId="43" fontId="2" fillId="0" borderId="2" xfId="1" applyFont="1" applyBorder="1" applyAlignment="1">
      <alignment horizontal="left"/>
    </xf>
    <xf numFmtId="0" fontId="6" fillId="0" borderId="0" xfId="0" applyFont="1"/>
    <xf numFmtId="164" fontId="2" fillId="0" borderId="4" xfId="1" applyNumberFormat="1" applyFont="1" applyBorder="1" applyAlignment="1">
      <alignment horizontal="center"/>
    </xf>
    <xf numFmtId="0" fontId="0" fillId="0" borderId="0" xfId="0" applyAlignment="1">
      <alignment horizontal="center"/>
    </xf>
    <xf numFmtId="0" fontId="3" fillId="0" borderId="0" xfId="0" quotePrefix="1" applyFont="1" applyAlignment="1">
      <alignment horizontal="center"/>
    </xf>
    <xf numFmtId="0" fontId="2" fillId="0" borderId="0" xfId="0" quotePrefix="1" applyFont="1" applyAlignment="1">
      <alignment horizontal="center"/>
    </xf>
    <xf numFmtId="49" fontId="2" fillId="0" borderId="4" xfId="1" applyNumberFormat="1" applyFont="1" applyBorder="1" applyAlignment="1">
      <alignment horizontal="center"/>
    </xf>
    <xf numFmtId="0" fontId="0" fillId="0" borderId="0" xfId="0" applyAlignment="1">
      <alignment horizontal="center" vertical="center"/>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49" fontId="0" fillId="0" borderId="0" xfId="1" applyNumberFormat="1" applyFont="1" applyBorder="1" applyAlignment="1">
      <alignment horizontal="left" vertical="top" wrapText="1"/>
    </xf>
    <xf numFmtId="164" fontId="2" fillId="0" borderId="2" xfId="1" applyNumberFormat="1" applyFont="1" applyBorder="1" applyAlignment="1">
      <alignment wrapText="1"/>
    </xf>
    <xf numFmtId="164" fontId="0" fillId="0" borderId="0" xfId="1" applyNumberFormat="1" applyFont="1" applyFill="1" applyBorder="1"/>
    <xf numFmtId="164" fontId="2" fillId="0" borderId="3"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5" fillId="0" borderId="5" xfId="1" applyNumberFormat="1" applyFont="1" applyBorder="1"/>
    <xf numFmtId="164" fontId="5" fillId="0" borderId="6" xfId="1" applyNumberFormat="1" applyFont="1" applyBorder="1"/>
    <xf numFmtId="164" fontId="5" fillId="0" borderId="7" xfId="1" applyNumberFormat="1" applyFont="1" applyBorder="1"/>
    <xf numFmtId="49" fontId="0" fillId="0" borderId="8" xfId="1" applyNumberFormat="1" applyFont="1" applyBorder="1" applyAlignment="1">
      <alignment horizontal="left" vertical="top" wrapText="1"/>
    </xf>
    <xf numFmtId="49" fontId="0" fillId="0" borderId="3" xfId="1" applyNumberFormat="1" applyFont="1" applyBorder="1" applyAlignment="1">
      <alignment horizontal="left" vertical="top" wrapText="1"/>
    </xf>
    <xf numFmtId="49" fontId="0" fillId="0" borderId="9" xfId="1" applyNumberFormat="1" applyFont="1" applyBorder="1" applyAlignment="1">
      <alignment horizontal="left" vertical="top" wrapText="1"/>
    </xf>
    <xf numFmtId="49" fontId="0" fillId="0" borderId="10" xfId="1" applyNumberFormat="1" applyFont="1" applyBorder="1" applyAlignment="1">
      <alignment horizontal="left" vertical="top" wrapText="1"/>
    </xf>
    <xf numFmtId="49" fontId="0" fillId="0" borderId="11" xfId="1" applyNumberFormat="1" applyFont="1" applyBorder="1" applyAlignment="1">
      <alignment horizontal="left" vertical="top" wrapText="1"/>
    </xf>
    <xf numFmtId="49" fontId="0" fillId="0" borderId="12" xfId="1" applyNumberFormat="1" applyFont="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2143-1CBB-4F98-82AF-34569B7EDAF4}">
  <dimension ref="A2:F10"/>
  <sheetViews>
    <sheetView showGridLines="0" tabSelected="1" workbookViewId="0"/>
  </sheetViews>
  <sheetFormatPr defaultRowHeight="15" x14ac:dyDescent="0.25"/>
  <cols>
    <col min="1" max="1" width="15.7109375" bestFit="1" customWidth="1"/>
    <col min="2" max="2" width="11.7109375" style="3" bestFit="1" customWidth="1"/>
    <col min="3" max="3" width="13.7109375" style="3" bestFit="1" customWidth="1"/>
    <col min="4" max="4" width="1" customWidth="1"/>
    <col min="5" max="5" width="11.7109375" bestFit="1" customWidth="1"/>
    <col min="6" max="6" width="13.7109375" bestFit="1" customWidth="1"/>
  </cols>
  <sheetData>
    <row r="2" spans="1:6" s="29" customFormat="1" ht="45" customHeight="1" thickBot="1" x14ac:dyDescent="0.3">
      <c r="B2" s="35" t="s">
        <v>3</v>
      </c>
      <c r="C2" s="35"/>
      <c r="E2" s="36" t="s">
        <v>4</v>
      </c>
      <c r="F2" s="36"/>
    </row>
    <row r="3" spans="1:6" ht="15.75" thickBot="1" x14ac:dyDescent="0.3">
      <c r="A3" s="14" t="s">
        <v>7</v>
      </c>
      <c r="B3" s="12">
        <v>1</v>
      </c>
      <c r="C3" s="12">
        <v>20</v>
      </c>
      <c r="E3" s="12">
        <v>1</v>
      </c>
      <c r="F3" s="12">
        <v>20</v>
      </c>
    </row>
    <row r="4" spans="1:6" ht="5.0999999999999996" customHeight="1" x14ac:dyDescent="0.25">
      <c r="A4" s="11"/>
      <c r="B4" s="5"/>
      <c r="C4" s="5"/>
      <c r="E4" s="5"/>
      <c r="F4" s="5"/>
    </row>
    <row r="5" spans="1:6" x14ac:dyDescent="0.25">
      <c r="A5" s="13" t="s">
        <v>8</v>
      </c>
      <c r="B5" s="5"/>
      <c r="C5" s="5"/>
      <c r="E5" s="5"/>
      <c r="F5" s="5"/>
    </row>
    <row r="6" spans="1:6" x14ac:dyDescent="0.25">
      <c r="A6" t="s">
        <v>0</v>
      </c>
      <c r="B6" s="3">
        <v>20</v>
      </c>
      <c r="C6" s="3">
        <f>B6*$C$3</f>
        <v>400</v>
      </c>
      <c r="E6" s="1">
        <f>B6/60</f>
        <v>0.33333333333333331</v>
      </c>
      <c r="F6" s="1">
        <f t="shared" ref="F6:F8" si="0">C6/60</f>
        <v>6.666666666666667</v>
      </c>
    </row>
    <row r="7" spans="1:6" x14ac:dyDescent="0.25">
      <c r="A7" t="s">
        <v>1</v>
      </c>
      <c r="B7" s="3">
        <f>25+45+22+18+17+19+24</f>
        <v>170</v>
      </c>
      <c r="C7" s="3">
        <f>B7*$C$3</f>
        <v>3400</v>
      </c>
      <c r="E7" s="1">
        <f t="shared" ref="E7:E8" si="1">B7/60</f>
        <v>2.8333333333333335</v>
      </c>
      <c r="F7" s="1">
        <f t="shared" si="0"/>
        <v>56.666666666666664</v>
      </c>
    </row>
    <row r="8" spans="1:6" x14ac:dyDescent="0.25">
      <c r="A8" t="s">
        <v>2</v>
      </c>
      <c r="B8" s="3">
        <v>29</v>
      </c>
      <c r="C8" s="3">
        <f>B8*$C$3</f>
        <v>580</v>
      </c>
      <c r="E8" s="1">
        <f t="shared" si="1"/>
        <v>0.48333333333333334</v>
      </c>
      <c r="F8" s="1">
        <f t="shared" si="0"/>
        <v>9.6666666666666661</v>
      </c>
    </row>
    <row r="9" spans="1:6" ht="15.75" thickBot="1" x14ac:dyDescent="0.3">
      <c r="B9" s="4">
        <f>SUM(B6:B8)</f>
        <v>219</v>
      </c>
      <c r="C9" s="4">
        <f>SUM(C6:C8)</f>
        <v>4380</v>
      </c>
      <c r="E9" s="2">
        <f>SUM(E6:E8)</f>
        <v>3.6500000000000004</v>
      </c>
      <c r="F9" s="2">
        <f>SUM(F6:F8)</f>
        <v>73</v>
      </c>
    </row>
    <row r="10" spans="1:6" ht="15.75" thickTop="1" x14ac:dyDescent="0.25"/>
  </sheetData>
  <mergeCells count="2">
    <mergeCell ref="B2:C2"/>
    <mergeCell ref="E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E6A8B-F492-4721-B657-A3A25A6092E9}">
  <dimension ref="A2:H10"/>
  <sheetViews>
    <sheetView showGridLines="0" workbookViewId="0"/>
  </sheetViews>
  <sheetFormatPr defaultRowHeight="15" x14ac:dyDescent="0.25"/>
  <cols>
    <col min="1" max="1" width="16.28515625" bestFit="1" customWidth="1"/>
    <col min="2" max="2" width="11.7109375" style="3" bestFit="1" customWidth="1"/>
    <col min="3" max="3" width="13.7109375" style="3" customWidth="1"/>
    <col min="4" max="4" width="1" customWidth="1"/>
    <col min="5" max="5" width="11.7109375" bestFit="1" customWidth="1"/>
    <col min="6" max="6" width="13.7109375" bestFit="1" customWidth="1"/>
    <col min="7" max="7" width="18.85546875" customWidth="1"/>
    <col min="8" max="8" width="20.5703125" bestFit="1" customWidth="1"/>
  </cols>
  <sheetData>
    <row r="2" spans="1:8" s="8" customFormat="1" ht="45" customHeight="1" thickBot="1" x14ac:dyDescent="0.3">
      <c r="B2" s="35" t="s">
        <v>3</v>
      </c>
      <c r="C2" s="35"/>
      <c r="D2" s="15"/>
      <c r="E2" s="35" t="s">
        <v>4</v>
      </c>
      <c r="F2" s="35"/>
      <c r="G2" s="9" t="s">
        <v>5</v>
      </c>
      <c r="H2" s="9" t="s">
        <v>6</v>
      </c>
    </row>
    <row r="3" spans="1:8" ht="15.75" thickBot="1" x14ac:dyDescent="0.3">
      <c r="A3" s="14" t="s">
        <v>7</v>
      </c>
      <c r="B3" s="12">
        <v>1</v>
      </c>
      <c r="C3" s="12">
        <v>20</v>
      </c>
      <c r="E3" s="12">
        <v>1</v>
      </c>
      <c r="F3" s="12">
        <v>20</v>
      </c>
    </row>
    <row r="4" spans="1:8" ht="5.0999999999999996" customHeight="1" x14ac:dyDescent="0.25">
      <c r="A4" s="11"/>
      <c r="B4" s="5"/>
      <c r="C4" s="5"/>
      <c r="E4" s="5"/>
      <c r="F4" s="5"/>
    </row>
    <row r="5" spans="1:8" x14ac:dyDescent="0.25">
      <c r="A5" s="13" t="s">
        <v>8</v>
      </c>
      <c r="B5" s="5"/>
      <c r="C5" s="5"/>
      <c r="E5" s="5"/>
      <c r="F5" s="5"/>
    </row>
    <row r="6" spans="1:8" x14ac:dyDescent="0.25">
      <c r="A6" t="s">
        <v>0</v>
      </c>
      <c r="B6" s="3">
        <v>20</v>
      </c>
      <c r="C6" s="3">
        <f>B6*$C$3</f>
        <v>400</v>
      </c>
      <c r="E6" s="1">
        <f>B6/60</f>
        <v>0.33333333333333331</v>
      </c>
      <c r="F6" s="1">
        <f t="shared" ref="F6:F8" si="0">C6/60</f>
        <v>6.666666666666667</v>
      </c>
      <c r="G6" s="16">
        <v>5</v>
      </c>
      <c r="H6" s="6">
        <f>ROUNDUP(F6/G6,0)</f>
        <v>2</v>
      </c>
    </row>
    <row r="7" spans="1:8" x14ac:dyDescent="0.25">
      <c r="A7" t="s">
        <v>1</v>
      </c>
      <c r="B7" s="3">
        <f>25+45+22+18+17+19+24</f>
        <v>170</v>
      </c>
      <c r="C7" s="3">
        <f t="shared" ref="C7:C8" si="1">B7*$C$3</f>
        <v>3400</v>
      </c>
      <c r="E7" s="1">
        <f t="shared" ref="E7:E8" si="2">B7/60</f>
        <v>2.8333333333333335</v>
      </c>
      <c r="F7" s="1">
        <f t="shared" si="0"/>
        <v>56.666666666666664</v>
      </c>
      <c r="G7" s="16">
        <v>5</v>
      </c>
      <c r="H7" s="6">
        <f>ROUNDUP(F7/G7,0)</f>
        <v>12</v>
      </c>
    </row>
    <row r="8" spans="1:8" x14ac:dyDescent="0.25">
      <c r="A8" t="s">
        <v>2</v>
      </c>
      <c r="B8" s="3">
        <v>29</v>
      </c>
      <c r="C8" s="3">
        <f t="shared" si="1"/>
        <v>580</v>
      </c>
      <c r="E8" s="1">
        <f t="shared" si="2"/>
        <v>0.48333333333333334</v>
      </c>
      <c r="F8" s="1">
        <f t="shared" si="0"/>
        <v>9.6666666666666661</v>
      </c>
      <c r="G8" s="16">
        <v>5</v>
      </c>
      <c r="H8" s="6">
        <f>ROUNDUP(F8/G8,0)</f>
        <v>2</v>
      </c>
    </row>
    <row r="9" spans="1:8" ht="15.75" thickBot="1" x14ac:dyDescent="0.3">
      <c r="B9" s="4">
        <f>SUM(B6:B8)</f>
        <v>219</v>
      </c>
      <c r="C9" s="4">
        <f>SUM(C6:C8)</f>
        <v>4380</v>
      </c>
      <c r="E9" s="2">
        <f>SUM(E6:E8)</f>
        <v>3.6500000000000004</v>
      </c>
      <c r="F9" s="2">
        <f>SUM(F6:F8)</f>
        <v>73</v>
      </c>
      <c r="H9" s="2">
        <f>SUM(H6:H8)</f>
        <v>16</v>
      </c>
    </row>
    <row r="10" spans="1:8" ht="15.75" thickTop="1" x14ac:dyDescent="0.25"/>
  </sheetData>
  <mergeCells count="2">
    <mergeCell ref="B2:C2"/>
    <mergeCell ref="E2: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5759-6A47-4530-A45B-452C2693AF81}">
  <dimension ref="A2:M48"/>
  <sheetViews>
    <sheetView showGridLines="0" workbookViewId="0"/>
  </sheetViews>
  <sheetFormatPr defaultRowHeight="15" x14ac:dyDescent="0.25"/>
  <cols>
    <col min="1" max="1" width="28.7109375" bestFit="1" customWidth="1"/>
    <col min="2" max="2" width="11.7109375" style="3" bestFit="1" customWidth="1"/>
    <col min="3" max="3" width="13.7109375" style="3" bestFit="1" customWidth="1"/>
    <col min="4" max="4" width="1" customWidth="1"/>
    <col min="5" max="5" width="11.7109375" bestFit="1" customWidth="1"/>
    <col min="6" max="6" width="13.7109375" bestFit="1" customWidth="1"/>
    <col min="7" max="7" width="18.85546875" customWidth="1"/>
    <col min="8" max="8" width="20.5703125" bestFit="1" customWidth="1"/>
  </cols>
  <sheetData>
    <row r="2" spans="1:13" s="8" customFormat="1" ht="45" customHeight="1" x14ac:dyDescent="0.25">
      <c r="B2" s="35" t="s">
        <v>3</v>
      </c>
      <c r="C2" s="35"/>
      <c r="D2" s="15"/>
      <c r="E2" s="30" t="s">
        <v>4</v>
      </c>
      <c r="F2" s="30"/>
      <c r="G2" s="31" t="s">
        <v>5</v>
      </c>
      <c r="H2" s="31" t="s">
        <v>6</v>
      </c>
    </row>
    <row r="3" spans="1:13" ht="15.75" thickBot="1" x14ac:dyDescent="0.3">
      <c r="A3" s="14" t="s">
        <v>20</v>
      </c>
      <c r="B3" s="12">
        <v>1</v>
      </c>
      <c r="C3" s="12">
        <f>B43</f>
        <v>36</v>
      </c>
      <c r="E3" s="12">
        <v>1</v>
      </c>
      <c r="F3" s="12">
        <f>C3</f>
        <v>36</v>
      </c>
    </row>
    <row r="4" spans="1:13" ht="5.0999999999999996" customHeight="1" x14ac:dyDescent="0.25">
      <c r="A4" s="11"/>
      <c r="B4" s="5"/>
      <c r="C4" s="5"/>
      <c r="E4" s="5"/>
      <c r="F4" s="5"/>
    </row>
    <row r="5" spans="1:13" x14ac:dyDescent="0.25">
      <c r="A5" s="13" t="s">
        <v>8</v>
      </c>
      <c r="B5" s="5"/>
      <c r="C5" s="5"/>
      <c r="E5" s="5"/>
      <c r="F5" s="5"/>
    </row>
    <row r="6" spans="1:13" x14ac:dyDescent="0.25">
      <c r="A6" t="s">
        <v>0</v>
      </c>
      <c r="B6" s="3">
        <v>20</v>
      </c>
      <c r="C6" s="3">
        <f>B6*$C$3</f>
        <v>720</v>
      </c>
      <c r="E6" s="1">
        <f>B6/60</f>
        <v>0.33333333333333331</v>
      </c>
      <c r="F6" s="1">
        <f t="shared" ref="F6:F8" si="0">C6/60</f>
        <v>12</v>
      </c>
      <c r="G6" s="17">
        <v>6</v>
      </c>
      <c r="H6" s="6">
        <f>ROUNDUP(F6/G6,0)</f>
        <v>2</v>
      </c>
      <c r="J6" s="6"/>
    </row>
    <row r="7" spans="1:13" x14ac:dyDescent="0.25">
      <c r="A7" t="s">
        <v>1</v>
      </c>
      <c r="B7" s="3">
        <f>25+45+22+18+17+19+24</f>
        <v>170</v>
      </c>
      <c r="C7" s="3">
        <f t="shared" ref="C7:C8" si="1">B7*$C$3</f>
        <v>6120</v>
      </c>
      <c r="E7" s="1">
        <f t="shared" ref="E7:E8" si="2">B7/60</f>
        <v>2.8333333333333335</v>
      </c>
      <c r="F7" s="1">
        <f t="shared" si="0"/>
        <v>102</v>
      </c>
      <c r="G7" s="17">
        <v>6</v>
      </c>
      <c r="H7" s="6">
        <f t="shared" ref="H7:H8" si="3">ROUNDUP(F7/G7,0)</f>
        <v>17</v>
      </c>
      <c r="J7" s="6"/>
    </row>
    <row r="8" spans="1:13" x14ac:dyDescent="0.25">
      <c r="A8" t="s">
        <v>2</v>
      </c>
      <c r="B8" s="3">
        <v>29</v>
      </c>
      <c r="C8" s="3">
        <f t="shared" si="1"/>
        <v>1044</v>
      </c>
      <c r="E8" s="1">
        <f t="shared" si="2"/>
        <v>0.48333333333333334</v>
      </c>
      <c r="F8" s="1">
        <f t="shared" si="0"/>
        <v>17.399999999999999</v>
      </c>
      <c r="G8" s="17">
        <v>6</v>
      </c>
      <c r="H8" s="6">
        <f t="shared" si="3"/>
        <v>3</v>
      </c>
      <c r="J8" s="6"/>
    </row>
    <row r="9" spans="1:13" ht="15.75" thickBot="1" x14ac:dyDescent="0.3">
      <c r="B9" s="4">
        <f>SUM(B6:B8)</f>
        <v>219</v>
      </c>
      <c r="C9" s="4">
        <f>SUM(C6:C8)</f>
        <v>7884</v>
      </c>
      <c r="E9" s="2">
        <f>SUM(E6:E8)</f>
        <v>3.6500000000000004</v>
      </c>
      <c r="F9" s="2">
        <f>SUM(F6:F8)</f>
        <v>131.4</v>
      </c>
      <c r="H9" s="2">
        <f>SUM(H6:H8)</f>
        <v>22</v>
      </c>
      <c r="J9" s="7"/>
    </row>
    <row r="10" spans="1:13" ht="15.75" thickTop="1" x14ac:dyDescent="0.25"/>
    <row r="12" spans="1:13" x14ac:dyDescent="0.25">
      <c r="A12" s="23" t="s">
        <v>24</v>
      </c>
    </row>
    <row r="13" spans="1:13" x14ac:dyDescent="0.25">
      <c r="A13" s="27" t="s">
        <v>11</v>
      </c>
      <c r="B13" s="37" t="s">
        <v>13</v>
      </c>
      <c r="C13" s="38"/>
      <c r="D13" s="38"/>
      <c r="E13" s="38"/>
      <c r="F13" s="38"/>
      <c r="G13" s="38"/>
      <c r="H13" s="38"/>
      <c r="I13" s="38"/>
      <c r="J13" s="38"/>
      <c r="K13" s="38"/>
      <c r="L13" s="38"/>
      <c r="M13" s="39"/>
    </row>
    <row r="14" spans="1:13" ht="15.75" thickBot="1" x14ac:dyDescent="0.3">
      <c r="A14" s="13" t="s">
        <v>8</v>
      </c>
      <c r="B14" s="24" t="s">
        <v>3</v>
      </c>
      <c r="C14" s="24" t="s">
        <v>10</v>
      </c>
    </row>
    <row r="15" spans="1:13" x14ac:dyDescent="0.25">
      <c r="A15" t="s">
        <v>0</v>
      </c>
      <c r="B15" s="3">
        <v>20</v>
      </c>
      <c r="C15" s="20">
        <f>B15/$B$18</f>
        <v>9.1324200913242004E-2</v>
      </c>
    </row>
    <row r="16" spans="1:13" x14ac:dyDescent="0.25">
      <c r="A16" t="s">
        <v>1</v>
      </c>
      <c r="B16" s="3">
        <f>25+45+22+18+17+19+24</f>
        <v>170</v>
      </c>
      <c r="C16" s="20">
        <f t="shared" ref="C16:C17" si="4">B16/$B$18</f>
        <v>0.77625570776255703</v>
      </c>
    </row>
    <row r="17" spans="1:13" x14ac:dyDescent="0.25">
      <c r="A17" t="s">
        <v>2</v>
      </c>
      <c r="B17" s="3">
        <v>29</v>
      </c>
      <c r="C17" s="20">
        <f t="shared" si="4"/>
        <v>0.13242009132420091</v>
      </c>
    </row>
    <row r="18" spans="1:13" ht="15.75" thickBot="1" x14ac:dyDescent="0.3">
      <c r="B18" s="4">
        <f>SUM(B15:B17)</f>
        <v>219</v>
      </c>
      <c r="C18" s="21">
        <f>SUM(C15:C17)</f>
        <v>1</v>
      </c>
    </row>
    <row r="19" spans="1:13" ht="15.75" thickTop="1" x14ac:dyDescent="0.25"/>
    <row r="20" spans="1:13" s="19" customFormat="1" x14ac:dyDescent="0.25">
      <c r="A20" s="26" t="s">
        <v>12</v>
      </c>
      <c r="B20" s="37" t="s">
        <v>25</v>
      </c>
      <c r="C20" s="38"/>
      <c r="D20" s="38"/>
      <c r="E20" s="38"/>
      <c r="F20" s="38"/>
      <c r="G20" s="38"/>
      <c r="H20" s="38"/>
      <c r="I20" s="38"/>
      <c r="J20" s="38"/>
      <c r="K20" s="38"/>
      <c r="L20" s="38"/>
      <c r="M20" s="39"/>
    </row>
    <row r="22" spans="1:13" ht="15.75" thickBot="1" x14ac:dyDescent="0.3">
      <c r="A22" s="13" t="s">
        <v>8</v>
      </c>
      <c r="B22" s="18" t="s">
        <v>14</v>
      </c>
      <c r="C22" s="22" t="s">
        <v>15</v>
      </c>
    </row>
    <row r="23" spans="1:13" x14ac:dyDescent="0.25">
      <c r="A23" t="s">
        <v>0</v>
      </c>
      <c r="B23" s="1">
        <f>C15*$B$26</f>
        <v>2.0091324200913241</v>
      </c>
      <c r="C23" s="3">
        <f>ROUND(B23,0)</f>
        <v>2</v>
      </c>
    </row>
    <row r="24" spans="1:13" x14ac:dyDescent="0.25">
      <c r="A24" t="s">
        <v>1</v>
      </c>
      <c r="B24" s="1">
        <f t="shared" ref="B24:B25" si="5">C16*$B$26</f>
        <v>17.077625570776256</v>
      </c>
      <c r="C24" s="3">
        <f t="shared" ref="C24:C25" si="6">ROUND(B24,0)</f>
        <v>17</v>
      </c>
    </row>
    <row r="25" spans="1:13" x14ac:dyDescent="0.25">
      <c r="A25" t="s">
        <v>2</v>
      </c>
      <c r="B25" s="1">
        <f t="shared" si="5"/>
        <v>2.91324200913242</v>
      </c>
      <c r="C25" s="3">
        <f t="shared" si="6"/>
        <v>3</v>
      </c>
    </row>
    <row r="26" spans="1:13" ht="15.75" thickBot="1" x14ac:dyDescent="0.3">
      <c r="B26" s="2">
        <v>22</v>
      </c>
      <c r="C26" s="2">
        <f>SUM(C23:C25)</f>
        <v>22</v>
      </c>
    </row>
    <row r="27" spans="1:13" ht="15.75" thickTop="1" x14ac:dyDescent="0.25"/>
    <row r="28" spans="1:13" x14ac:dyDescent="0.25">
      <c r="A28" s="26" t="s">
        <v>16</v>
      </c>
      <c r="B28" s="37" t="s">
        <v>17</v>
      </c>
      <c r="C28" s="38"/>
      <c r="D28" s="38"/>
      <c r="E28" s="38"/>
      <c r="F28" s="38"/>
      <c r="G28" s="38"/>
      <c r="H28" s="38"/>
      <c r="I28" s="38"/>
      <c r="J28" s="38"/>
      <c r="K28" s="38"/>
      <c r="L28" s="38"/>
      <c r="M28" s="39"/>
    </row>
    <row r="30" spans="1:13" ht="15.75" thickBot="1" x14ac:dyDescent="0.3">
      <c r="A30" s="13" t="s">
        <v>8</v>
      </c>
      <c r="B30" s="10" t="s">
        <v>4</v>
      </c>
      <c r="C30" s="10" t="s">
        <v>3</v>
      </c>
    </row>
    <row r="31" spans="1:13" x14ac:dyDescent="0.25">
      <c r="A31" t="s">
        <v>0</v>
      </c>
      <c r="B31" s="3">
        <f>C23*6</f>
        <v>12</v>
      </c>
      <c r="C31" s="3">
        <f>B31*60</f>
        <v>720</v>
      </c>
    </row>
    <row r="32" spans="1:13" x14ac:dyDescent="0.25">
      <c r="A32" t="s">
        <v>1</v>
      </c>
      <c r="B32" s="3">
        <f>C24*6</f>
        <v>102</v>
      </c>
      <c r="C32" s="3">
        <f t="shared" ref="C32:C33" si="7">B32*60</f>
        <v>6120</v>
      </c>
    </row>
    <row r="33" spans="1:13" x14ac:dyDescent="0.25">
      <c r="A33" t="s">
        <v>2</v>
      </c>
      <c r="B33" s="3">
        <f>C25*6</f>
        <v>18</v>
      </c>
      <c r="C33" s="3">
        <f t="shared" si="7"/>
        <v>1080</v>
      </c>
    </row>
    <row r="34" spans="1:13" ht="15.75" thickBot="1" x14ac:dyDescent="0.3">
      <c r="B34" s="2">
        <v>22</v>
      </c>
      <c r="C34" s="2">
        <f>SUM(C31:C33)</f>
        <v>7920</v>
      </c>
    </row>
    <row r="35" spans="1:13" ht="15.75" thickTop="1" x14ac:dyDescent="0.25"/>
    <row r="36" spans="1:13" x14ac:dyDescent="0.25">
      <c r="A36" s="26" t="s">
        <v>18</v>
      </c>
      <c r="B36" s="40" t="s">
        <v>26</v>
      </c>
      <c r="C36" s="41"/>
      <c r="D36" s="41"/>
      <c r="E36" s="41"/>
      <c r="F36" s="41"/>
      <c r="G36" s="41"/>
      <c r="H36" s="41"/>
      <c r="I36" s="41"/>
      <c r="J36" s="41"/>
      <c r="K36" s="41"/>
      <c r="L36" s="41"/>
      <c r="M36" s="42"/>
    </row>
    <row r="37" spans="1:13" x14ac:dyDescent="0.25">
      <c r="B37" s="43"/>
      <c r="C37" s="44"/>
      <c r="D37" s="44"/>
      <c r="E37" s="44"/>
      <c r="F37" s="44"/>
      <c r="G37" s="44"/>
      <c r="H37" s="44"/>
      <c r="I37" s="44"/>
      <c r="J37" s="44"/>
      <c r="K37" s="44"/>
      <c r="L37" s="44"/>
      <c r="M37" s="45"/>
    </row>
    <row r="38" spans="1:13" x14ac:dyDescent="0.25">
      <c r="B38" s="32"/>
      <c r="C38" s="32"/>
      <c r="D38" s="32"/>
      <c r="E38" s="32"/>
      <c r="F38" s="32"/>
      <c r="G38" s="32"/>
      <c r="H38" s="32"/>
      <c r="I38" s="32"/>
      <c r="J38" s="32"/>
      <c r="K38" s="32"/>
      <c r="L38" s="32"/>
      <c r="M38" s="32"/>
    </row>
    <row r="39" spans="1:13" ht="30.75" thickBot="1" x14ac:dyDescent="0.3">
      <c r="A39" s="13" t="s">
        <v>8</v>
      </c>
      <c r="B39" s="33" t="s">
        <v>23</v>
      </c>
      <c r="C39" s="34"/>
    </row>
    <row r="40" spans="1:13" x14ac:dyDescent="0.25">
      <c r="A40" t="s">
        <v>0</v>
      </c>
      <c r="B40" s="3">
        <f>C31/B15</f>
        <v>36</v>
      </c>
    </row>
    <row r="41" spans="1:13" x14ac:dyDescent="0.25">
      <c r="A41" t="s">
        <v>1</v>
      </c>
      <c r="B41" s="3">
        <f>C32/B16</f>
        <v>36</v>
      </c>
    </row>
    <row r="42" spans="1:13" x14ac:dyDescent="0.25">
      <c r="A42" t="s">
        <v>2</v>
      </c>
      <c r="B42" s="3">
        <f>C33/B17</f>
        <v>37.241379310344826</v>
      </c>
    </row>
    <row r="43" spans="1:13" ht="15.75" thickBot="1" x14ac:dyDescent="0.3">
      <c r="A43" s="14" t="s">
        <v>19</v>
      </c>
      <c r="B43" s="4">
        <f>ROUND(C34/B18,0)</f>
        <v>36</v>
      </c>
    </row>
    <row r="44" spans="1:13" ht="15.75" thickTop="1" x14ac:dyDescent="0.25"/>
    <row r="46" spans="1:13" x14ac:dyDescent="0.25">
      <c r="A46" s="13" t="s">
        <v>21</v>
      </c>
    </row>
    <row r="47" spans="1:13" x14ac:dyDescent="0.25">
      <c r="A47" s="26" t="s">
        <v>11</v>
      </c>
      <c r="B47" s="37" t="s">
        <v>22</v>
      </c>
      <c r="C47" s="38"/>
      <c r="D47" s="38"/>
      <c r="E47" s="38"/>
      <c r="F47" s="38"/>
      <c r="G47" s="38"/>
      <c r="H47" s="38"/>
      <c r="I47" s="38"/>
      <c r="J47" s="38"/>
      <c r="K47" s="38"/>
      <c r="L47" s="38"/>
      <c r="M47" s="39"/>
    </row>
    <row r="48" spans="1:13" x14ac:dyDescent="0.25">
      <c r="A48" s="26" t="s">
        <v>12</v>
      </c>
      <c r="B48" s="37" t="s">
        <v>27</v>
      </c>
      <c r="C48" s="38"/>
      <c r="D48" s="38"/>
      <c r="E48" s="38"/>
      <c r="F48" s="38"/>
      <c r="G48" s="38"/>
      <c r="H48" s="38"/>
      <c r="I48" s="38"/>
      <c r="J48" s="38"/>
      <c r="K48" s="38"/>
      <c r="L48" s="38"/>
      <c r="M48" s="39"/>
    </row>
  </sheetData>
  <mergeCells count="7">
    <mergeCell ref="B2:C2"/>
    <mergeCell ref="B48:M48"/>
    <mergeCell ref="B36:M37"/>
    <mergeCell ref="B13:M13"/>
    <mergeCell ref="B20:M20"/>
    <mergeCell ref="B28:M28"/>
    <mergeCell ref="B47:M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0992-2976-4FA3-87CC-3EBE3AC99B91}">
  <dimension ref="A2:J10"/>
  <sheetViews>
    <sheetView showGridLines="0" workbookViewId="0"/>
  </sheetViews>
  <sheetFormatPr defaultRowHeight="15" x14ac:dyDescent="0.25"/>
  <cols>
    <col min="1" max="1" width="16.28515625" bestFit="1" customWidth="1"/>
    <col min="2" max="2" width="11.7109375" style="3" bestFit="1" customWidth="1"/>
    <col min="3" max="3" width="13.7109375" style="3" bestFit="1" customWidth="1"/>
    <col min="4" max="4" width="1" customWidth="1"/>
    <col min="5" max="5" width="11.7109375" bestFit="1" customWidth="1"/>
    <col min="6" max="6" width="13.7109375" bestFit="1" customWidth="1"/>
    <col min="7" max="7" width="18.85546875" customWidth="1"/>
    <col min="8" max="8" width="24" customWidth="1"/>
  </cols>
  <sheetData>
    <row r="2" spans="1:10" s="8" customFormat="1" ht="45" customHeight="1" thickBot="1" x14ac:dyDescent="0.3">
      <c r="B2" s="36" t="s">
        <v>3</v>
      </c>
      <c r="C2" s="36"/>
      <c r="D2" s="15"/>
      <c r="E2" s="36" t="s">
        <v>4</v>
      </c>
      <c r="F2" s="36"/>
      <c r="G2" s="9" t="s">
        <v>5</v>
      </c>
      <c r="H2" s="9" t="s">
        <v>6</v>
      </c>
    </row>
    <row r="3" spans="1:10" ht="15.75" thickBot="1" x14ac:dyDescent="0.3">
      <c r="A3" s="14" t="s">
        <v>7</v>
      </c>
      <c r="B3" s="28">
        <v>1</v>
      </c>
      <c r="C3" s="28" t="s">
        <v>9</v>
      </c>
      <c r="E3" s="28">
        <v>1</v>
      </c>
      <c r="F3" s="28" t="str">
        <f>C3</f>
        <v>600</v>
      </c>
    </row>
    <row r="4" spans="1:10" ht="5.0999999999999996" customHeight="1" x14ac:dyDescent="0.25">
      <c r="A4" s="11"/>
      <c r="B4" s="5"/>
      <c r="C4" s="5"/>
      <c r="E4" s="5"/>
      <c r="F4" s="5"/>
    </row>
    <row r="5" spans="1:10" x14ac:dyDescent="0.25">
      <c r="A5" s="13" t="s">
        <v>8</v>
      </c>
      <c r="B5" s="5"/>
      <c r="C5" s="5"/>
      <c r="E5" s="5"/>
      <c r="F5" s="5"/>
    </row>
    <row r="6" spans="1:10" x14ac:dyDescent="0.25">
      <c r="A6" t="s">
        <v>0</v>
      </c>
      <c r="B6" s="3">
        <v>20</v>
      </c>
      <c r="C6" s="3">
        <f>B6*$C$3</f>
        <v>12000</v>
      </c>
      <c r="E6" s="1">
        <f>B6/60</f>
        <v>0.33333333333333331</v>
      </c>
      <c r="F6" s="1">
        <f t="shared" ref="F6" si="0">C6/60</f>
        <v>200</v>
      </c>
      <c r="G6" s="25">
        <v>7</v>
      </c>
      <c r="H6" s="6">
        <f>ROUNDUP(F6/G6,0)</f>
        <v>29</v>
      </c>
      <c r="J6" s="6"/>
    </row>
    <row r="7" spans="1:10" x14ac:dyDescent="0.25">
      <c r="A7" t="s">
        <v>1</v>
      </c>
      <c r="B7" s="3">
        <f>25+45+22+18+17+19+24</f>
        <v>170</v>
      </c>
      <c r="C7" s="3">
        <f t="shared" ref="C7:C8" si="1">B7*$C$3</f>
        <v>102000</v>
      </c>
      <c r="E7" s="1">
        <f t="shared" ref="E7:E8" si="2">B7/60</f>
        <v>2.8333333333333335</v>
      </c>
      <c r="F7" s="1">
        <f>C7/60</f>
        <v>1700</v>
      </c>
      <c r="G7" s="25">
        <v>7</v>
      </c>
      <c r="H7" s="6">
        <f>ROUNDUP(F7/G7,0)</f>
        <v>243</v>
      </c>
      <c r="J7" s="6"/>
    </row>
    <row r="8" spans="1:10" x14ac:dyDescent="0.25">
      <c r="A8" t="s">
        <v>2</v>
      </c>
      <c r="B8" s="3">
        <v>29</v>
      </c>
      <c r="C8" s="3">
        <f t="shared" si="1"/>
        <v>17400</v>
      </c>
      <c r="E8" s="1">
        <f t="shared" si="2"/>
        <v>0.48333333333333334</v>
      </c>
      <c r="F8" s="1">
        <f>C8/60</f>
        <v>290</v>
      </c>
      <c r="G8" s="25">
        <v>7</v>
      </c>
      <c r="H8" s="6">
        <f>ROUNDUP(F8/G8,0)</f>
        <v>42</v>
      </c>
      <c r="J8" s="6"/>
    </row>
    <row r="9" spans="1:10" ht="15.75" thickBot="1" x14ac:dyDescent="0.3">
      <c r="B9" s="4">
        <f>SUM(B6:B8)</f>
        <v>219</v>
      </c>
      <c r="C9" s="4">
        <f>SUM(C6:C8)</f>
        <v>131400</v>
      </c>
      <c r="E9" s="2">
        <f>SUM(E6:E8)</f>
        <v>3.6500000000000004</v>
      </c>
      <c r="F9" s="2">
        <f>SUM(F6:F8)</f>
        <v>2190</v>
      </c>
      <c r="H9" s="2">
        <f>SUM(H6:H8)</f>
        <v>314</v>
      </c>
      <c r="J9" s="7"/>
    </row>
    <row r="10" spans="1:10" ht="15.75" thickTop="1" x14ac:dyDescent="0.25"/>
  </sheetData>
  <mergeCells count="2">
    <mergeCell ref="B2:C2"/>
    <mergeCell ref="E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Arslan Hussain</dc:creator>
  <cp:lastModifiedBy>Arslan Hussain</cp:lastModifiedBy>
  <dcterms:created xsi:type="dcterms:W3CDTF">2015-06-05T18:17:20Z</dcterms:created>
  <dcterms:modified xsi:type="dcterms:W3CDTF">2023-10-29T12:15:02Z</dcterms:modified>
</cp:coreProperties>
</file>