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78.xml" ContentType="application/vnd.openxmlformats-officedocument.drawingml.chart+xml"/>
  <Override PartName="/xl/charts/chart77.xml" ContentType="application/vnd.openxmlformats-officedocument.drawingml.chart+xml"/>
  <Override PartName="/xl/charts/chart76.xml" ContentType="application/vnd.openxmlformats-officedocument.drawingml.chart+xml"/>
  <Override PartName="/xl/charts/chart75.xml" ContentType="application/vnd.openxmlformats-officedocument.drawingml.chart+xml"/>
  <Override PartName="/xl/charts/chart74.xml" ContentType="application/vnd.openxmlformats-officedocument.drawingml.chart+xml"/>
  <Override PartName="/xl/charts/chart73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70.xml" ContentType="application/vnd.openxmlformats-officedocument.drawingml.chart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5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60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19.xml" ContentType="application/vnd.openxmlformats-officedocument.drawingml.chart+xml"/>
  <Override PartName="/xl/charts/chart56.xml" ContentType="application/vnd.openxmlformats-officedocument.drawingml.chart+xml"/>
  <Override PartName="/xl/charts/chart2.xml" ContentType="application/vnd.openxmlformats-officedocument.drawingml.chart+xml"/>
  <Override PartName="/xl/charts/chart18.xml" ContentType="application/vnd.openxmlformats-officedocument.drawingml.chart+xml"/>
  <Override PartName="/xl/charts/chart55.xml" ContentType="application/vnd.openxmlformats-officedocument.drawingml.chart+xml"/>
  <Override PartName="/xl/charts/chart1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58.xml" ContentType="application/vnd.openxmlformats-officedocument.drawingml.chart+xml"/>
  <Override PartName="/xl/charts/chart4.xml" ContentType="application/vnd.openxmlformats-officedocument.drawingml.chart+xml"/>
  <Override PartName="/xl/charts/chart22.xml" ContentType="application/vnd.openxmlformats-officedocument.drawingml.chart+xml"/>
  <Override PartName="/xl/charts/chart57.xml" ContentType="application/vnd.openxmlformats-officedocument.drawingml.chart+xml"/>
  <Override PartName="/xl/charts/chart3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59.xml" ContentType="application/vnd.openxmlformats-officedocument.drawingml.chart+xml"/>
  <Override PartName="/xl/charts/chart5.xml" ContentType="application/vnd.openxmlformats-officedocument.drawingml.chart+xml"/>
  <Override PartName="/xl/charts/chart69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7"/>
  </bookViews>
  <sheets>
    <sheet name="figures 1" sheetId="1" state="visible" r:id="rId2"/>
    <sheet name="figures 2" sheetId="2" state="visible" r:id="rId3"/>
    <sheet name="figures 3" sheetId="3" state="visible" r:id="rId4"/>
    <sheet name="correls" sheetId="4" state="visible" r:id="rId5"/>
    <sheet name="Regressions" sheetId="5" state="visible" r:id="rId6"/>
    <sheet name="Summary (2)" sheetId="6" state="visible" r:id="rId7"/>
    <sheet name="Summary" sheetId="7" state="visible" r:id="rId8"/>
    <sheet name="GAPDH" sheetId="8" state="visible" r:id="rId9"/>
    <sheet name="B-Actin" sheetId="9" state="visible" r:id="rId10"/>
    <sheet name="Arc" sheetId="10" state="visible" r:id="rId11"/>
    <sheet name="Camk4" sheetId="11" state="visible" r:id="rId12"/>
    <sheet name="Crebbp" sheetId="12" state="visible" r:id="rId13"/>
    <sheet name="PKIa" sheetId="13" state="visible" r:id="rId14"/>
    <sheet name="PKC-b1" sheetId="14" state="visible" r:id="rId15"/>
    <sheet name="Dnmt3a" sheetId="15" state="visible" r:id="rId16"/>
    <sheet name="Dnmt1" sheetId="16" state="visible" r:id="rId17"/>
    <sheet name="BDNF IX" sheetId="17" state="visible" r:id="rId18"/>
    <sheet name="Sheet19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School of Psychology:
</t>
        </r>
        <r>
          <rPr>
            <sz val="9"/>
            <color rgb="FF000000"/>
            <rFont val="Tahoma"/>
            <family val="2"/>
            <charset val="1"/>
          </rPr>
          <t xml:space="preserve">excluded based on contamination of the sample</t>
        </r>
      </text>
    </comment>
    <comment ref="A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School of Psychology:
</t>
        </r>
        <r>
          <rPr>
            <sz val="9"/>
            <color rgb="FF000000"/>
            <rFont val="Tahoma"/>
            <family val="2"/>
            <charset val="1"/>
          </rPr>
          <t xml:space="preserve">Sample A7 was not run for all genes (not enough tissue?), and therefore, has been excluded for ALL genes from this table.</t>
        </r>
      </text>
    </comment>
    <comment ref="A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School of Psychology:
</t>
        </r>
        <r>
          <rPr>
            <sz val="9"/>
            <color rgb="FF000000"/>
            <rFont val="Tahoma"/>
            <family val="2"/>
            <charset val="1"/>
          </rPr>
          <t xml:space="preserve">excluded based on inaccurate punching of tissue</t>
        </r>
      </text>
    </comment>
    <comment ref="CH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School of Psychology:
</t>
        </r>
        <r>
          <rPr>
            <sz val="9"/>
            <color rgb="FF000000"/>
            <rFont val="Tahoma"/>
            <family val="2"/>
            <charset val="1"/>
          </rPr>
          <t xml:space="preserve">.658184</t>
        </r>
      </text>
    </comment>
  </commentList>
</comments>
</file>

<file path=xl/sharedStrings.xml><?xml version="1.0" encoding="utf-8"?>
<sst xmlns="http://schemas.openxmlformats.org/spreadsheetml/2006/main" count="2927" uniqueCount="197">
  <si>
    <t xml:space="preserve">Ctrl</t>
  </si>
  <si>
    <t xml:space="preserve">Primary</t>
  </si>
  <si>
    <t xml:space="preserve">Secondary</t>
  </si>
  <si>
    <t xml:space="preserve">CaMKIIa</t>
  </si>
  <si>
    <t xml:space="preserve">CaMKIIb</t>
  </si>
  <si>
    <t xml:space="preserve">CaMKIV</t>
  </si>
  <si>
    <t xml:space="preserve">PKIa</t>
  </si>
  <si>
    <t xml:space="preserve">PKC</t>
  </si>
  <si>
    <t xml:space="preserve">Creb</t>
  </si>
  <si>
    <t xml:space="preserve">Arc</t>
  </si>
  <si>
    <t xml:space="preserve">BDNF-IX</t>
  </si>
  <si>
    <t xml:space="preserve">EGR1</t>
  </si>
  <si>
    <t xml:space="preserve">DNMT3A</t>
  </si>
  <si>
    <t xml:space="preserve">DNMT1</t>
  </si>
  <si>
    <t xml:space="preserve">BDNF</t>
  </si>
  <si>
    <t xml:space="preserve">CaMKIV-PKA --&gt; CREB --&gt; DNMT3A &amp; DNMT1</t>
  </si>
  <si>
    <t xml:space="preserve">CaMKIIb,CaMKIV,PKA --&gt; CREB --&gt; DNMT3A</t>
  </si>
  <si>
    <t xml:space="preserve">CaMKIIa,CaMKIIb,CaMKIV,PKA --&gt; EGR1 --&gt; DNMT3A</t>
  </si>
  <si>
    <t xml:space="preserve">CaMKIIa,CaMKIIb,PKC --&gt; DNMT3A</t>
  </si>
  <si>
    <t xml:space="preserve">CREB --&gt; DNMT3A</t>
  </si>
  <si>
    <t xml:space="preserve">Arc,EGR1 --&gt; DNMT1</t>
  </si>
  <si>
    <t xml:space="preserve">PKC --&gt; CREB --&gt; DNMT3A &amp; DNMT1</t>
  </si>
  <si>
    <t xml:space="preserve">CaMKIV --&gt; Arc --&gt; DNMT1</t>
  </si>
  <si>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</si>
  <si>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</si>
  <si>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</si>
  <si>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</si>
  <si>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</si>
  <si>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</si>
  <si>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</si>
  <si>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</si>
  <si>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</si>
  <si>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</si>
  <si>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</si>
  <si>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</si>
  <si>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</si>
  <si>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</si>
  <si>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</si>
  <si>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</si>
  <si>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</si>
  <si>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</si>
  <si>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</si>
  <si>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</si>
  <si>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</si>
  <si>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95.0%</t>
  </si>
  <si>
    <t xml:space="preserve">Upper 95.0%</t>
  </si>
  <si>
    <t xml:space="preserve">Intercept</t>
  </si>
  <si>
    <t xml:space="preserve">X Variable 1</t>
  </si>
  <si>
    <t xml:space="preserve">X Variable 2</t>
  </si>
  <si>
    <t xml:space="preserve">X Variable 3</t>
  </si>
  <si>
    <t xml:space="preserve">X Variable 4</t>
  </si>
  <si>
    <t xml:space="preserve">RESIDUAL OUTPUT</t>
  </si>
  <si>
    <t xml:space="preserve">Observation</t>
  </si>
  <si>
    <t xml:space="preserve">Predicted Y</t>
  </si>
  <si>
    <t xml:space="preserve">Residuals</t>
  </si>
  <si>
    <t xml:space="preserve">HOUSE KEEPERS</t>
  </si>
  <si>
    <t xml:space="preserve">GENES OF INTEREST</t>
  </si>
  <si>
    <t xml:space="preserve">PKC-b1</t>
  </si>
  <si>
    <t xml:space="preserve">Camk4</t>
  </si>
  <si>
    <t xml:space="preserve">Crebbp</t>
  </si>
  <si>
    <t xml:space="preserve">Dnmt3a</t>
  </si>
  <si>
    <t xml:space="preserve">Dnmt1</t>
  </si>
  <si>
    <t xml:space="preserve">BDNF IX</t>
  </si>
  <si>
    <t xml:space="preserve">BDNF IV</t>
  </si>
  <si>
    <t xml:space="preserve">CamK IIa</t>
  </si>
  <si>
    <t xml:space="preserve">CamK IIb</t>
  </si>
  <si>
    <t xml:space="preserve">EGR-1</t>
  </si>
  <si>
    <t xml:space="preserve">RAT</t>
  </si>
  <si>
    <t xml:space="preserve">SAMPLE #</t>
  </si>
  <si>
    <t xml:space="preserve">GROUP</t>
  </si>
  <si>
    <t xml:space="preserve">GAPDH</t>
  </si>
  <si>
    <t xml:space="preserve">DELTA</t>
  </si>
  <si>
    <t xml:space="preserve">av control</t>
  </si>
  <si>
    <t xml:space="preserve">DD-AvC</t>
  </si>
  <si>
    <t xml:space="preserve">delta delta ct</t>
  </si>
  <si>
    <t xml:space="preserve">Arc Xprs</t>
  </si>
  <si>
    <t xml:space="preserve">± 2 STDEV</t>
  </si>
  <si>
    <t xml:space="preserve">PKC-b1 Xprs</t>
  </si>
  <si>
    <t xml:space="preserve">Camk4 Xprs</t>
  </si>
  <si>
    <t xml:space="preserve">Crebbp Xprs</t>
  </si>
  <si>
    <t xml:space="preserve">PKIa Xprs</t>
  </si>
  <si>
    <t xml:space="preserve">Dnmt3a Xprs</t>
  </si>
  <si>
    <t xml:space="preserve">Dnmt1 Xprs</t>
  </si>
  <si>
    <t xml:space="preserve">BDNF IX Xprs</t>
  </si>
  <si>
    <t xml:space="preserve">BDNF IV Xprs</t>
  </si>
  <si>
    <t xml:space="preserve">B8</t>
  </si>
  <si>
    <t xml:space="preserve">      ; S2</t>
  </si>
  <si>
    <t xml:space="preserve">B5</t>
  </si>
  <si>
    <t xml:space="preserve">B6</t>
  </si>
  <si>
    <t xml:space="preserve">B7</t>
  </si>
  <si>
    <t xml:space="preserve">C5</t>
  </si>
  <si>
    <t xml:space="preserve">C7</t>
  </si>
  <si>
    <t xml:space="preserve">C6</t>
  </si>
  <si>
    <t xml:space="preserve">C8</t>
  </si>
  <si>
    <t xml:space="preserve">B1</t>
  </si>
  <si>
    <t xml:space="preserve">CONTEXT</t>
  </si>
  <si>
    <t xml:space="preserve">B2</t>
  </si>
  <si>
    <t xml:space="preserve">B3</t>
  </si>
  <si>
    <t xml:space="preserve">B4</t>
  </si>
  <si>
    <t xml:space="preserve">D1</t>
  </si>
  <si>
    <t xml:space="preserve">D2</t>
  </si>
  <si>
    <t xml:space="preserve">D3</t>
  </si>
  <si>
    <t xml:space="preserve">A5</t>
  </si>
  <si>
    <t xml:space="preserve">S1 ;  </t>
  </si>
  <si>
    <t xml:space="preserve">A6</t>
  </si>
  <si>
    <t xml:space="preserve">D5</t>
  </si>
  <si>
    <t xml:space="preserve">D6</t>
  </si>
  <si>
    <t xml:space="preserve">D7</t>
  </si>
  <si>
    <t xml:space="preserve">D8</t>
  </si>
  <si>
    <t xml:space="preserve">A1</t>
  </si>
  <si>
    <t xml:space="preserve">S1 ; S2</t>
  </si>
  <si>
    <t xml:space="preserve">A2</t>
  </si>
  <si>
    <t xml:space="preserve">A3</t>
  </si>
  <si>
    <t xml:space="preserve">A4</t>
  </si>
  <si>
    <t xml:space="preserve">C1</t>
  </si>
  <si>
    <t xml:space="preserve">C2</t>
  </si>
  <si>
    <t xml:space="preserve">C3</t>
  </si>
  <si>
    <t xml:space="preserve">C4</t>
  </si>
  <si>
    <t xml:space="preserve">Mean</t>
  </si>
  <si>
    <t xml:space="preserve">SEM</t>
  </si>
  <si>
    <t xml:space="preserve">Arc - GAPDH</t>
  </si>
  <si>
    <t xml:space="preserve">PKC-b1 - GAPDH</t>
  </si>
  <si>
    <t xml:space="preserve">Camk4 - GAPDH</t>
  </si>
  <si>
    <t xml:space="preserve">Crebbp - GAPDH</t>
  </si>
  <si>
    <t xml:space="preserve">PKIa - GAPDH</t>
  </si>
  <si>
    <t xml:space="preserve">Dnmt3a - GAPDH</t>
  </si>
  <si>
    <t xml:space="preserve">Dnmt1 - GAPDH</t>
  </si>
  <si>
    <t xml:space="preserve">BDNF IX - GAPDH</t>
  </si>
  <si>
    <t xml:space="preserve">BDNF IV - GAPDH</t>
  </si>
  <si>
    <t xml:space="preserve">CamK IIa - GAPDH</t>
  </si>
  <si>
    <t xml:space="preserve">CamK IIb - GAPDH</t>
  </si>
  <si>
    <t xml:space="preserve">EGR-1 - GAPDH</t>
  </si>
  <si>
    <t xml:space="preserve">AVERAGE EXPRESSION</t>
  </si>
  <si>
    <t xml:space="preserve">STDEV</t>
  </si>
  <si>
    <t xml:space="preserve">STD ERROR</t>
  </si>
  <si>
    <t xml:space="preserve">FRACTION CONTROL</t>
  </si>
  <si>
    <t xml:space="preserve">ERROR</t>
  </si>
  <si>
    <t xml:space="preserve">D4</t>
  </si>
  <si>
    <t xml:space="preserve">A7</t>
  </si>
  <si>
    <t xml:space="preserve">A8</t>
  </si>
  <si>
    <t xml:space="preserve">Sample Name</t>
  </si>
  <si>
    <t xml:space="preserve">Target Name</t>
  </si>
  <si>
    <t xml:space="preserve">Ct new mean</t>
  </si>
  <si>
    <t xml:space="preserve">1</t>
  </si>
  <si>
    <t xml:space="preserve">28</t>
  </si>
  <si>
    <t xml:space="preserve">2</t>
  </si>
  <si>
    <t xml:space="preserve">29</t>
  </si>
  <si>
    <t xml:space="preserve">3</t>
  </si>
  <si>
    <t xml:space="preserve">30</t>
  </si>
  <si>
    <t xml:space="preserve">4</t>
  </si>
  <si>
    <t xml:space="preserve">31</t>
  </si>
  <si>
    <t xml:space="preserve">5</t>
  </si>
  <si>
    <t xml:space="preserve">32</t>
  </si>
  <si>
    <t xml:space="preserve">6</t>
  </si>
  <si>
    <t xml:space="preserve">CAL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</si>
  <si>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</si>
  <si>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</si>
  <si>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</si>
  <si>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</si>
  <si>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</si>
  <si>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</si>
  <si>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</si>
  <si>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</si>
  <si>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</si>
  <si>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</si>
  <si>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</si>
  <si>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</si>
  <si>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</si>
  <si>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</si>
  <si>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</si>
  <si>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</si>
  <si>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</si>
  <si>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</si>
  <si>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</si>
  <si>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</si>
  <si>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</si>
  <si>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cal=</t>
  </si>
  <si>
    <t xml:space="preserve">use this</t>
  </si>
  <si>
    <t xml:space="preserve">plate cal =</t>
  </si>
  <si>
    <t xml:space="preserve">ARC</t>
  </si>
  <si>
    <t xml:space="preserve">cal =</t>
  </si>
  <si>
    <t xml:space="preserve">ct new mean</t>
  </si>
  <si>
    <t xml:space="preserve">CREBBP</t>
  </si>
  <si>
    <t xml:space="preserve">group</t>
  </si>
  <si>
    <t xml:space="preserve">subgroup</t>
  </si>
  <si>
    <t xml:space="preserve">map2k7</t>
  </si>
  <si>
    <t xml:space="preserve">mapk1</t>
  </si>
  <si>
    <t xml:space="preserve">bdnf9</t>
  </si>
  <si>
    <t xml:space="preserve">Prkaca</t>
  </si>
  <si>
    <t xml:space="preserve">CamkIIa</t>
  </si>
  <si>
    <t xml:space="preserve">CamkIIb</t>
  </si>
  <si>
    <t xml:space="preserve">learning</t>
  </si>
  <si>
    <t xml:space="preserve">second-order</t>
  </si>
  <si>
    <t xml:space="preserve">first-order</t>
  </si>
  <si>
    <t xml:space="preserve">not_learning</t>
  </si>
  <si>
    <t xml:space="preserve">spc</t>
  </si>
  <si>
    <t xml:space="preserve">context</t>
  </si>
</sst>
</file>

<file path=xl/styles.xml><?xml version="1.0" encoding="utf-8"?>
<styleSheet xmlns="http://schemas.openxmlformats.org/spreadsheetml/2006/main">
  <numFmts count="1">
    <numFmt numFmtId="164" formatCode="General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4"/>
      <color rgb="FF000000"/>
      <name val="Calibri"/>
      <family val="2"/>
    </font>
    <font>
      <sz val="9"/>
      <color rgb="FF000000"/>
      <name val="Calibri"/>
      <family val="2"/>
    </font>
    <font>
      <b val="true"/>
      <sz val="16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595959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92D05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sz val="11"/>
      <color rgb="FFFFC000"/>
      <name val="Calibri"/>
      <family val="2"/>
      <charset val="1"/>
    </font>
    <font>
      <sz val="11"/>
      <color rgb="FF92D05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D9D9D9"/>
      <name val="Arial"/>
      <family val="2"/>
      <charset val="1"/>
    </font>
    <font>
      <sz val="10"/>
      <name val="Arial"/>
      <family val="2"/>
      <charset val="1"/>
    </font>
    <font>
      <i val="true"/>
      <sz val="11"/>
      <color rgb="FF5B9BD5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92D050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B4C7E7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472C4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3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5B9BD5"/>
      <rgbColor rgb="FF7030A0"/>
      <rgbColor rgb="FFFFFFCC"/>
      <rgbColor rgb="FFD9D9D9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2060"/>
      <rgbColor rgb="FF00B050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PKA - 
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(2)'!$BA$50:$BA$53</c:f>
                <c:numCache>
                  <c:formatCode>General</c:formatCode>
                  <c:ptCount val="4"/>
                  <c:pt idx="0">
                    <c:v>0.12789644375841</c:v>
                  </c:pt>
                  <c:pt idx="1">
                    <c:v>0.0849580970164906</c:v>
                  </c:pt>
                  <c:pt idx="2">
                    <c:v>0.105645646565391</c:v>
                  </c:pt>
                  <c:pt idx="3">
                    <c:v>0.0563206820486081</c:v>
                  </c:pt>
                </c:numCache>
              </c:numRef>
            </c:plus>
            <c:minus>
              <c:numRef>
                <c:f>'Summary (2)'!$BA$50:$BA$53</c:f>
                <c:numCache>
                  <c:formatCode>General</c:formatCode>
                  <c:ptCount val="4"/>
                  <c:pt idx="0">
                    <c:v>0.12789644375841</c:v>
                  </c:pt>
                  <c:pt idx="1">
                    <c:v>0.0849580970164906</c:v>
                  </c:pt>
                  <c:pt idx="2">
                    <c:v>0.105645646565391</c:v>
                  </c:pt>
                  <c:pt idx="3">
                    <c:v>0.0563206820486081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(2)'!$AZ$50:$AZ$53</c:f>
              <c:numCache>
                <c:formatCode>General</c:formatCode>
                <c:ptCount val="4"/>
                <c:pt idx="0">
                  <c:v>1.14961810095959</c:v>
                </c:pt>
                <c:pt idx="1">
                  <c:v>1</c:v>
                </c:pt>
                <c:pt idx="2">
                  <c:v>1.40130366999556</c:v>
                </c:pt>
                <c:pt idx="3">
                  <c:v>0.851695448043878</c:v>
                </c:pt>
              </c:numCache>
            </c:numRef>
          </c:val>
        </c:ser>
        <c:gapWidth val="219"/>
        <c:overlap val="-27"/>
        <c:axId val="31284029"/>
        <c:axId val="70705186"/>
      </c:barChart>
      <c:catAx>
        <c:axId val="312840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705186"/>
        <c:crosses val="autoZero"/>
        <c:auto val="1"/>
        <c:lblAlgn val="ctr"/>
        <c:lblOffset val="100"/>
      </c:catAx>
      <c:valAx>
        <c:axId val="707051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2840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CaMKIIa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plus"/>
            <c:errValType val="cust"/>
            <c:noEndCap val="0"/>
            <c:plus>
              <c:numRef>
                <c:f>'Summary (2)'!$CH$43:$CH$45</c:f>
                <c:numCache>
                  <c:formatCode>General</c:formatCode>
                  <c:ptCount val="3"/>
                  <c:pt idx="0">
                    <c:v>0.138433804122279</c:v>
                  </c:pt>
                  <c:pt idx="1">
                    <c:v>0.14866504654908</c:v>
                  </c:pt>
                  <c:pt idx="2">
                    <c:v>0.166536074247124</c:v>
                  </c:pt>
                </c:numCache>
              </c:numRef>
            </c:plus>
          </c:errBars>
          <c:cat>
            <c:strRef>
              <c:f>'figures 1'!$S$33:$S$35</c:f>
              <c:strCache>
                <c:ptCount val="3"/>
                <c:pt idx="0">
                  <c:v>Ctrl</c:v>
                </c:pt>
                <c:pt idx="1">
                  <c:v>Primary</c:v>
                </c:pt>
                <c:pt idx="2">
                  <c:v>Secondary</c:v>
                </c:pt>
              </c:strCache>
            </c:strRef>
          </c:cat>
          <c:val>
            <c:numRef>
              <c:f>'Summary (2)'!$CH$38:$CH$40</c:f>
              <c:numCache>
                <c:formatCode>General</c:formatCode>
                <c:ptCount val="3"/>
                <c:pt idx="0">
                  <c:v>1.05094916335801</c:v>
                </c:pt>
                <c:pt idx="1">
                  <c:v>1.60125679014045</c:v>
                </c:pt>
                <c:pt idx="2">
                  <c:v>1.40986486264487</c:v>
                </c:pt>
              </c:numCache>
            </c:numRef>
          </c:val>
        </c:ser>
        <c:gapWidth val="219"/>
        <c:overlap val="-27"/>
        <c:axId val="73113846"/>
        <c:axId val="46318340"/>
      </c:barChart>
      <c:catAx>
        <c:axId val="731138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318340"/>
        <c:crosses val="autoZero"/>
        <c:auto val="1"/>
        <c:lblAlgn val="ctr"/>
        <c:lblOffset val="100"/>
      </c:catAx>
      <c:valAx>
        <c:axId val="46318340"/>
        <c:scaling>
          <c:orientation val="minMax"/>
          <c:max val="1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1138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PKA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plus"/>
            <c:errValType val="cust"/>
            <c:noEndCap val="0"/>
            <c:plus>
              <c:numRef>
                <c:f>'Summary (2)'!$BA$51:$BA$53</c:f>
                <c:numCache>
                  <c:formatCode>General</c:formatCode>
                  <c:ptCount val="3"/>
                  <c:pt idx="0">
                    <c:v>0.0849580970164906</c:v>
                  </c:pt>
                  <c:pt idx="1">
                    <c:v>0.105645646565391</c:v>
                  </c:pt>
                  <c:pt idx="2">
                    <c:v>0.0563206820486081</c:v>
                  </c:pt>
                </c:numCache>
              </c:numRef>
            </c:plus>
          </c:errBars>
          <c:cat>
            <c:strRef>
              <c:f>'figures 1'!$S$33:$S$35</c:f>
              <c:strCache>
                <c:ptCount val="3"/>
                <c:pt idx="0">
                  <c:v>Ctrl</c:v>
                </c:pt>
                <c:pt idx="1">
                  <c:v>Primary</c:v>
                </c:pt>
                <c:pt idx="2">
                  <c:v>Secondary</c:v>
                </c:pt>
              </c:strCache>
            </c:strRef>
          </c:cat>
          <c:val>
            <c:numRef>
              <c:f>'Summary (2)'!$AZ$51:$AZ$53</c:f>
              <c:numCache>
                <c:formatCode>General</c:formatCode>
                <c:ptCount val="3"/>
                <c:pt idx="0">
                  <c:v>1</c:v>
                </c:pt>
                <c:pt idx="1">
                  <c:v>1.40130366999556</c:v>
                </c:pt>
                <c:pt idx="2">
                  <c:v>0.851695448043878</c:v>
                </c:pt>
              </c:numCache>
            </c:numRef>
          </c:val>
        </c:ser>
        <c:gapWidth val="219"/>
        <c:overlap val="-27"/>
        <c:axId val="19034779"/>
        <c:axId val="53289622"/>
      </c:barChart>
      <c:catAx>
        <c:axId val="190347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289622"/>
        <c:crosses val="autoZero"/>
        <c:auto val="1"/>
        <c:lblAlgn val="ctr"/>
        <c:lblOffset val="100"/>
      </c:catAx>
      <c:valAx>
        <c:axId val="53289622"/>
        <c:scaling>
          <c:orientation val="minMax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034779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PKC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plus"/>
            <c:errValType val="cust"/>
            <c:noEndCap val="0"/>
            <c:plus>
              <c:numRef>
                <c:f>'Summary (2)'!$AF$51:$AF$53</c:f>
                <c:numCache>
                  <c:formatCode>General</c:formatCode>
                  <c:ptCount val="3"/>
                  <c:pt idx="0">
                    <c:v>0.120548326686337</c:v>
                  </c:pt>
                  <c:pt idx="1">
                    <c:v>0.115416501357371</c:v>
                  </c:pt>
                  <c:pt idx="2">
                    <c:v>0.06262931776386</c:v>
                  </c:pt>
                </c:numCache>
              </c:numRef>
            </c:plus>
          </c:errBars>
          <c:cat>
            <c:strRef>
              <c:f>'figures 1'!$S$33:$S$35</c:f>
              <c:strCache>
                <c:ptCount val="3"/>
                <c:pt idx="0">
                  <c:v>Ctrl</c:v>
                </c:pt>
                <c:pt idx="1">
                  <c:v>Primary</c:v>
                </c:pt>
                <c:pt idx="2">
                  <c:v>Secondary</c:v>
                </c:pt>
              </c:strCache>
            </c:strRef>
          </c:cat>
          <c:val>
            <c:numRef>
              <c:f>'Summary (2)'!$AE$51:$AE$53</c:f>
              <c:numCache>
                <c:formatCode>General</c:formatCode>
                <c:ptCount val="3"/>
                <c:pt idx="0">
                  <c:v>1</c:v>
                </c:pt>
                <c:pt idx="1">
                  <c:v>1.42760732205349</c:v>
                </c:pt>
                <c:pt idx="2">
                  <c:v>1.11001817971118</c:v>
                </c:pt>
              </c:numCache>
            </c:numRef>
          </c:val>
        </c:ser>
        <c:gapWidth val="219"/>
        <c:overlap val="-27"/>
        <c:axId val="17516733"/>
        <c:axId val="86229593"/>
      </c:barChart>
      <c:catAx>
        <c:axId val="175167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229593"/>
        <c:crosses val="autoZero"/>
        <c:auto val="1"/>
        <c:lblAlgn val="ctr"/>
        <c:lblOffset val="100"/>
      </c:catAx>
      <c:valAx>
        <c:axId val="86229593"/>
        <c:scaling>
          <c:orientation val="minMax"/>
          <c:max val="1.6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516733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Mapk1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'figures 1'!$S$33:$S$35</c:f>
              <c:strCache>
                <c:ptCount val="3"/>
                <c:pt idx="0">
                  <c:v>Ctrl</c:v>
                </c:pt>
                <c:pt idx="1">
                  <c:v>Primary</c:v>
                </c:pt>
                <c:pt idx="2">
                  <c:v>Secondary</c:v>
                </c:pt>
              </c:strCache>
            </c:strRef>
          </c:cat>
        </c:ser>
        <c:gapWidth val="219"/>
        <c:overlap val="-27"/>
        <c:axId val="68146190"/>
        <c:axId val="89914325"/>
      </c:barChart>
      <c:catAx>
        <c:axId val="681461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914325"/>
        <c:crosses val="autoZero"/>
        <c:auto val="1"/>
        <c:lblAlgn val="ctr"/>
        <c:lblOffset val="100"/>
      </c:catAx>
      <c:valAx>
        <c:axId val="89914325"/>
        <c:scaling>
          <c:orientation val="minMax"/>
          <c:max val="1.4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146190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CREB vs DNMTs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6886533426984"/>
          <c:y val="0.172926644819763"/>
          <c:w val="0.760487836025797"/>
          <c:h val="0.593899672296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"CREB v DNMT3A"</c:f>
              <c:strCache>
                <c:ptCount val="1"/>
                <c:pt idx="0">
                  <c:v>CREB v DNMT3A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10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correls!$AI$20:$AI$35</c:f>
              <c:numCache>
                <c:formatCode>General</c:formatCode>
                <c:ptCount val="16"/>
                <c:pt idx="0">
                  <c:v>1.17561050361579</c:v>
                </c:pt>
                <c:pt idx="1">
                  <c:v>0.941928157409438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xVal>
          <c:yVal>
            <c:numRef>
              <c:f>correls!$AM$20:$AM$35</c:f>
              <c:numCache>
                <c:formatCode>General</c:formatCode>
                <c:ptCount val="16"/>
                <c:pt idx="0">
                  <c:v>1.30391057057418</c:v>
                </c:pt>
                <c:pt idx="1">
                  <c:v>1.74332138385009</c:v>
                </c:pt>
                <c:pt idx="2">
                  <c:v/>
                </c:pt>
                <c:pt idx="3">
                  <c:v/>
                </c:pt>
                <c:pt idx="4">
                  <c:v>2.39712098581724</c:v>
                </c:pt>
                <c:pt idx="5">
                  <c:v>2.77942346464602</c:v>
                </c:pt>
                <c:pt idx="6">
                  <c:v>2.38532906201763</c:v>
                </c:pt>
                <c:pt idx="7">
                  <c:v>1.64018872304381</c:v>
                </c:pt>
                <c:pt idx="8">
                  <c:v>0.93636058247687</c:v>
                </c:pt>
                <c:pt idx="9">
                  <c:v>1.22556163762643</c:v>
                </c:pt>
                <c:pt idx="10">
                  <c:v>1.02798309402417</c:v>
                </c:pt>
                <c:pt idx="11">
                  <c:v>1.06236368029598</c:v>
                </c:pt>
                <c:pt idx="12">
                  <c:v>1.20212547485184</c:v>
                </c:pt>
                <c:pt idx="13">
                  <c:v>1.02812852469652</c:v>
                </c:pt>
                <c:pt idx="14">
                  <c:v>1.39967774491154</c:v>
                </c:pt>
                <c:pt idx="15">
                  <c:v>1.14689367828713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"CREB v DNMT1"</c:f>
              <c:strCache>
                <c:ptCount val="1"/>
                <c:pt idx="0">
                  <c:v>CREB v DNMT1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correls!$AI$20:$AI$35</c:f>
              <c:numCache>
                <c:formatCode>General</c:formatCode>
                <c:ptCount val="16"/>
                <c:pt idx="0">
                  <c:v>1.17561050361579</c:v>
                </c:pt>
                <c:pt idx="1">
                  <c:v>0.941928157409438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xVal>
          <c:yVal>
            <c:numRef>
              <c:f>correls!$AN$20:$AN$35</c:f>
              <c:numCache>
                <c:formatCode>General</c:formatCode>
                <c:ptCount val="16"/>
                <c:pt idx="0">
                  <c:v>1.03348035435408</c:v>
                </c:pt>
                <c:pt idx="1">
                  <c:v>1.24689818052446</c:v>
                </c:pt>
                <c:pt idx="2">
                  <c:v/>
                </c:pt>
                <c:pt idx="3">
                  <c:v/>
                </c:pt>
                <c:pt idx="4">
                  <c:v>1.15937864437052</c:v>
                </c:pt>
                <c:pt idx="5">
                  <c:v>1.39664084190513</c:v>
                </c:pt>
                <c:pt idx="6">
                  <c:v>1.20928056910923</c:v>
                </c:pt>
                <c:pt idx="7">
                  <c:v>1.29219517341695</c:v>
                </c:pt>
                <c:pt idx="8">
                  <c:v>1.28894222213033</c:v>
                </c:pt>
                <c:pt idx="9">
                  <c:v>1.07409359552769</c:v>
                </c:pt>
                <c:pt idx="10">
                  <c:v>0.862324103985192</c:v>
                </c:pt>
                <c:pt idx="11">
                  <c:v>1.55748903757606</c:v>
                </c:pt>
                <c:pt idx="12">
                  <c:v>1.38894702528653</c:v>
                </c:pt>
                <c:pt idx="13">
                  <c:v>1.14764108552575</c:v>
                </c:pt>
                <c:pt idx="14">
                  <c:v>1.25435010809986</c:v>
                </c:pt>
                <c:pt idx="15">
                  <c:v>1.01805724683534</c:v>
                </c:pt>
              </c:numCache>
            </c:numRef>
          </c:yVal>
          <c:smooth val="0"/>
        </c:ser>
        <c:axId val="67839122"/>
        <c:axId val="67907036"/>
      </c:scatterChart>
      <c:valAx>
        <c:axId val="678391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CREBBP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907036"/>
        <c:crosses val="autoZero"/>
        <c:crossBetween val="midCat"/>
      </c:valAx>
      <c:valAx>
        <c:axId val="679070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DNMT3A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83912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2058616946555"/>
          <c:y val="0.17431308293420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Arc vs DNMTs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"Arc v DNMT3A"</c:f>
              <c:strCache>
                <c:ptCount val="1"/>
                <c:pt idx="0">
                  <c:v>Arc v DNMT3A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correls!$AJ$20:$AJ$35</c:f>
              <c:numCache>
                <c:formatCode>General</c:formatCode>
                <c:ptCount val="16"/>
                <c:pt idx="0">
                  <c:v>1.20234464442082</c:v>
                </c:pt>
                <c:pt idx="1">
                  <c:v>1.00237358631588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xVal>
          <c:yVal>
            <c:numRef>
              <c:f>correls!$AM$20:$AM$35</c:f>
              <c:numCache>
                <c:formatCode>General</c:formatCode>
                <c:ptCount val="16"/>
                <c:pt idx="0">
                  <c:v>1.30391057057418</c:v>
                </c:pt>
                <c:pt idx="1">
                  <c:v>1.74332138385009</c:v>
                </c:pt>
                <c:pt idx="2">
                  <c:v/>
                </c:pt>
                <c:pt idx="3">
                  <c:v/>
                </c:pt>
                <c:pt idx="4">
                  <c:v>2.39712098581724</c:v>
                </c:pt>
                <c:pt idx="5">
                  <c:v>2.77942346464602</c:v>
                </c:pt>
                <c:pt idx="6">
                  <c:v>2.38532906201763</c:v>
                </c:pt>
                <c:pt idx="7">
                  <c:v>1.64018872304381</c:v>
                </c:pt>
                <c:pt idx="8">
                  <c:v>0.93636058247687</c:v>
                </c:pt>
                <c:pt idx="9">
                  <c:v>1.22556163762643</c:v>
                </c:pt>
                <c:pt idx="10">
                  <c:v>1.02798309402417</c:v>
                </c:pt>
                <c:pt idx="11">
                  <c:v>1.06236368029598</c:v>
                </c:pt>
                <c:pt idx="12">
                  <c:v>1.20212547485184</c:v>
                </c:pt>
                <c:pt idx="13">
                  <c:v>1.02812852469652</c:v>
                </c:pt>
                <c:pt idx="14">
                  <c:v>1.39967774491154</c:v>
                </c:pt>
                <c:pt idx="15">
                  <c:v>1.14689367828713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"Arc v DNMT1"</c:f>
              <c:strCache>
                <c:ptCount val="1"/>
                <c:pt idx="0">
                  <c:v>Arc v DNMT1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492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correls!$AJ$20:$AJ$35</c:f>
              <c:numCache>
                <c:formatCode>General</c:formatCode>
                <c:ptCount val="16"/>
                <c:pt idx="0">
                  <c:v>1.20234464442082</c:v>
                </c:pt>
                <c:pt idx="1">
                  <c:v>1.00237358631588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xVal>
          <c:yVal>
            <c:numRef>
              <c:f>correls!$AN$20:$AN$35</c:f>
              <c:numCache>
                <c:formatCode>General</c:formatCode>
                <c:ptCount val="16"/>
                <c:pt idx="0">
                  <c:v>1.03348035435408</c:v>
                </c:pt>
                <c:pt idx="1">
                  <c:v>1.24689818052446</c:v>
                </c:pt>
                <c:pt idx="2">
                  <c:v/>
                </c:pt>
                <c:pt idx="3">
                  <c:v/>
                </c:pt>
                <c:pt idx="4">
                  <c:v>1.15937864437052</c:v>
                </c:pt>
                <c:pt idx="5">
                  <c:v>1.39664084190513</c:v>
                </c:pt>
                <c:pt idx="6">
                  <c:v>1.20928056910923</c:v>
                </c:pt>
                <c:pt idx="7">
                  <c:v>1.29219517341695</c:v>
                </c:pt>
                <c:pt idx="8">
                  <c:v>1.28894222213033</c:v>
                </c:pt>
                <c:pt idx="9">
                  <c:v>1.07409359552769</c:v>
                </c:pt>
                <c:pt idx="10">
                  <c:v>0.862324103985192</c:v>
                </c:pt>
                <c:pt idx="11">
                  <c:v>1.55748903757606</c:v>
                </c:pt>
                <c:pt idx="12">
                  <c:v>1.38894702528653</c:v>
                </c:pt>
                <c:pt idx="13">
                  <c:v>1.14764108552575</c:v>
                </c:pt>
                <c:pt idx="14">
                  <c:v>1.25435010809986</c:v>
                </c:pt>
                <c:pt idx="15">
                  <c:v>1.01805724683534</c:v>
                </c:pt>
              </c:numCache>
            </c:numRef>
          </c:yVal>
          <c:smooth val="0"/>
        </c:ser>
        <c:axId val="36043954"/>
        <c:axId val="66505542"/>
      </c:scatterChart>
      <c:valAx>
        <c:axId val="360439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Arc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505542"/>
        <c:crosses val="autoZero"/>
        <c:crossBetween val="midCat"/>
      </c:valAx>
      <c:valAx>
        <c:axId val="665055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04395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"CREB v DNMT3A"</c:f>
              <c:strCache>
                <c:ptCount val="1"/>
                <c:pt idx="0">
                  <c:v>CREB v DNMT3A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</c:v>
                </c:pt>
                <c:pt idx="2">
                  <c:v/>
                </c:pt>
                <c:pt idx="3">
                  <c:v/>
                </c:pt>
                <c:pt idx="4">
                  <c:v>1.98641841799224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"CREB v DNMT1"</c:f>
              <c:strCache>
                <c:ptCount val="1"/>
                <c:pt idx="0">
                  <c:v>CREB v DNMT1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</c:v>
                </c:pt>
                <c:pt idx="2">
                  <c:v/>
                </c:pt>
                <c:pt idx="3">
                  <c:v/>
                </c:pt>
                <c:pt idx="4">
                  <c:v>1.98641841799224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</c:ser>
        <c:axId val="14750391"/>
        <c:axId val="61103424"/>
      </c:scatterChart>
      <c:valAx>
        <c:axId val="147503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103424"/>
        <c:crosses val="autoZero"/>
        <c:crossBetween val="midCat"/>
      </c:valAx>
      <c:valAx>
        <c:axId val="61103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75039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"Arc v DNMT3A"</c:f>
              <c:strCache>
                <c:ptCount val="1"/>
                <c:pt idx="0">
                  <c:v>Arc v DNMT3A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1.20234464442082</c:v>
                </c:pt>
                <c:pt idx="1">
                  <c:v>1.00237358631588</c:v>
                </c:pt>
                <c:pt idx="2">
                  <c:v/>
                </c:pt>
                <c:pt idx="3">
                  <c:v/>
                </c:pt>
                <c:pt idx="4">
                  <c:v>1.20229946326792</c:v>
                </c:pt>
                <c:pt idx="5">
                  <c:v>0.857904061230934</c:v>
                </c:pt>
                <c:pt idx="6">
                  <c:v>1.64212154828612</c:v>
                </c:pt>
                <c:pt idx="7">
                  <c:v>0.440184229221342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"Arc v DNMT1"</c:f>
              <c:strCache>
                <c:ptCount val="1"/>
                <c:pt idx="0">
                  <c:v>Arc v DNMT1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1.20234464442082</c:v>
                </c:pt>
                <c:pt idx="1">
                  <c:v>1.00237358631588</c:v>
                </c:pt>
                <c:pt idx="2">
                  <c:v/>
                </c:pt>
                <c:pt idx="3">
                  <c:v/>
                </c:pt>
                <c:pt idx="4">
                  <c:v>1.20229946326792</c:v>
                </c:pt>
                <c:pt idx="5">
                  <c:v>0.857904061230934</c:v>
                </c:pt>
                <c:pt idx="6">
                  <c:v>1.64212154828612</c:v>
                </c:pt>
                <c:pt idx="7">
                  <c:v>0.440184229221342</c:v>
                </c:pt>
              </c:numCache>
            </c:numRef>
          </c:yVal>
          <c:smooth val="0"/>
        </c:ser>
        <c:axId val="62659749"/>
        <c:axId val="39360702"/>
      </c:scatterChart>
      <c:valAx>
        <c:axId val="626597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360702"/>
        <c:crosses val="autoZero"/>
        <c:crossBetween val="midCat"/>
      </c:valAx>
      <c:valAx>
        <c:axId val="39360702"/>
        <c:scaling>
          <c:orientation val="minMax"/>
          <c:max val="2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65974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"CREB v DNMT3A"</c:f>
              <c:strCache>
                <c:ptCount val="1"/>
                <c:pt idx="0">
                  <c:v>CREB v DNMT3A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correls!$CI$28:$CI$35</c:f>
              <c:numCache>
                <c:formatCode>General</c:formatCode>
                <c:ptCount val="8"/>
                <c:pt idx="0">
                  <c:v>0.919451972784704</c:v>
                </c:pt>
                <c:pt idx="1">
                  <c:v>1.44119145849576</c:v>
                </c:pt>
                <c:pt idx="2">
                  <c:v>1.31689019282604</c:v>
                </c:pt>
                <c:pt idx="3">
                  <c:v>1.81545700238748</c:v>
                </c:pt>
                <c:pt idx="4">
                  <c:v>1.96770829180013</c:v>
                </c:pt>
                <c:pt idx="5">
                  <c:v>1.46098953515875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xVal>
          <c:yVal>
            <c:numRef>
              <c:f>correls!$CM$28:$CM$35</c:f>
              <c:numCache>
                <c:formatCode>General</c:formatCode>
                <c:ptCount val="8"/>
                <c:pt idx="0">
                  <c:v>0.93636058247687</c:v>
                </c:pt>
                <c:pt idx="1">
                  <c:v>1.22556163762643</c:v>
                </c:pt>
                <c:pt idx="2">
                  <c:v>1.02798309402417</c:v>
                </c:pt>
                <c:pt idx="3">
                  <c:v>1.06236368029598</c:v>
                </c:pt>
                <c:pt idx="4">
                  <c:v>1.20212547485184</c:v>
                </c:pt>
                <c:pt idx="5">
                  <c:v>1.02812852469652</c:v>
                </c:pt>
                <c:pt idx="6">
                  <c:v>1.39967774491154</c:v>
                </c:pt>
                <c:pt idx="7">
                  <c:v>1.14689367828713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"CREB v DNMT1"</c:f>
              <c:strCache>
                <c:ptCount val="1"/>
                <c:pt idx="0">
                  <c:v>CREB v DNMT1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correls!$CI$28:$CI$35</c:f>
              <c:numCache>
                <c:formatCode>General</c:formatCode>
                <c:ptCount val="8"/>
                <c:pt idx="0">
                  <c:v>0.919451972784704</c:v>
                </c:pt>
                <c:pt idx="1">
                  <c:v>1.44119145849576</c:v>
                </c:pt>
                <c:pt idx="2">
                  <c:v>1.31689019282604</c:v>
                </c:pt>
                <c:pt idx="3">
                  <c:v>1.81545700238748</c:v>
                </c:pt>
                <c:pt idx="4">
                  <c:v>1.96770829180013</c:v>
                </c:pt>
                <c:pt idx="5">
                  <c:v>1.46098953515875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xVal>
          <c:yVal>
            <c:numRef>
              <c:f>correls!$CN$28:$CN$35</c:f>
              <c:numCache>
                <c:formatCode>General</c:formatCode>
                <c:ptCount val="8"/>
                <c:pt idx="0">
                  <c:v>1.28894222213033</c:v>
                </c:pt>
                <c:pt idx="1">
                  <c:v>1.07409359552769</c:v>
                </c:pt>
                <c:pt idx="2">
                  <c:v>0.862324103985192</c:v>
                </c:pt>
                <c:pt idx="3">
                  <c:v>1.55748903757606</c:v>
                </c:pt>
                <c:pt idx="4">
                  <c:v>1.38894702528653</c:v>
                </c:pt>
                <c:pt idx="5">
                  <c:v>1.14764108552575</c:v>
                </c:pt>
                <c:pt idx="6">
                  <c:v>1.25435010809986</c:v>
                </c:pt>
                <c:pt idx="7">
                  <c:v>1.01805724683534</c:v>
                </c:pt>
              </c:numCache>
            </c:numRef>
          </c:yVal>
          <c:smooth val="0"/>
        </c:ser>
        <c:axId val="79031619"/>
        <c:axId val="11885749"/>
      </c:scatterChart>
      <c:valAx>
        <c:axId val="79031619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885749"/>
        <c:crosses val="autoZero"/>
        <c:crossBetween val="midCat"/>
      </c:valAx>
      <c:valAx>
        <c:axId val="11885749"/>
        <c:scaling>
          <c:orientation val="minMax"/>
          <c:max val="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03161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"Arc v DNMT3A"</c:f>
              <c:strCache>
                <c:ptCount val="1"/>
                <c:pt idx="0">
                  <c:v>Arc v DNMT3A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correls!$CM$28:$CM$35</c:f>
              <c:numCache>
                <c:formatCode>General</c:formatCode>
                <c:ptCount val="8"/>
                <c:pt idx="0">
                  <c:v>0.93636058247687</c:v>
                </c:pt>
                <c:pt idx="1">
                  <c:v>1.22556163762643</c:v>
                </c:pt>
                <c:pt idx="2">
                  <c:v>1.02798309402417</c:v>
                </c:pt>
                <c:pt idx="3">
                  <c:v>1.06236368029598</c:v>
                </c:pt>
                <c:pt idx="4">
                  <c:v>1.20212547485184</c:v>
                </c:pt>
                <c:pt idx="5">
                  <c:v>1.02812852469652</c:v>
                </c:pt>
                <c:pt idx="6">
                  <c:v>1.39967774491154</c:v>
                </c:pt>
                <c:pt idx="7">
                  <c:v>1.14689367828713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</c:v>
                </c:pt>
                <c:pt idx="1">
                  <c:v>1.77452519721449</c:v>
                </c:pt>
                <c:pt idx="2">
                  <c:v>1.93215522112665</c:v>
                </c:pt>
                <c:pt idx="3">
                  <c:v>0.788899613311896</c:v>
                </c:pt>
                <c:pt idx="4">
                  <c:v>1.26616381021761</c:v>
                </c:pt>
                <c:pt idx="5">
                  <c:v>0.978442986182982</c:v>
                </c:pt>
                <c:pt idx="6">
                  <c:v>1.01503846080818</c:v>
                </c:pt>
                <c:pt idx="7">
                  <c:v>1.11312222525723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"Arc v DNMT1"</c:f>
              <c:strCache>
                <c:ptCount val="1"/>
                <c:pt idx="0">
                  <c:v>Arc v DNMT1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correls!$CN$28:$CN$35</c:f>
              <c:numCache>
                <c:formatCode>General</c:formatCode>
                <c:ptCount val="8"/>
                <c:pt idx="0">
                  <c:v>1.28894222213033</c:v>
                </c:pt>
                <c:pt idx="1">
                  <c:v>1.07409359552769</c:v>
                </c:pt>
                <c:pt idx="2">
                  <c:v>0.862324103985192</c:v>
                </c:pt>
                <c:pt idx="3">
                  <c:v>1.55748903757606</c:v>
                </c:pt>
                <c:pt idx="4">
                  <c:v>1.38894702528653</c:v>
                </c:pt>
                <c:pt idx="5">
                  <c:v>1.14764108552575</c:v>
                </c:pt>
                <c:pt idx="6">
                  <c:v>1.25435010809986</c:v>
                </c:pt>
                <c:pt idx="7">
                  <c:v>1.01805724683534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</c:v>
                </c:pt>
                <c:pt idx="1">
                  <c:v>1.77452519721449</c:v>
                </c:pt>
                <c:pt idx="2">
                  <c:v>1.93215522112665</c:v>
                </c:pt>
                <c:pt idx="3">
                  <c:v>0.788899613311896</c:v>
                </c:pt>
                <c:pt idx="4">
                  <c:v>1.26616381021761</c:v>
                </c:pt>
                <c:pt idx="5">
                  <c:v>0.978442986182982</c:v>
                </c:pt>
                <c:pt idx="6">
                  <c:v>1.01503846080818</c:v>
                </c:pt>
                <c:pt idx="7">
                  <c:v>1.11312222525723</c:v>
                </c:pt>
              </c:numCache>
            </c:numRef>
          </c:yVal>
          <c:smooth val="0"/>
        </c:ser>
        <c:axId val="87044219"/>
        <c:axId val="9885849"/>
      </c:scatterChart>
      <c:valAx>
        <c:axId val="87044219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85849"/>
        <c:crosses val="autoZero"/>
        <c:crossBetween val="midCat"/>
      </c:valAx>
      <c:valAx>
        <c:axId val="9885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04421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PKC b1 -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(2)'!$AF$50:$AF$53</c:f>
                <c:numCache>
                  <c:formatCode>General</c:formatCode>
                  <c:ptCount val="4"/>
                  <c:pt idx="0">
                    <c:v>0.0779905047885919</c:v>
                  </c:pt>
                  <c:pt idx="1">
                    <c:v>0.120548326686337</c:v>
                  </c:pt>
                  <c:pt idx="2">
                    <c:v>0.115416501357371</c:v>
                  </c:pt>
                  <c:pt idx="3">
                    <c:v>0.06262931776386</c:v>
                  </c:pt>
                </c:numCache>
              </c:numRef>
            </c:plus>
            <c:minus>
              <c:numRef>
                <c:f>'Summary (2)'!$AF$50:$AF$53</c:f>
                <c:numCache>
                  <c:formatCode>General</c:formatCode>
                  <c:ptCount val="4"/>
                  <c:pt idx="0">
                    <c:v>0.0779905047885919</c:v>
                  </c:pt>
                  <c:pt idx="1">
                    <c:v>0.120548326686337</c:v>
                  </c:pt>
                  <c:pt idx="2">
                    <c:v>0.115416501357371</c:v>
                  </c:pt>
                  <c:pt idx="3">
                    <c:v>0.06262931776386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(2)'!$AE$50:$AE$53</c:f>
              <c:numCache>
                <c:formatCode>General</c:formatCode>
                <c:ptCount val="4"/>
                <c:pt idx="0">
                  <c:v>0.92428961742188</c:v>
                </c:pt>
                <c:pt idx="1">
                  <c:v>1</c:v>
                </c:pt>
                <c:pt idx="2">
                  <c:v>1.42760732205349</c:v>
                </c:pt>
                <c:pt idx="3">
                  <c:v>1.11001817971118</c:v>
                </c:pt>
              </c:numCache>
            </c:numRef>
          </c:val>
        </c:ser>
        <c:gapWidth val="219"/>
        <c:overlap val="-27"/>
        <c:axId val="11537430"/>
        <c:axId val="24684655"/>
      </c:barChart>
      <c:catAx>
        <c:axId val="115374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684655"/>
        <c:crosses val="autoZero"/>
        <c:auto val="1"/>
        <c:lblAlgn val="ctr"/>
        <c:lblOffset val="100"/>
      </c:catAx>
      <c:valAx>
        <c:axId val="246846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5374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CREB vs Arc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16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correls!$AI$20:$AI$35</c:f>
              <c:numCache>
                <c:formatCode>General</c:formatCode>
                <c:ptCount val="16"/>
                <c:pt idx="0">
                  <c:v>1.17561050361579</c:v>
                </c:pt>
                <c:pt idx="1">
                  <c:v>0.941928157409438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xVal>
          <c:yVal>
            <c:numRef>
              <c:f>correls!$AJ$20:$AJ$35</c:f>
              <c:numCache>
                <c:formatCode>General</c:formatCode>
                <c:ptCount val="16"/>
                <c:pt idx="0">
                  <c:v>1.20234464442082</c:v>
                </c:pt>
                <c:pt idx="1">
                  <c:v>1.00237358631588</c:v>
                </c:pt>
                <c:pt idx="2">
                  <c:v/>
                </c:pt>
                <c:pt idx="3">
                  <c:v/>
                </c:pt>
                <c:pt idx="4">
                  <c:v>1.20229946326792</c:v>
                </c:pt>
                <c:pt idx="5">
                  <c:v>0.857904061230934</c:v>
                </c:pt>
                <c:pt idx="6">
                  <c:v>1.64212154828612</c:v>
                </c:pt>
                <c:pt idx="7">
                  <c:v>0.440184229221342</c:v>
                </c:pt>
                <c:pt idx="8">
                  <c:v>0.621230438500586</c:v>
                </c:pt>
                <c:pt idx="9">
                  <c:v>1.77452519721449</c:v>
                </c:pt>
                <c:pt idx="10">
                  <c:v>1.93215522112665</c:v>
                </c:pt>
                <c:pt idx="11">
                  <c:v>0.788899613311896</c:v>
                </c:pt>
                <c:pt idx="12">
                  <c:v>1.26616381021761</c:v>
                </c:pt>
                <c:pt idx="13">
                  <c:v>0.978442986182982</c:v>
                </c:pt>
                <c:pt idx="14">
                  <c:v>1.01503846080818</c:v>
                </c:pt>
                <c:pt idx="15">
                  <c:v>1.11312222525723</c:v>
                </c:pt>
              </c:numCache>
            </c:numRef>
          </c:yVal>
          <c:smooth val="0"/>
        </c:ser>
        <c:axId val="78167652"/>
        <c:axId val="55967698"/>
      </c:scatterChart>
      <c:valAx>
        <c:axId val="781676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967698"/>
        <c:crosses val="autoZero"/>
        <c:crossBetween val="midCat"/>
      </c:valAx>
      <c:valAx>
        <c:axId val="559676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16765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EGR-1 vs DNMTs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"EGR1 v DNMT3A"</c:f>
              <c:strCache>
                <c:ptCount val="1"/>
                <c:pt idx="0">
                  <c:v>EGR1 v DNMT3A</c:v>
                </c:pt>
              </c:strCache>
            </c:strRef>
          </c:tx>
          <c:spPr>
            <a:solidFill>
              <a:srgbClr val="92d050"/>
            </a:solidFill>
            <a:ln w="19080"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correls!$AL$20:$AL$35</c:f>
              <c:numCache>
                <c:formatCode>General</c:formatCode>
                <c:ptCount val="16"/>
                <c:pt idx="0">
                  <c:v>1.15909517101673</c:v>
                </c:pt>
                <c:pt idx="1">
                  <c:v>1.28027188175884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xVal>
          <c:yVal>
            <c:numRef>
              <c:f>correls!$AM$20:$AM$35</c:f>
              <c:numCache>
                <c:formatCode>General</c:formatCode>
                <c:ptCount val="16"/>
                <c:pt idx="0">
                  <c:v>1.30391057057418</c:v>
                </c:pt>
                <c:pt idx="1">
                  <c:v>1.74332138385009</c:v>
                </c:pt>
                <c:pt idx="2">
                  <c:v/>
                </c:pt>
                <c:pt idx="3">
                  <c:v/>
                </c:pt>
                <c:pt idx="4">
                  <c:v>2.39712098581724</c:v>
                </c:pt>
                <c:pt idx="5">
                  <c:v>2.77942346464602</c:v>
                </c:pt>
                <c:pt idx="6">
                  <c:v>2.38532906201763</c:v>
                </c:pt>
                <c:pt idx="7">
                  <c:v>1.64018872304381</c:v>
                </c:pt>
                <c:pt idx="8">
                  <c:v>0.93636058247687</c:v>
                </c:pt>
                <c:pt idx="9">
                  <c:v>1.22556163762643</c:v>
                </c:pt>
                <c:pt idx="10">
                  <c:v>1.02798309402417</c:v>
                </c:pt>
                <c:pt idx="11">
                  <c:v>1.06236368029598</c:v>
                </c:pt>
                <c:pt idx="12">
                  <c:v>1.20212547485184</c:v>
                </c:pt>
                <c:pt idx="13">
                  <c:v>1.02812852469652</c:v>
                </c:pt>
                <c:pt idx="14">
                  <c:v>1.39967774491154</c:v>
                </c:pt>
                <c:pt idx="15">
                  <c:v>1.14689367828713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"EGR1 v DNMT1"</c:f>
              <c:strCache>
                <c:ptCount val="1"/>
                <c:pt idx="0">
                  <c:v>EGR1 v DNMT1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16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correls!$AL$20:$AL$35</c:f>
              <c:numCache>
                <c:formatCode>General</c:formatCode>
                <c:ptCount val="16"/>
                <c:pt idx="0">
                  <c:v>1.15909517101673</c:v>
                </c:pt>
                <c:pt idx="1">
                  <c:v>1.28027188175884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xVal>
          <c:yVal>
            <c:numRef>
              <c:f>correls!$AN$20:$AN$35</c:f>
              <c:numCache>
                <c:formatCode>General</c:formatCode>
                <c:ptCount val="16"/>
                <c:pt idx="0">
                  <c:v>1.03348035435408</c:v>
                </c:pt>
                <c:pt idx="1">
                  <c:v>1.24689818052446</c:v>
                </c:pt>
                <c:pt idx="2">
                  <c:v/>
                </c:pt>
                <c:pt idx="3">
                  <c:v/>
                </c:pt>
                <c:pt idx="4">
                  <c:v>1.15937864437052</c:v>
                </c:pt>
                <c:pt idx="5">
                  <c:v>1.39664084190513</c:v>
                </c:pt>
                <c:pt idx="6">
                  <c:v>1.20928056910923</c:v>
                </c:pt>
                <c:pt idx="7">
                  <c:v>1.29219517341695</c:v>
                </c:pt>
                <c:pt idx="8">
                  <c:v>1.28894222213033</c:v>
                </c:pt>
                <c:pt idx="9">
                  <c:v>1.07409359552769</c:v>
                </c:pt>
                <c:pt idx="10">
                  <c:v>0.862324103985192</c:v>
                </c:pt>
                <c:pt idx="11">
                  <c:v>1.55748903757606</c:v>
                </c:pt>
                <c:pt idx="12">
                  <c:v>1.38894702528653</c:v>
                </c:pt>
                <c:pt idx="13">
                  <c:v>1.14764108552575</c:v>
                </c:pt>
                <c:pt idx="14">
                  <c:v>1.25435010809986</c:v>
                </c:pt>
                <c:pt idx="15">
                  <c:v>1.01805724683534</c:v>
                </c:pt>
              </c:numCache>
            </c:numRef>
          </c:yVal>
          <c:smooth val="0"/>
        </c:ser>
        <c:axId val="51724857"/>
        <c:axId val="7925024"/>
      </c:scatterChart>
      <c:valAx>
        <c:axId val="517248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EGR-1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25024"/>
        <c:crosses val="autoZero"/>
        <c:crossBetween val="midCat"/>
      </c:valAx>
      <c:valAx>
        <c:axId val="7925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DNMT3A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72485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CREB vs EGR-1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16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correls!$AI$20:$AI$35</c:f>
              <c:numCache>
                <c:formatCode>General</c:formatCode>
                <c:ptCount val="16"/>
                <c:pt idx="0">
                  <c:v>1.17561050361579</c:v>
                </c:pt>
                <c:pt idx="1">
                  <c:v>0.941928157409438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xVal>
          <c:yVal>
            <c:numRef>
              <c:f>correls!$AL$20:$AL$35</c:f>
              <c:numCache>
                <c:formatCode>General</c:formatCode>
                <c:ptCount val="16"/>
                <c:pt idx="0">
                  <c:v>1.15909517101673</c:v>
                </c:pt>
                <c:pt idx="1">
                  <c:v>1.28027188175884</c:v>
                </c:pt>
                <c:pt idx="2">
                  <c:v/>
                </c:pt>
                <c:pt idx="3">
                  <c:v/>
                </c:pt>
                <c:pt idx="4">
                  <c:v>2.53516077425687</c:v>
                </c:pt>
                <c:pt idx="5">
                  <c:v>2.0089389366335</c:v>
                </c:pt>
                <c:pt idx="6">
                  <c:v>2.92860850012961</c:v>
                </c:pt>
                <c:pt idx="7">
                  <c:v>0.820178129873744</c:v>
                </c:pt>
                <c:pt idx="8">
                  <c:v>0.633097540619146</c:v>
                </c:pt>
                <c:pt idx="9">
                  <c:v>1.78790333060847</c:v>
                </c:pt>
                <c:pt idx="10">
                  <c:v>1.54247639278032</c:v>
                </c:pt>
                <c:pt idx="11">
                  <c:v>0.798884534364342</c:v>
                </c:pt>
                <c:pt idx="12">
                  <c:v>1.08509439982499</c:v>
                </c:pt>
                <c:pt idx="13">
                  <c:v>1.06181311635183</c:v>
                </c:pt>
                <c:pt idx="14">
                  <c:v>0.99551666781412</c:v>
                </c:pt>
                <c:pt idx="15">
                  <c:v>1.26179064618801</c:v>
                </c:pt>
              </c:numCache>
            </c:numRef>
          </c:yVal>
          <c:smooth val="0"/>
        </c:ser>
        <c:axId val="82874869"/>
        <c:axId val="46201593"/>
      </c:scatterChart>
      <c:valAx>
        <c:axId val="828748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201593"/>
        <c:crosses val="autoZero"/>
        <c:crossBetween val="midCat"/>
      </c:valAx>
      <c:valAx>
        <c:axId val="46201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7486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Arc vs EGR-1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16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correls!$AJ$20:$AJ$35</c:f>
              <c:numCache>
                <c:formatCode>General</c:formatCode>
                <c:ptCount val="16"/>
                <c:pt idx="0">
                  <c:v>1.20234464442082</c:v>
                </c:pt>
                <c:pt idx="1">
                  <c:v>1.00237358631588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xVal>
          <c:yVal>
            <c:numRef>
              <c:f>correls!$AL$20:$AL$35</c:f>
              <c:numCache>
                <c:formatCode>General</c:formatCode>
                <c:ptCount val="16"/>
                <c:pt idx="0">
                  <c:v>1.15909517101673</c:v>
                </c:pt>
                <c:pt idx="1">
                  <c:v>1.28027188175884</c:v>
                </c:pt>
                <c:pt idx="2">
                  <c:v/>
                </c:pt>
                <c:pt idx="3">
                  <c:v/>
                </c:pt>
                <c:pt idx="4">
                  <c:v>2.53516077425687</c:v>
                </c:pt>
                <c:pt idx="5">
                  <c:v>2.0089389366335</c:v>
                </c:pt>
                <c:pt idx="6">
                  <c:v>2.92860850012961</c:v>
                </c:pt>
                <c:pt idx="7">
                  <c:v>0.820178129873744</c:v>
                </c:pt>
                <c:pt idx="8">
                  <c:v>0.633097540619146</c:v>
                </c:pt>
                <c:pt idx="9">
                  <c:v>1.78790333060847</c:v>
                </c:pt>
                <c:pt idx="10">
                  <c:v>1.54247639278032</c:v>
                </c:pt>
                <c:pt idx="11">
                  <c:v>0.798884534364342</c:v>
                </c:pt>
                <c:pt idx="12">
                  <c:v>1.08509439982499</c:v>
                </c:pt>
                <c:pt idx="13">
                  <c:v>1.06181311635183</c:v>
                </c:pt>
                <c:pt idx="14">
                  <c:v>0.99551666781412</c:v>
                </c:pt>
                <c:pt idx="15">
                  <c:v>1.26179064618801</c:v>
                </c:pt>
              </c:numCache>
            </c:numRef>
          </c:yVal>
          <c:smooth val="0"/>
        </c:ser>
        <c:axId val="73084194"/>
        <c:axId val="25556592"/>
      </c:scatterChart>
      <c:valAx>
        <c:axId val="730841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556592"/>
        <c:crosses val="autoZero"/>
        <c:crossBetween val="midCat"/>
      </c:valAx>
      <c:valAx>
        <c:axId val="25556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08419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"EGR1 v DNMT3A"</c:f>
              <c:strCache>
                <c:ptCount val="1"/>
                <c:pt idx="0">
                  <c:v>EGR1 v DNMT3A</c:v>
                </c:pt>
              </c:strCache>
            </c:strRef>
          </c:tx>
          <c:spPr>
            <a:solidFill>
              <a:srgbClr val="92d05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</c:v>
                </c:pt>
                <c:pt idx="1">
                  <c:v>1.28027188175884</c:v>
                </c:pt>
                <c:pt idx="2">
                  <c:v/>
                </c:pt>
                <c:pt idx="3">
                  <c:v/>
                </c:pt>
                <c:pt idx="4">
                  <c:v>2.53516077425687</c:v>
                </c:pt>
                <c:pt idx="5">
                  <c:v>2.0089389366335</c:v>
                </c:pt>
                <c:pt idx="6">
                  <c:v>2.92860850012961</c:v>
                </c:pt>
                <c:pt idx="7">
                  <c:v>0.820178129873744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"EGR1 v DNMT1"</c:f>
              <c:strCache>
                <c:ptCount val="1"/>
                <c:pt idx="0">
                  <c:v>EGR1 v DNMT1</c:v>
                </c:pt>
              </c:strCache>
            </c:strRef>
          </c:tx>
          <c:spPr>
            <a:solidFill>
              <a:srgbClr val="92d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</c:v>
                </c:pt>
                <c:pt idx="1">
                  <c:v>1.28027188175884</c:v>
                </c:pt>
                <c:pt idx="2">
                  <c:v/>
                </c:pt>
                <c:pt idx="3">
                  <c:v/>
                </c:pt>
                <c:pt idx="4">
                  <c:v>2.53516077425687</c:v>
                </c:pt>
                <c:pt idx="5">
                  <c:v>2.0089389366335</c:v>
                </c:pt>
                <c:pt idx="6">
                  <c:v>2.92860850012961</c:v>
                </c:pt>
                <c:pt idx="7">
                  <c:v>0.820178129873744</c:v>
                </c:pt>
              </c:numCache>
            </c:numRef>
          </c:yVal>
          <c:smooth val="0"/>
        </c:ser>
        <c:axId val="59579239"/>
        <c:axId val="80950473"/>
      </c:scatterChart>
      <c:valAx>
        <c:axId val="595792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950473"/>
        <c:crosses val="autoZero"/>
        <c:crossBetween val="midCat"/>
      </c:valAx>
      <c:valAx>
        <c:axId val="809504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57923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"EGR1 v DNMT3A"</c:f>
              <c:strCache>
                <c:ptCount val="1"/>
                <c:pt idx="0">
                  <c:v>EGR1 v DNMT3A</c:v>
                </c:pt>
              </c:strCache>
            </c:strRef>
          </c:tx>
          <c:spPr>
            <a:solidFill>
              <a:srgbClr val="92d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correls!$CM$28:$CM$35</c:f>
              <c:numCache>
                <c:formatCode>General</c:formatCode>
                <c:ptCount val="8"/>
                <c:pt idx="0">
                  <c:v>0.93636058247687</c:v>
                </c:pt>
                <c:pt idx="1">
                  <c:v>1.22556163762643</c:v>
                </c:pt>
                <c:pt idx="2">
                  <c:v>1.02798309402417</c:v>
                </c:pt>
                <c:pt idx="3">
                  <c:v>1.06236368029598</c:v>
                </c:pt>
                <c:pt idx="4">
                  <c:v>1.20212547485184</c:v>
                </c:pt>
                <c:pt idx="5">
                  <c:v>1.02812852469652</c:v>
                </c:pt>
                <c:pt idx="6">
                  <c:v>1.39967774491154</c:v>
                </c:pt>
                <c:pt idx="7">
                  <c:v>1.14689367828713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</c:v>
                </c:pt>
                <c:pt idx="4">
                  <c:v>1.08509439982499</c:v>
                </c:pt>
                <c:pt idx="5">
                  <c:v>1.06181311635183</c:v>
                </c:pt>
                <c:pt idx="6">
                  <c:v>0.99551666781412</c:v>
                </c:pt>
                <c:pt idx="7">
                  <c:v>1.26179064618801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"EGR1 v DNMT1"</c:f>
              <c:strCache>
                <c:ptCount val="1"/>
                <c:pt idx="0">
                  <c:v>EGR1 v DNMT1</c:v>
                </c:pt>
              </c:strCache>
            </c:strRef>
          </c:tx>
          <c:spPr>
            <a:solidFill>
              <a:srgbClr val="92d05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correls!$CN$28:$CN$35</c:f>
              <c:numCache>
                <c:formatCode>General</c:formatCode>
                <c:ptCount val="8"/>
                <c:pt idx="0">
                  <c:v>1.28894222213033</c:v>
                </c:pt>
                <c:pt idx="1">
                  <c:v>1.07409359552769</c:v>
                </c:pt>
                <c:pt idx="2">
                  <c:v>0.862324103985192</c:v>
                </c:pt>
                <c:pt idx="3">
                  <c:v>1.55748903757606</c:v>
                </c:pt>
                <c:pt idx="4">
                  <c:v>1.38894702528653</c:v>
                </c:pt>
                <c:pt idx="5">
                  <c:v>1.14764108552575</c:v>
                </c:pt>
                <c:pt idx="6">
                  <c:v>1.25435010809986</c:v>
                </c:pt>
                <c:pt idx="7">
                  <c:v>1.01805724683534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</c:v>
                </c:pt>
                <c:pt idx="4">
                  <c:v>1.08509439982499</c:v>
                </c:pt>
                <c:pt idx="5">
                  <c:v>1.06181311635183</c:v>
                </c:pt>
                <c:pt idx="6">
                  <c:v>0.99551666781412</c:v>
                </c:pt>
                <c:pt idx="7">
                  <c:v>1.26179064618801</c:v>
                </c:pt>
              </c:numCache>
            </c:numRef>
          </c:yVal>
          <c:smooth val="0"/>
        </c:ser>
        <c:axId val="2384177"/>
        <c:axId val="97771060"/>
      </c:scatterChart>
      <c:valAx>
        <c:axId val="23841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771060"/>
        <c:crosses val="autoZero"/>
        <c:crossBetween val="midCat"/>
      </c:valAx>
      <c:valAx>
        <c:axId val="977710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8417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"CaMKIIa v CREB"</c:f>
              <c:strCache>
                <c:ptCount val="1"/>
                <c:pt idx="0">
                  <c:v>CaMKIIa v CREB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correls!$BD$20:$BD$27</c:f>
              <c:numCache>
                <c:formatCode>General</c:formatCode>
                <c:ptCount val="8"/>
                <c:pt idx="0">
                  <c:v>1.4179536603114</c:v>
                </c:pt>
                <c:pt idx="1">
                  <c:v>1.66403765211668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</c:v>
                </c:pt>
                <c:pt idx="2">
                  <c:v/>
                </c:pt>
                <c:pt idx="3">
                  <c:v/>
                </c:pt>
                <c:pt idx="4">
                  <c:v>1.98641841799224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"CaMKIIb v CREB"</c:f>
              <c:strCache>
                <c:ptCount val="1"/>
                <c:pt idx="0">
                  <c:v>CaMKIIb v CREB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correls!$BE$20:$BE$27</c:f>
              <c:numCache>
                <c:formatCode>General</c:formatCode>
                <c:ptCount val="8"/>
                <c:pt idx="0">
                  <c:v>0.841920224838723</c:v>
                </c:pt>
                <c:pt idx="1">
                  <c:v>1.20976625232159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</c:v>
                </c:pt>
                <c:pt idx="2">
                  <c:v/>
                </c:pt>
                <c:pt idx="3">
                  <c:v/>
                </c:pt>
                <c:pt idx="4">
                  <c:v>1.98641841799224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"CaMKIV v CREB"</c:f>
              <c:strCache>
                <c:ptCount val="1"/>
                <c:pt idx="0">
                  <c:v>CaMKIV v CREB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correls!$BF$20:$BF$27</c:f>
              <c:numCache>
                <c:formatCode>General</c:formatCode>
                <c:ptCount val="8"/>
                <c:pt idx="0">
                  <c:v>0.857195646390789</c:v>
                </c:pt>
                <c:pt idx="1">
                  <c:v>1.15872194196819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</c:v>
                </c:pt>
                <c:pt idx="2">
                  <c:v/>
                </c:pt>
                <c:pt idx="3">
                  <c:v/>
                </c:pt>
                <c:pt idx="4">
                  <c:v>1.98641841799224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"PKA v CREB"</c:f>
              <c:strCache>
                <c:ptCount val="1"/>
                <c:pt idx="0">
                  <c:v>PKA v CREB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correls!$BG$20:$BG$27</c:f>
              <c:numCache>
                <c:formatCode>General</c:formatCode>
                <c:ptCount val="8"/>
                <c:pt idx="0">
                  <c:v>0.947918268898439</c:v>
                </c:pt>
                <c:pt idx="1">
                  <c:v>1.14355025930923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</c:v>
                </c:pt>
                <c:pt idx="2">
                  <c:v/>
                </c:pt>
                <c:pt idx="3">
                  <c:v/>
                </c:pt>
                <c:pt idx="4">
                  <c:v>1.98641841799224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"PKC v CREB"</c:f>
              <c:strCache>
                <c:ptCount val="1"/>
                <c:pt idx="0">
                  <c:v>PKC v CREB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correls!$BH$20:$BH$27</c:f>
              <c:numCache>
                <c:formatCode>General</c:formatCode>
                <c:ptCount val="8"/>
                <c:pt idx="0">
                  <c:v>1.17427690572648</c:v>
                </c:pt>
                <c:pt idx="1">
                  <c:v>0.998887370734093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</c:v>
                </c:pt>
                <c:pt idx="2">
                  <c:v/>
                </c:pt>
                <c:pt idx="3">
                  <c:v/>
                </c:pt>
                <c:pt idx="4">
                  <c:v>1.98641841799224</c:v>
                </c:pt>
                <c:pt idx="5">
                  <c:v>2.66148396084307</c:v>
                </c:pt>
                <c:pt idx="6">
                  <c:v>1.54022642754329</c:v>
                </c:pt>
                <c:pt idx="7">
                  <c:v>1.51322281539889</c:v>
                </c:pt>
              </c:numCache>
            </c:numRef>
          </c:yVal>
          <c:smooth val="0"/>
        </c:ser>
        <c:axId val="45912268"/>
        <c:axId val="25604340"/>
      </c:scatterChart>
      <c:valAx>
        <c:axId val="459122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or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604340"/>
        <c:crosses val="autoZero"/>
        <c:crossBetween val="midCat"/>
      </c:valAx>
      <c:valAx>
        <c:axId val="256043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CREBBP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91226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"CaMKIIa v CREB"</c:f>
              <c:strCache>
                <c:ptCount val="1"/>
                <c:pt idx="0">
                  <c:v>CaMKIIa v CREB</c:v>
                </c:pt>
              </c:strCache>
            </c:strRef>
          </c:tx>
          <c:spPr>
            <a:solidFill>
              <a:srgbClr val="ffff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correls!$CD$28:$CD$35</c:f>
              <c:numCache>
                <c:formatCode>General</c:formatCode>
                <c:ptCount val="8"/>
                <c:pt idx="0">
                  <c:v>0.658183704330263</c:v>
                </c:pt>
                <c:pt idx="1">
                  <c:v>1.1716497257781</c:v>
                </c:pt>
                <c:pt idx="2">
                  <c:v>1.24637634615495</c:v>
                </c:pt>
                <c:pt idx="3">
                  <c:v>1.13224447853309</c:v>
                </c:pt>
                <c:pt idx="4">
                  <c:v>1.16005584027478</c:v>
                </c:pt>
                <c:pt idx="5">
                  <c:v>1.06000690087819</c:v>
                </c:pt>
                <c:pt idx="6">
                  <c:v>2.02128095746896</c:v>
                </c:pt>
                <c:pt idx="7">
                  <c:v>2.07743978942623</c:v>
                </c:pt>
              </c:numCache>
            </c:numRef>
          </c:xVal>
          <c:yVal>
            <c:numRef>
              <c:f>correls!$CI$28:$CI$35</c:f>
              <c:numCache>
                <c:formatCode>General</c:formatCode>
                <c:ptCount val="8"/>
                <c:pt idx="0">
                  <c:v>0.919451972784704</c:v>
                </c:pt>
                <c:pt idx="1">
                  <c:v>1.44119145849576</c:v>
                </c:pt>
                <c:pt idx="2">
                  <c:v>1.31689019282604</c:v>
                </c:pt>
                <c:pt idx="3">
                  <c:v>1.81545700238748</c:v>
                </c:pt>
                <c:pt idx="4">
                  <c:v>1.96770829180013</c:v>
                </c:pt>
                <c:pt idx="5">
                  <c:v>1.46098953515875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"CaMKIIb v CREB"</c:f>
              <c:strCache>
                <c:ptCount val="1"/>
                <c:pt idx="0">
                  <c:v>CaMKIIb v CREB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correls!$CE$28:$CE$35</c:f>
              <c:numCache>
                <c:formatCode>General</c:formatCode>
                <c:ptCount val="8"/>
                <c:pt idx="0">
                  <c:v>0.57020571182677</c:v>
                </c:pt>
                <c:pt idx="1">
                  <c:v>1.08312440196</c:v>
                </c:pt>
                <c:pt idx="2">
                  <c:v>0.979377656746049</c:v>
                </c:pt>
                <c:pt idx="3">
                  <c:v>0.868828972358497</c:v>
                </c:pt>
                <c:pt idx="4">
                  <c:v>1.28071348817443</c:v>
                </c:pt>
                <c:pt idx="5">
                  <c:v>1.01667634598172</c:v>
                </c:pt>
                <c:pt idx="6">
                  <c:v>1.52531061802706</c:v>
                </c:pt>
                <c:pt idx="7">
                  <c:v>1.58610061524008</c:v>
                </c:pt>
              </c:numCache>
            </c:numRef>
          </c:xVal>
          <c:yVal>
            <c:numRef>
              <c:f>correls!$CI$28:$CI$35</c:f>
              <c:numCache>
                <c:formatCode>General</c:formatCode>
                <c:ptCount val="8"/>
                <c:pt idx="0">
                  <c:v>0.919451972784704</c:v>
                </c:pt>
                <c:pt idx="1">
                  <c:v>1.44119145849576</c:v>
                </c:pt>
                <c:pt idx="2">
                  <c:v>1.31689019282604</c:v>
                </c:pt>
                <c:pt idx="3">
                  <c:v>1.81545700238748</c:v>
                </c:pt>
                <c:pt idx="4">
                  <c:v>1.96770829180013</c:v>
                </c:pt>
                <c:pt idx="5">
                  <c:v>1.46098953515875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"CaMKIV v CREB"</c:f>
              <c:strCache>
                <c:ptCount val="1"/>
                <c:pt idx="0">
                  <c:v>CaMKIV v CREB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correls!$CF$28:$CF$35</c:f>
              <c:numCache>
                <c:formatCode>General</c:formatCode>
                <c:ptCount val="8"/>
                <c:pt idx="0">
                  <c:v>0.905187601018659</c:v>
                </c:pt>
                <c:pt idx="1">
                  <c:v>0.713861862310444</c:v>
                </c:pt>
                <c:pt idx="2">
                  <c:v>0.705719806378472</c:v>
                </c:pt>
                <c:pt idx="3">
                  <c:v>0.832466013513519</c:v>
                </c:pt>
                <c:pt idx="4">
                  <c:v>1.1126019012437</c:v>
                </c:pt>
                <c:pt idx="5">
                  <c:v>1.31232172589045</c:v>
                </c:pt>
                <c:pt idx="6">
                  <c:v>1.10168844035856</c:v>
                </c:pt>
                <c:pt idx="7">
                  <c:v>0.888867591719575</c:v>
                </c:pt>
              </c:numCache>
            </c:numRef>
          </c:xVal>
          <c:yVal>
            <c:numRef>
              <c:f>correls!$CI$28:$CI$35</c:f>
              <c:numCache>
                <c:formatCode>General</c:formatCode>
                <c:ptCount val="8"/>
                <c:pt idx="0">
                  <c:v>0.919451972784704</c:v>
                </c:pt>
                <c:pt idx="1">
                  <c:v>1.44119145849576</c:v>
                </c:pt>
                <c:pt idx="2">
                  <c:v>1.31689019282604</c:v>
                </c:pt>
                <c:pt idx="3">
                  <c:v>1.81545700238748</c:v>
                </c:pt>
                <c:pt idx="4">
                  <c:v>1.96770829180013</c:v>
                </c:pt>
                <c:pt idx="5">
                  <c:v>1.46098953515875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"PKA v CREB"</c:f>
              <c:strCache>
                <c:ptCount val="1"/>
                <c:pt idx="0">
                  <c:v>PKA v CREB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correls!$CG$28:$CG$35</c:f>
              <c:numCache>
                <c:formatCode>General</c:formatCode>
                <c:ptCount val="8"/>
                <c:pt idx="0">
                  <c:v>0.886547580675648</c:v>
                </c:pt>
                <c:pt idx="1">
                  <c:v>0.709821253791229</c:v>
                </c:pt>
                <c:pt idx="2">
                  <c:v>0.778047820291651</c:v>
                </c:pt>
                <c:pt idx="3">
                  <c:v>0.773427245626938</c:v>
                </c:pt>
                <c:pt idx="4">
                  <c:v>1.35490818622034</c:v>
                </c:pt>
                <c:pt idx="5">
                  <c:v>0.933208863641602</c:v>
                </c:pt>
                <c:pt idx="6">
                  <c:v>1.0881560622752</c:v>
                </c:pt>
                <c:pt idx="7">
                  <c:v>0.951911050516233</c:v>
                </c:pt>
              </c:numCache>
            </c:numRef>
          </c:xVal>
          <c:yVal>
            <c:numRef>
              <c:f>correls!$CI$28:$CI$35</c:f>
              <c:numCache>
                <c:formatCode>General</c:formatCode>
                <c:ptCount val="8"/>
                <c:pt idx="0">
                  <c:v>0.919451972784704</c:v>
                </c:pt>
                <c:pt idx="1">
                  <c:v>1.44119145849576</c:v>
                </c:pt>
                <c:pt idx="2">
                  <c:v>1.31689019282604</c:v>
                </c:pt>
                <c:pt idx="3">
                  <c:v>1.81545700238748</c:v>
                </c:pt>
                <c:pt idx="4">
                  <c:v>1.96770829180013</c:v>
                </c:pt>
                <c:pt idx="5">
                  <c:v>1.46098953515875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"PKC v CREB"</c:f>
              <c:strCache>
                <c:ptCount val="1"/>
                <c:pt idx="0">
                  <c:v>PKC v CREB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correls!$CH$28:$CH$35</c:f>
              <c:numCache>
                <c:formatCode>General</c:formatCode>
                <c:ptCount val="8"/>
                <c:pt idx="0">
                  <c:v>0.766874032713099</c:v>
                </c:pt>
                <c:pt idx="1">
                  <c:v>1.07112773787446</c:v>
                </c:pt>
                <c:pt idx="2">
                  <c:v>1.07957397067483</c:v>
                </c:pt>
                <c:pt idx="3">
                  <c:v>1.19674815241328</c:v>
                </c:pt>
                <c:pt idx="4">
                  <c:v>1.30399036335628</c:v>
                </c:pt>
                <c:pt idx="5">
                  <c:v>1.3546368759096</c:v>
                </c:pt>
                <c:pt idx="6">
                  <c:v>1.41711884184478</c:v>
                </c:pt>
                <c:pt idx="7">
                  <c:v>1.11357419776722</c:v>
                </c:pt>
              </c:numCache>
            </c:numRef>
          </c:xVal>
          <c:yVal>
            <c:numRef>
              <c:f>correls!$CI$28:$CI$35</c:f>
              <c:numCache>
                <c:formatCode>General</c:formatCode>
                <c:ptCount val="8"/>
                <c:pt idx="0">
                  <c:v>0.919451972784704</c:v>
                </c:pt>
                <c:pt idx="1">
                  <c:v>1.44119145849576</c:v>
                </c:pt>
                <c:pt idx="2">
                  <c:v>1.31689019282604</c:v>
                </c:pt>
                <c:pt idx="3">
                  <c:v>1.81545700238748</c:v>
                </c:pt>
                <c:pt idx="4">
                  <c:v>1.96770829180013</c:v>
                </c:pt>
                <c:pt idx="5">
                  <c:v>1.46098953515875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yVal>
          <c:smooth val="0"/>
        </c:ser>
        <c:axId val="60771987"/>
        <c:axId val="41943532"/>
      </c:scatterChart>
      <c:valAx>
        <c:axId val="607719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or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943532"/>
        <c:crosses val="autoZero"/>
        <c:crossBetween val="midCat"/>
      </c:valAx>
      <c:valAx>
        <c:axId val="419435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CREBBP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77198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"CaMKIIa v Arc"</c:f>
              <c:strCache>
                <c:ptCount val="1"/>
                <c:pt idx="0">
                  <c:v>CaMKIIa v Arc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trendline>
            <c:spPr>
              <a:ln w="381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correls!$BD$20:$BD$27</c:f>
              <c:numCache>
                <c:formatCode>General</c:formatCode>
                <c:ptCount val="8"/>
                <c:pt idx="0">
                  <c:v>1.4179536603114</c:v>
                </c:pt>
                <c:pt idx="1">
                  <c:v>1.66403765211668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1.20234464442082</c:v>
                </c:pt>
                <c:pt idx="1">
                  <c:v>1.00237358631588</c:v>
                </c:pt>
                <c:pt idx="2">
                  <c:v/>
                </c:pt>
                <c:pt idx="3">
                  <c:v/>
                </c:pt>
                <c:pt idx="4">
                  <c:v>1.20229946326792</c:v>
                </c:pt>
                <c:pt idx="5">
                  <c:v>0.857904061230934</c:v>
                </c:pt>
                <c:pt idx="6">
                  <c:v>1.64212154828612</c:v>
                </c:pt>
                <c:pt idx="7">
                  <c:v>0.440184229221342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"CaMKIIb v Arc"</c:f>
              <c:strCache>
                <c:ptCount val="1"/>
                <c:pt idx="0">
                  <c:v>CaMKIIb v Arc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correls!$BE$20:$BE$27</c:f>
              <c:numCache>
                <c:formatCode>General</c:formatCode>
                <c:ptCount val="8"/>
                <c:pt idx="0">
                  <c:v>0.841920224838723</c:v>
                </c:pt>
                <c:pt idx="1">
                  <c:v>1.20976625232159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1.20234464442082</c:v>
                </c:pt>
                <c:pt idx="1">
                  <c:v>1.00237358631588</c:v>
                </c:pt>
                <c:pt idx="2">
                  <c:v/>
                </c:pt>
                <c:pt idx="3">
                  <c:v/>
                </c:pt>
                <c:pt idx="4">
                  <c:v>1.20229946326792</c:v>
                </c:pt>
                <c:pt idx="5">
                  <c:v>0.857904061230934</c:v>
                </c:pt>
                <c:pt idx="6">
                  <c:v>1.64212154828612</c:v>
                </c:pt>
                <c:pt idx="7">
                  <c:v>0.440184229221342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"CaMKIV v Arc"</c:f>
              <c:strCache>
                <c:ptCount val="1"/>
                <c:pt idx="0">
                  <c:v>CaMKIV v Arc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correls!$BF$20:$BF$27</c:f>
              <c:numCache>
                <c:formatCode>General</c:formatCode>
                <c:ptCount val="8"/>
                <c:pt idx="0">
                  <c:v>0.857195646390789</c:v>
                </c:pt>
                <c:pt idx="1">
                  <c:v>1.15872194196819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1.20234464442082</c:v>
                </c:pt>
                <c:pt idx="1">
                  <c:v>1.00237358631588</c:v>
                </c:pt>
                <c:pt idx="2">
                  <c:v/>
                </c:pt>
                <c:pt idx="3">
                  <c:v/>
                </c:pt>
                <c:pt idx="4">
                  <c:v>1.20229946326792</c:v>
                </c:pt>
                <c:pt idx="5">
                  <c:v>0.857904061230934</c:v>
                </c:pt>
                <c:pt idx="6">
                  <c:v>1.64212154828612</c:v>
                </c:pt>
                <c:pt idx="7">
                  <c:v>0.440184229221342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"PKA v Arc"</c:f>
              <c:strCache>
                <c:ptCount val="1"/>
                <c:pt idx="0">
                  <c:v>PKA v Arc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correls!$BG$20:$BG$27</c:f>
              <c:numCache>
                <c:formatCode>General</c:formatCode>
                <c:ptCount val="8"/>
                <c:pt idx="0">
                  <c:v>0.947918268898439</c:v>
                </c:pt>
                <c:pt idx="1">
                  <c:v>1.14355025930923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1.20234464442082</c:v>
                </c:pt>
                <c:pt idx="1">
                  <c:v>1.00237358631588</c:v>
                </c:pt>
                <c:pt idx="2">
                  <c:v/>
                </c:pt>
                <c:pt idx="3">
                  <c:v/>
                </c:pt>
                <c:pt idx="4">
                  <c:v>1.20229946326792</c:v>
                </c:pt>
                <c:pt idx="5">
                  <c:v>0.857904061230934</c:v>
                </c:pt>
                <c:pt idx="6">
                  <c:v>1.64212154828612</c:v>
                </c:pt>
                <c:pt idx="7">
                  <c:v>0.440184229221342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"PKC v Arc"</c:f>
              <c:strCache>
                <c:ptCount val="1"/>
                <c:pt idx="0">
                  <c:v>PKC v Arc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correls!$BH$20:$BH$27</c:f>
              <c:numCache>
                <c:formatCode>General</c:formatCode>
                <c:ptCount val="8"/>
                <c:pt idx="0">
                  <c:v>1.17427690572648</c:v>
                </c:pt>
                <c:pt idx="1">
                  <c:v>0.998887370734093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correls!$BJ$20:$BJ$27</c:f>
              <c:numCache>
                <c:formatCode>General</c:formatCode>
                <c:ptCount val="8"/>
                <c:pt idx="0">
                  <c:v>1.20234464442082</c:v>
                </c:pt>
                <c:pt idx="1">
                  <c:v>1.00237358631588</c:v>
                </c:pt>
                <c:pt idx="2">
                  <c:v/>
                </c:pt>
                <c:pt idx="3">
                  <c:v/>
                </c:pt>
                <c:pt idx="4">
                  <c:v>1.20229946326792</c:v>
                </c:pt>
                <c:pt idx="5">
                  <c:v>0.857904061230934</c:v>
                </c:pt>
                <c:pt idx="6">
                  <c:v>1.64212154828612</c:v>
                </c:pt>
                <c:pt idx="7">
                  <c:v>0.440184229221342</c:v>
                </c:pt>
              </c:numCache>
            </c:numRef>
          </c:yVal>
          <c:smooth val="0"/>
        </c:ser>
        <c:axId val="25225591"/>
        <c:axId val="26242524"/>
      </c:scatterChart>
      <c:valAx>
        <c:axId val="252255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or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242524"/>
        <c:crosses val="autoZero"/>
        <c:crossBetween val="midCat"/>
      </c:valAx>
      <c:valAx>
        <c:axId val="262425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Arc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22559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"CaMKIIa v Arc"</c:f>
              <c:strCache>
                <c:ptCount val="1"/>
                <c:pt idx="0">
                  <c:v>CaMKIIa v Arc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correls!$CD$28:$CD$35</c:f>
              <c:numCache>
                <c:formatCode>General</c:formatCode>
                <c:ptCount val="8"/>
                <c:pt idx="0">
                  <c:v>0.658183704330263</c:v>
                </c:pt>
                <c:pt idx="1">
                  <c:v>1.1716497257781</c:v>
                </c:pt>
                <c:pt idx="2">
                  <c:v>1.24637634615495</c:v>
                </c:pt>
                <c:pt idx="3">
                  <c:v>1.13224447853309</c:v>
                </c:pt>
                <c:pt idx="4">
                  <c:v>1.16005584027478</c:v>
                </c:pt>
                <c:pt idx="5">
                  <c:v>1.06000690087819</c:v>
                </c:pt>
                <c:pt idx="6">
                  <c:v>2.02128095746896</c:v>
                </c:pt>
                <c:pt idx="7">
                  <c:v>2.07743978942623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</c:v>
                </c:pt>
                <c:pt idx="1">
                  <c:v>1.77452519721449</c:v>
                </c:pt>
                <c:pt idx="2">
                  <c:v>1.93215522112665</c:v>
                </c:pt>
                <c:pt idx="3">
                  <c:v>0.788899613311896</c:v>
                </c:pt>
                <c:pt idx="4">
                  <c:v>1.26616381021761</c:v>
                </c:pt>
                <c:pt idx="5">
                  <c:v>0.978442986182982</c:v>
                </c:pt>
                <c:pt idx="6">
                  <c:v>1.01503846080818</c:v>
                </c:pt>
                <c:pt idx="7">
                  <c:v>1.11312222525723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"CaMKIIb v Arc"</c:f>
              <c:strCache>
                <c:ptCount val="1"/>
                <c:pt idx="0">
                  <c:v>CaMKIIb v Arc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correls!$CE$28:$CE$35</c:f>
              <c:numCache>
                <c:formatCode>General</c:formatCode>
                <c:ptCount val="8"/>
                <c:pt idx="0">
                  <c:v>0.57020571182677</c:v>
                </c:pt>
                <c:pt idx="1">
                  <c:v>1.08312440196</c:v>
                </c:pt>
                <c:pt idx="2">
                  <c:v>0.979377656746049</c:v>
                </c:pt>
                <c:pt idx="3">
                  <c:v>0.868828972358497</c:v>
                </c:pt>
                <c:pt idx="4">
                  <c:v>1.28071348817443</c:v>
                </c:pt>
                <c:pt idx="5">
                  <c:v>1.01667634598172</c:v>
                </c:pt>
                <c:pt idx="6">
                  <c:v>1.52531061802706</c:v>
                </c:pt>
                <c:pt idx="7">
                  <c:v>1.58610061524008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</c:v>
                </c:pt>
                <c:pt idx="1">
                  <c:v>1.77452519721449</c:v>
                </c:pt>
                <c:pt idx="2">
                  <c:v>1.93215522112665</c:v>
                </c:pt>
                <c:pt idx="3">
                  <c:v>0.788899613311896</c:v>
                </c:pt>
                <c:pt idx="4">
                  <c:v>1.26616381021761</c:v>
                </c:pt>
                <c:pt idx="5">
                  <c:v>0.978442986182982</c:v>
                </c:pt>
                <c:pt idx="6">
                  <c:v>1.01503846080818</c:v>
                </c:pt>
                <c:pt idx="7">
                  <c:v>1.11312222525723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"CaMKIV v Arc"</c:f>
              <c:strCache>
                <c:ptCount val="1"/>
                <c:pt idx="0">
                  <c:v>CaMKIV v Arc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correls!$CF$28:$CF$35</c:f>
              <c:numCache>
                <c:formatCode>General</c:formatCode>
                <c:ptCount val="8"/>
                <c:pt idx="0">
                  <c:v>0.905187601018659</c:v>
                </c:pt>
                <c:pt idx="1">
                  <c:v>0.713861862310444</c:v>
                </c:pt>
                <c:pt idx="2">
                  <c:v>0.705719806378472</c:v>
                </c:pt>
                <c:pt idx="3">
                  <c:v>0.832466013513519</c:v>
                </c:pt>
                <c:pt idx="4">
                  <c:v>1.1126019012437</c:v>
                </c:pt>
                <c:pt idx="5">
                  <c:v>1.31232172589045</c:v>
                </c:pt>
                <c:pt idx="6">
                  <c:v>1.10168844035856</c:v>
                </c:pt>
                <c:pt idx="7">
                  <c:v>0.888867591719575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</c:v>
                </c:pt>
                <c:pt idx="1">
                  <c:v>1.77452519721449</c:v>
                </c:pt>
                <c:pt idx="2">
                  <c:v>1.93215522112665</c:v>
                </c:pt>
                <c:pt idx="3">
                  <c:v>0.788899613311896</c:v>
                </c:pt>
                <c:pt idx="4">
                  <c:v>1.26616381021761</c:v>
                </c:pt>
                <c:pt idx="5">
                  <c:v>0.978442986182982</c:v>
                </c:pt>
                <c:pt idx="6">
                  <c:v>1.01503846080818</c:v>
                </c:pt>
                <c:pt idx="7">
                  <c:v>1.11312222525723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"PKA v Arc"</c:f>
              <c:strCache>
                <c:ptCount val="1"/>
                <c:pt idx="0">
                  <c:v>PKA v Arc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correls!$CG$28:$CG$35</c:f>
              <c:numCache>
                <c:formatCode>General</c:formatCode>
                <c:ptCount val="8"/>
                <c:pt idx="0">
                  <c:v>0.886547580675648</c:v>
                </c:pt>
                <c:pt idx="1">
                  <c:v>0.709821253791229</c:v>
                </c:pt>
                <c:pt idx="2">
                  <c:v>0.778047820291651</c:v>
                </c:pt>
                <c:pt idx="3">
                  <c:v>0.773427245626938</c:v>
                </c:pt>
                <c:pt idx="4">
                  <c:v>1.35490818622034</c:v>
                </c:pt>
                <c:pt idx="5">
                  <c:v>0.933208863641602</c:v>
                </c:pt>
                <c:pt idx="6">
                  <c:v>1.0881560622752</c:v>
                </c:pt>
                <c:pt idx="7">
                  <c:v>0.951911050516233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</c:v>
                </c:pt>
                <c:pt idx="1">
                  <c:v>1.77452519721449</c:v>
                </c:pt>
                <c:pt idx="2">
                  <c:v>1.93215522112665</c:v>
                </c:pt>
                <c:pt idx="3">
                  <c:v>0.788899613311896</c:v>
                </c:pt>
                <c:pt idx="4">
                  <c:v>1.26616381021761</c:v>
                </c:pt>
                <c:pt idx="5">
                  <c:v>0.978442986182982</c:v>
                </c:pt>
                <c:pt idx="6">
                  <c:v>1.01503846080818</c:v>
                </c:pt>
                <c:pt idx="7">
                  <c:v>1.11312222525723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"PKC v Arc"</c:f>
              <c:strCache>
                <c:ptCount val="1"/>
                <c:pt idx="0">
                  <c:v>PKC v Arc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correls!$CH$28:$CH$35</c:f>
              <c:numCache>
                <c:formatCode>General</c:formatCode>
                <c:ptCount val="8"/>
                <c:pt idx="0">
                  <c:v>0.766874032713099</c:v>
                </c:pt>
                <c:pt idx="1">
                  <c:v>1.07112773787446</c:v>
                </c:pt>
                <c:pt idx="2">
                  <c:v>1.07957397067483</c:v>
                </c:pt>
                <c:pt idx="3">
                  <c:v>1.19674815241328</c:v>
                </c:pt>
                <c:pt idx="4">
                  <c:v>1.30399036335628</c:v>
                </c:pt>
                <c:pt idx="5">
                  <c:v>1.3546368759096</c:v>
                </c:pt>
                <c:pt idx="6">
                  <c:v>1.41711884184478</c:v>
                </c:pt>
                <c:pt idx="7">
                  <c:v>1.11357419776722</c:v>
                </c:pt>
              </c:numCache>
            </c:numRef>
          </c:xVal>
          <c:yVal>
            <c:numRef>
              <c:f>correls!$CJ$28:$CJ$35</c:f>
              <c:numCache>
                <c:formatCode>General</c:formatCode>
                <c:ptCount val="8"/>
                <c:pt idx="0">
                  <c:v>0.621230438500586</c:v>
                </c:pt>
                <c:pt idx="1">
                  <c:v>1.77452519721449</c:v>
                </c:pt>
                <c:pt idx="2">
                  <c:v>1.93215522112665</c:v>
                </c:pt>
                <c:pt idx="3">
                  <c:v>0.788899613311896</c:v>
                </c:pt>
                <c:pt idx="4">
                  <c:v>1.26616381021761</c:v>
                </c:pt>
                <c:pt idx="5">
                  <c:v>0.978442986182982</c:v>
                </c:pt>
                <c:pt idx="6">
                  <c:v>1.01503846080818</c:v>
                </c:pt>
                <c:pt idx="7">
                  <c:v>1.11312222525723</c:v>
                </c:pt>
              </c:numCache>
            </c:numRef>
          </c:yVal>
          <c:smooth val="0"/>
        </c:ser>
        <c:axId val="92463082"/>
        <c:axId val="82478221"/>
      </c:scatterChart>
      <c:valAx>
        <c:axId val="924630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or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478221"/>
        <c:crosses val="autoZero"/>
        <c:crossBetween val="midCat"/>
      </c:valAx>
      <c:valAx>
        <c:axId val="824782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Arc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46308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Crebbp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0.139318799011927</c:v>
                  </c:pt>
                  <c:pt idx="1">
                    <c:v>0.12348322765015</c:v>
                  </c:pt>
                  <c:pt idx="2">
                    <c:v>0.153471929888746</c:v>
                  </c:pt>
                  <c:pt idx="3">
                    <c:v>0.0790896098855241</c:v>
                  </c:pt>
                </c:numCache>
              </c:numRef>
            </c:plus>
            <c:min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0.139318799011927</c:v>
                  </c:pt>
                  <c:pt idx="1">
                    <c:v>0.12348322765015</c:v>
                  </c:pt>
                  <c:pt idx="2">
                    <c:v>0.153471929888746</c:v>
                  </c:pt>
                  <c:pt idx="3">
                    <c:v>0.0790896098855241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(2)'!$AS$50:$AS$53</c:f>
              <c:numCache>
                <c:formatCode>General</c:formatCode>
                <c:ptCount val="4"/>
                <c:pt idx="0">
                  <c:v>1.13822014057404</c:v>
                </c:pt>
                <c:pt idx="1">
                  <c:v>1</c:v>
                </c:pt>
                <c:pt idx="2">
                  <c:v>1.55671412588205</c:v>
                </c:pt>
                <c:pt idx="3">
                  <c:v>1.39814970840855</c:v>
                </c:pt>
              </c:numCache>
            </c:numRef>
          </c:val>
        </c:ser>
        <c:gapWidth val="219"/>
        <c:overlap val="-27"/>
        <c:axId val="7465835"/>
        <c:axId val="72418470"/>
      </c:barChart>
      <c:catAx>
        <c:axId val="74658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418470"/>
        <c:crosses val="autoZero"/>
        <c:auto val="1"/>
        <c:lblAlgn val="ctr"/>
        <c:lblOffset val="100"/>
      </c:catAx>
      <c:valAx>
        <c:axId val="72418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658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"CaMKIIa v EGR1"</c:f>
              <c:strCache>
                <c:ptCount val="1"/>
                <c:pt idx="0">
                  <c:v>CaMKIIa v EGR1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correls!$BD$20:$BD$27</c:f>
              <c:numCache>
                <c:formatCode>General</c:formatCode>
                <c:ptCount val="8"/>
                <c:pt idx="0">
                  <c:v>1.4179536603114</c:v>
                </c:pt>
                <c:pt idx="1">
                  <c:v>1.66403765211668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</c:v>
                </c:pt>
                <c:pt idx="1">
                  <c:v>1.28027188175884</c:v>
                </c:pt>
                <c:pt idx="2">
                  <c:v/>
                </c:pt>
                <c:pt idx="3">
                  <c:v/>
                </c:pt>
                <c:pt idx="4">
                  <c:v>2.53516077425687</c:v>
                </c:pt>
                <c:pt idx="5">
                  <c:v>2.0089389366335</c:v>
                </c:pt>
                <c:pt idx="6">
                  <c:v>2.92860850012961</c:v>
                </c:pt>
                <c:pt idx="7">
                  <c:v>0.820178129873744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"CaMKIIb v EGR1"</c:f>
              <c:strCache>
                <c:ptCount val="1"/>
                <c:pt idx="0">
                  <c:v>CaMKIIb v EGR1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11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correls!$BE$20:$BE$27</c:f>
              <c:numCache>
                <c:formatCode>General</c:formatCode>
                <c:ptCount val="8"/>
                <c:pt idx="0">
                  <c:v>0.841920224838723</c:v>
                </c:pt>
                <c:pt idx="1">
                  <c:v>1.20976625232159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</c:v>
                </c:pt>
                <c:pt idx="1">
                  <c:v>1.28027188175884</c:v>
                </c:pt>
                <c:pt idx="2">
                  <c:v/>
                </c:pt>
                <c:pt idx="3">
                  <c:v/>
                </c:pt>
                <c:pt idx="4">
                  <c:v>2.53516077425687</c:v>
                </c:pt>
                <c:pt idx="5">
                  <c:v>2.0089389366335</c:v>
                </c:pt>
                <c:pt idx="6">
                  <c:v>2.92860850012961</c:v>
                </c:pt>
                <c:pt idx="7">
                  <c:v>0.820178129873744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"CaMKIV v EGR1"</c:f>
              <c:strCache>
                <c:ptCount val="1"/>
                <c:pt idx="0">
                  <c:v>CaMKIV v EGR1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correls!$BF$20:$BF$27</c:f>
              <c:numCache>
                <c:formatCode>General</c:formatCode>
                <c:ptCount val="8"/>
                <c:pt idx="0">
                  <c:v>0.857195646390789</c:v>
                </c:pt>
                <c:pt idx="1">
                  <c:v>1.15872194196819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</c:v>
                </c:pt>
                <c:pt idx="1">
                  <c:v>1.28027188175884</c:v>
                </c:pt>
                <c:pt idx="2">
                  <c:v/>
                </c:pt>
                <c:pt idx="3">
                  <c:v/>
                </c:pt>
                <c:pt idx="4">
                  <c:v>2.53516077425687</c:v>
                </c:pt>
                <c:pt idx="5">
                  <c:v>2.0089389366335</c:v>
                </c:pt>
                <c:pt idx="6">
                  <c:v>2.92860850012961</c:v>
                </c:pt>
                <c:pt idx="7">
                  <c:v>0.820178129873744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"PKA v EGR1"</c:f>
              <c:strCache>
                <c:ptCount val="1"/>
                <c:pt idx="0">
                  <c:v>PKA v EGR1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correls!$BG$20:$BG$27</c:f>
              <c:numCache>
                <c:formatCode>General</c:formatCode>
                <c:ptCount val="8"/>
                <c:pt idx="0">
                  <c:v>0.947918268898439</c:v>
                </c:pt>
                <c:pt idx="1">
                  <c:v>1.14355025930923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</c:v>
                </c:pt>
                <c:pt idx="1">
                  <c:v>1.28027188175884</c:v>
                </c:pt>
                <c:pt idx="2">
                  <c:v/>
                </c:pt>
                <c:pt idx="3">
                  <c:v/>
                </c:pt>
                <c:pt idx="4">
                  <c:v>2.53516077425687</c:v>
                </c:pt>
                <c:pt idx="5">
                  <c:v>2.0089389366335</c:v>
                </c:pt>
                <c:pt idx="6">
                  <c:v>2.92860850012961</c:v>
                </c:pt>
                <c:pt idx="7">
                  <c:v>0.820178129873744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"PKC v EGR1"</c:f>
              <c:strCache>
                <c:ptCount val="1"/>
                <c:pt idx="0">
                  <c:v>PKC v EGR1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correls!$BH$20:$BH$27</c:f>
              <c:numCache>
                <c:formatCode>General</c:formatCode>
                <c:ptCount val="8"/>
                <c:pt idx="0">
                  <c:v>1.17427690572648</c:v>
                </c:pt>
                <c:pt idx="1">
                  <c:v>0.998887370734093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correls!$BL$20:$BL$27</c:f>
              <c:numCache>
                <c:formatCode>General</c:formatCode>
                <c:ptCount val="8"/>
                <c:pt idx="0">
                  <c:v>1.15909517101673</c:v>
                </c:pt>
                <c:pt idx="1">
                  <c:v>1.28027188175884</c:v>
                </c:pt>
                <c:pt idx="2">
                  <c:v/>
                </c:pt>
                <c:pt idx="3">
                  <c:v/>
                </c:pt>
                <c:pt idx="4">
                  <c:v>2.53516077425687</c:v>
                </c:pt>
                <c:pt idx="5">
                  <c:v>2.0089389366335</c:v>
                </c:pt>
                <c:pt idx="6">
                  <c:v>2.92860850012961</c:v>
                </c:pt>
                <c:pt idx="7">
                  <c:v>0.820178129873744</c:v>
                </c:pt>
              </c:numCache>
            </c:numRef>
          </c:yVal>
          <c:smooth val="0"/>
        </c:ser>
        <c:axId val="29417088"/>
        <c:axId val="46475344"/>
      </c:scatterChart>
      <c:valAx>
        <c:axId val="294170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and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475344"/>
        <c:crosses val="autoZero"/>
        <c:crossBetween val="midCat"/>
      </c:valAx>
      <c:valAx>
        <c:axId val="46475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EGR-1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41708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"CaMKIIa v EGR1"</c:f>
              <c:strCache>
                <c:ptCount val="1"/>
                <c:pt idx="0">
                  <c:v>CaMKIIa v EGR1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correls!$CD$28:$CD$35</c:f>
              <c:numCache>
                <c:formatCode>General</c:formatCode>
                <c:ptCount val="8"/>
                <c:pt idx="0">
                  <c:v>0.658183704330263</c:v>
                </c:pt>
                <c:pt idx="1">
                  <c:v>1.1716497257781</c:v>
                </c:pt>
                <c:pt idx="2">
                  <c:v>1.24637634615495</c:v>
                </c:pt>
                <c:pt idx="3">
                  <c:v>1.13224447853309</c:v>
                </c:pt>
                <c:pt idx="4">
                  <c:v>1.16005584027478</c:v>
                </c:pt>
                <c:pt idx="5">
                  <c:v>1.06000690087819</c:v>
                </c:pt>
                <c:pt idx="6">
                  <c:v>2.02128095746896</c:v>
                </c:pt>
                <c:pt idx="7">
                  <c:v>2.07743978942623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</c:v>
                </c:pt>
                <c:pt idx="4">
                  <c:v>1.08509439982499</c:v>
                </c:pt>
                <c:pt idx="5">
                  <c:v>1.06181311635183</c:v>
                </c:pt>
                <c:pt idx="6">
                  <c:v>0.99551666781412</c:v>
                </c:pt>
                <c:pt idx="7">
                  <c:v>1.26179064618801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"CaMKIIb v EGR1"</c:f>
              <c:strCache>
                <c:ptCount val="1"/>
                <c:pt idx="0">
                  <c:v>CaMKIIb v EGR1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correls!$CE$28:$CE$35</c:f>
              <c:numCache>
                <c:formatCode>General</c:formatCode>
                <c:ptCount val="8"/>
                <c:pt idx="0">
                  <c:v>0.57020571182677</c:v>
                </c:pt>
                <c:pt idx="1">
                  <c:v>1.08312440196</c:v>
                </c:pt>
                <c:pt idx="2">
                  <c:v>0.979377656746049</c:v>
                </c:pt>
                <c:pt idx="3">
                  <c:v>0.868828972358497</c:v>
                </c:pt>
                <c:pt idx="4">
                  <c:v>1.28071348817443</c:v>
                </c:pt>
                <c:pt idx="5">
                  <c:v>1.01667634598172</c:v>
                </c:pt>
                <c:pt idx="6">
                  <c:v>1.52531061802706</c:v>
                </c:pt>
                <c:pt idx="7">
                  <c:v>1.58610061524008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</c:v>
                </c:pt>
                <c:pt idx="4">
                  <c:v>1.08509439982499</c:v>
                </c:pt>
                <c:pt idx="5">
                  <c:v>1.06181311635183</c:v>
                </c:pt>
                <c:pt idx="6">
                  <c:v>0.99551666781412</c:v>
                </c:pt>
                <c:pt idx="7">
                  <c:v>1.26179064618801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"CaMKIV v EGR1"</c:f>
              <c:strCache>
                <c:ptCount val="1"/>
                <c:pt idx="0">
                  <c:v>CaMKIV v EGR1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correls!$CF$28:$CF$35</c:f>
              <c:numCache>
                <c:formatCode>General</c:formatCode>
                <c:ptCount val="8"/>
                <c:pt idx="0">
                  <c:v>0.905187601018659</c:v>
                </c:pt>
                <c:pt idx="1">
                  <c:v>0.713861862310444</c:v>
                </c:pt>
                <c:pt idx="2">
                  <c:v>0.705719806378472</c:v>
                </c:pt>
                <c:pt idx="3">
                  <c:v>0.832466013513519</c:v>
                </c:pt>
                <c:pt idx="4">
                  <c:v>1.1126019012437</c:v>
                </c:pt>
                <c:pt idx="5">
                  <c:v>1.31232172589045</c:v>
                </c:pt>
                <c:pt idx="6">
                  <c:v>1.10168844035856</c:v>
                </c:pt>
                <c:pt idx="7">
                  <c:v>0.888867591719575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</c:v>
                </c:pt>
                <c:pt idx="4">
                  <c:v>1.08509439982499</c:v>
                </c:pt>
                <c:pt idx="5">
                  <c:v>1.06181311635183</c:v>
                </c:pt>
                <c:pt idx="6">
                  <c:v>0.99551666781412</c:v>
                </c:pt>
                <c:pt idx="7">
                  <c:v>1.26179064618801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"PKA v EGR1"</c:f>
              <c:strCache>
                <c:ptCount val="1"/>
                <c:pt idx="0">
                  <c:v>PKA v EGR1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correls!$CG$28:$CG$35</c:f>
              <c:numCache>
                <c:formatCode>General</c:formatCode>
                <c:ptCount val="8"/>
                <c:pt idx="0">
                  <c:v>0.886547580675648</c:v>
                </c:pt>
                <c:pt idx="1">
                  <c:v>0.709821253791229</c:v>
                </c:pt>
                <c:pt idx="2">
                  <c:v>0.778047820291651</c:v>
                </c:pt>
                <c:pt idx="3">
                  <c:v>0.773427245626938</c:v>
                </c:pt>
                <c:pt idx="4">
                  <c:v>1.35490818622034</c:v>
                </c:pt>
                <c:pt idx="5">
                  <c:v>0.933208863641602</c:v>
                </c:pt>
                <c:pt idx="6">
                  <c:v>1.0881560622752</c:v>
                </c:pt>
                <c:pt idx="7">
                  <c:v>0.951911050516233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</c:v>
                </c:pt>
                <c:pt idx="4">
                  <c:v>1.08509439982499</c:v>
                </c:pt>
                <c:pt idx="5">
                  <c:v>1.06181311635183</c:v>
                </c:pt>
                <c:pt idx="6">
                  <c:v>0.99551666781412</c:v>
                </c:pt>
                <c:pt idx="7">
                  <c:v>1.26179064618801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"PKC v EGR1"</c:f>
              <c:strCache>
                <c:ptCount val="1"/>
                <c:pt idx="0">
                  <c:v>PKC v EGR1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correls!$CH$28:$CH$35</c:f>
              <c:numCache>
                <c:formatCode>General</c:formatCode>
                <c:ptCount val="8"/>
                <c:pt idx="0">
                  <c:v>0.766874032713099</c:v>
                </c:pt>
                <c:pt idx="1">
                  <c:v>1.07112773787446</c:v>
                </c:pt>
                <c:pt idx="2">
                  <c:v>1.07957397067483</c:v>
                </c:pt>
                <c:pt idx="3">
                  <c:v>1.19674815241328</c:v>
                </c:pt>
                <c:pt idx="4">
                  <c:v>1.30399036335628</c:v>
                </c:pt>
                <c:pt idx="5">
                  <c:v>1.3546368759096</c:v>
                </c:pt>
                <c:pt idx="6">
                  <c:v>1.41711884184478</c:v>
                </c:pt>
                <c:pt idx="7">
                  <c:v>1.11357419776722</c:v>
                </c:pt>
              </c:numCache>
            </c:numRef>
          </c:xVal>
          <c:yVal>
            <c:numRef>
              <c:f>correls!$CL$28:$CL$35</c:f>
              <c:numCache>
                <c:formatCode>General</c:formatCode>
                <c:ptCount val="8"/>
                <c:pt idx="0">
                  <c:v>0.633097540619146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</c:v>
                </c:pt>
                <c:pt idx="4">
                  <c:v>1.08509439982499</c:v>
                </c:pt>
                <c:pt idx="5">
                  <c:v>1.06181311635183</c:v>
                </c:pt>
                <c:pt idx="6">
                  <c:v>0.99551666781412</c:v>
                </c:pt>
                <c:pt idx="7">
                  <c:v>1.26179064618801</c:v>
                </c:pt>
              </c:numCache>
            </c:numRef>
          </c:yVal>
          <c:smooth val="0"/>
        </c:ser>
        <c:axId val="49997031"/>
        <c:axId val="39909187"/>
      </c:scatterChart>
      <c:valAx>
        <c:axId val="499970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CaMKs or PKs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909187"/>
        <c:crosses val="autoZero"/>
        <c:crossBetween val="midCat"/>
      </c:valAx>
      <c:valAx>
        <c:axId val="399091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EGR-1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99703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"CREB v DNMT3A"</c:f>
              <c:strCache>
                <c:ptCount val="1"/>
                <c:pt idx="0">
                  <c:v>CREB v DNMT3A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81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</c:v>
                </c:pt>
                <c:pt idx="2">
                  <c:v/>
                </c:pt>
                <c:pt idx="3">
                  <c:v/>
                </c:pt>
                <c:pt idx="4">
                  <c:v>2.39712098581724</c:v>
                </c:pt>
                <c:pt idx="5">
                  <c:v>2.77942346464602</c:v>
                </c:pt>
                <c:pt idx="6">
                  <c:v>2.38532906201763</c:v>
                </c:pt>
                <c:pt idx="7">
                  <c:v>1.64018872304381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"CREB v DNMT1"</c:f>
              <c:strCache>
                <c:ptCount val="1"/>
                <c:pt idx="0">
                  <c:v>CREB v DNMT1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correls!$BI$20:$BI$27</c:f>
              <c:numCache>
                <c:formatCode>General</c:formatCode>
                <c:ptCount val="8"/>
                <c:pt idx="0">
                  <c:v>1.17561050361579</c:v>
                </c:pt>
                <c:pt idx="1">
                  <c:v>0.941928157409438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</c:v>
                </c:pt>
                <c:pt idx="2">
                  <c:v/>
                </c:pt>
                <c:pt idx="3">
                  <c:v/>
                </c:pt>
                <c:pt idx="4">
                  <c:v>1.15937864437052</c:v>
                </c:pt>
                <c:pt idx="5">
                  <c:v>1.39664084190513</c:v>
                </c:pt>
                <c:pt idx="6">
                  <c:v>1.20928056910923</c:v>
                </c:pt>
                <c:pt idx="7">
                  <c:v>1.29219517341695</c:v>
                </c:pt>
              </c:numCache>
            </c:numRef>
          </c:yVal>
          <c:smooth val="0"/>
        </c:ser>
        <c:axId val="20841292"/>
        <c:axId val="64811047"/>
      </c:scatterChart>
      <c:valAx>
        <c:axId val="208412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CREBBP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811047"/>
        <c:crosses val="autoZero"/>
        <c:crossBetween val="midCat"/>
      </c:valAx>
      <c:valAx>
        <c:axId val="648110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84129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"Arc v DNMT3A"</c:f>
              <c:strCache>
                <c:ptCount val="1"/>
                <c:pt idx="0">
                  <c:v>Arc v DNMT3A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correls!$BJ$20:$BJ$27</c:f>
              <c:numCache>
                <c:formatCode>General</c:formatCode>
                <c:ptCount val="8"/>
                <c:pt idx="0">
                  <c:v>1.20234464442082</c:v>
                </c:pt>
                <c:pt idx="1">
                  <c:v>1.00237358631588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</c:v>
                </c:pt>
                <c:pt idx="2">
                  <c:v/>
                </c:pt>
                <c:pt idx="3">
                  <c:v/>
                </c:pt>
                <c:pt idx="4">
                  <c:v>2.39712098581724</c:v>
                </c:pt>
                <c:pt idx="5">
                  <c:v>2.77942346464602</c:v>
                </c:pt>
                <c:pt idx="6">
                  <c:v>2.38532906201763</c:v>
                </c:pt>
                <c:pt idx="7">
                  <c:v>1.64018872304381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"Arc v DNMT1"</c:f>
              <c:strCache>
                <c:ptCount val="1"/>
                <c:pt idx="0">
                  <c:v>Arc v DNMT1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correls!$BJ$20:$BJ$27</c:f>
              <c:numCache>
                <c:formatCode>General</c:formatCode>
                <c:ptCount val="8"/>
                <c:pt idx="0">
                  <c:v>1.20234464442082</c:v>
                </c:pt>
                <c:pt idx="1">
                  <c:v>1.00237358631588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</c:v>
                </c:pt>
                <c:pt idx="2">
                  <c:v/>
                </c:pt>
                <c:pt idx="3">
                  <c:v/>
                </c:pt>
                <c:pt idx="4">
                  <c:v>1.15937864437052</c:v>
                </c:pt>
                <c:pt idx="5">
                  <c:v>1.39664084190513</c:v>
                </c:pt>
                <c:pt idx="6">
                  <c:v>1.20928056910923</c:v>
                </c:pt>
                <c:pt idx="7">
                  <c:v>1.29219517341695</c:v>
                </c:pt>
              </c:numCache>
            </c:numRef>
          </c:yVal>
          <c:smooth val="0"/>
        </c:ser>
        <c:axId val="13635743"/>
        <c:axId val="60749221"/>
      </c:scatterChart>
      <c:valAx>
        <c:axId val="136357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Arc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749221"/>
        <c:crosses val="autoZero"/>
        <c:crossBetween val="midCat"/>
      </c:valAx>
      <c:valAx>
        <c:axId val="60749221"/>
        <c:scaling>
          <c:orientation val="minMax"/>
          <c:max val="2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63574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"CREB v DNMT3A"</c:f>
              <c:strCache>
                <c:ptCount val="1"/>
                <c:pt idx="0">
                  <c:v>CREB v DNMT3A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correls!$CI$28:$CI$35</c:f>
              <c:numCache>
                <c:formatCode>General</c:formatCode>
                <c:ptCount val="8"/>
                <c:pt idx="0">
                  <c:v>0.919451972784704</c:v>
                </c:pt>
                <c:pt idx="1">
                  <c:v>1.44119145849576</c:v>
                </c:pt>
                <c:pt idx="2">
                  <c:v>1.31689019282604</c:v>
                </c:pt>
                <c:pt idx="3">
                  <c:v>1.81545700238748</c:v>
                </c:pt>
                <c:pt idx="4">
                  <c:v>1.96770829180013</c:v>
                </c:pt>
                <c:pt idx="5">
                  <c:v>1.46098953515875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xVal>
          <c:yVal>
            <c:numRef>
              <c:f>correls!$CM$28:$CM$35</c:f>
              <c:numCache>
                <c:formatCode>General</c:formatCode>
                <c:ptCount val="8"/>
                <c:pt idx="0">
                  <c:v>0.93636058247687</c:v>
                </c:pt>
                <c:pt idx="1">
                  <c:v>1.22556163762643</c:v>
                </c:pt>
                <c:pt idx="2">
                  <c:v>1.02798309402417</c:v>
                </c:pt>
                <c:pt idx="3">
                  <c:v>1.06236368029598</c:v>
                </c:pt>
                <c:pt idx="4">
                  <c:v>1.20212547485184</c:v>
                </c:pt>
                <c:pt idx="5">
                  <c:v>1.02812852469652</c:v>
                </c:pt>
                <c:pt idx="6">
                  <c:v>1.39967774491154</c:v>
                </c:pt>
                <c:pt idx="7">
                  <c:v>1.14689367828713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"CREB v DNMT1"</c:f>
              <c:strCache>
                <c:ptCount val="1"/>
                <c:pt idx="0">
                  <c:v>CREB v DNMT1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correls!$CI$28:$CI$35</c:f>
              <c:numCache>
                <c:formatCode>General</c:formatCode>
                <c:ptCount val="8"/>
                <c:pt idx="0">
                  <c:v>0.919451972784704</c:v>
                </c:pt>
                <c:pt idx="1">
                  <c:v>1.44119145849576</c:v>
                </c:pt>
                <c:pt idx="2">
                  <c:v>1.31689019282604</c:v>
                </c:pt>
                <c:pt idx="3">
                  <c:v>1.81545700238748</c:v>
                </c:pt>
                <c:pt idx="4">
                  <c:v>1.96770829180013</c:v>
                </c:pt>
                <c:pt idx="5">
                  <c:v>1.46098953515875</c:v>
                </c:pt>
                <c:pt idx="6">
                  <c:v>1.58695929542527</c:v>
                </c:pt>
                <c:pt idx="7">
                  <c:v>1.24969062770499</c:v>
                </c:pt>
              </c:numCache>
            </c:numRef>
          </c:xVal>
          <c:yVal>
            <c:numRef>
              <c:f>correls!$CN$28:$CN$35</c:f>
              <c:numCache>
                <c:formatCode>General</c:formatCode>
                <c:ptCount val="8"/>
                <c:pt idx="0">
                  <c:v>1.28894222213033</c:v>
                </c:pt>
                <c:pt idx="1">
                  <c:v>1.07409359552769</c:v>
                </c:pt>
                <c:pt idx="2">
                  <c:v>0.862324103985192</c:v>
                </c:pt>
                <c:pt idx="3">
                  <c:v>1.55748903757606</c:v>
                </c:pt>
                <c:pt idx="4">
                  <c:v>1.38894702528653</c:v>
                </c:pt>
                <c:pt idx="5">
                  <c:v>1.14764108552575</c:v>
                </c:pt>
                <c:pt idx="6">
                  <c:v>1.25435010809986</c:v>
                </c:pt>
                <c:pt idx="7">
                  <c:v>1.01805724683534</c:v>
                </c:pt>
              </c:numCache>
            </c:numRef>
          </c:yVal>
          <c:smooth val="0"/>
        </c:ser>
        <c:axId val="83529670"/>
        <c:axId val="12991950"/>
      </c:scatterChart>
      <c:valAx>
        <c:axId val="83529670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CREBBP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991950"/>
        <c:crosses val="autoZero"/>
        <c:crossBetween val="midCat"/>
      </c:valAx>
      <c:valAx>
        <c:axId val="12991950"/>
        <c:scaling>
          <c:orientation val="minMax"/>
          <c:max val="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52967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"Arc v DNMT3A"</c:f>
              <c:strCache>
                <c:ptCount val="1"/>
                <c:pt idx="0">
                  <c:v>Arc v DNMT3A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correls!$CJ$28:$CJ$35</c:f>
              <c:numCache>
                <c:formatCode>General</c:formatCode>
                <c:ptCount val="8"/>
                <c:pt idx="0">
                  <c:v>0.621230438500586</c:v>
                </c:pt>
                <c:pt idx="1">
                  <c:v>1.77452519721449</c:v>
                </c:pt>
                <c:pt idx="2">
                  <c:v>1.93215522112665</c:v>
                </c:pt>
                <c:pt idx="3">
                  <c:v>0.788899613311896</c:v>
                </c:pt>
                <c:pt idx="4">
                  <c:v>1.26616381021761</c:v>
                </c:pt>
                <c:pt idx="5">
                  <c:v>0.978442986182982</c:v>
                </c:pt>
                <c:pt idx="6">
                  <c:v>1.01503846080818</c:v>
                </c:pt>
                <c:pt idx="7">
                  <c:v>1.11312222525723</c:v>
                </c:pt>
              </c:numCache>
            </c:numRef>
          </c:xVal>
          <c:yVal>
            <c:numRef>
              <c:f>correls!$CM$28:$CM$35</c:f>
              <c:numCache>
                <c:formatCode>General</c:formatCode>
                <c:ptCount val="8"/>
                <c:pt idx="0">
                  <c:v>0.93636058247687</c:v>
                </c:pt>
                <c:pt idx="1">
                  <c:v>1.22556163762643</c:v>
                </c:pt>
                <c:pt idx="2">
                  <c:v>1.02798309402417</c:v>
                </c:pt>
                <c:pt idx="3">
                  <c:v>1.06236368029598</c:v>
                </c:pt>
                <c:pt idx="4">
                  <c:v>1.20212547485184</c:v>
                </c:pt>
                <c:pt idx="5">
                  <c:v>1.02812852469652</c:v>
                </c:pt>
                <c:pt idx="6">
                  <c:v>1.39967774491154</c:v>
                </c:pt>
                <c:pt idx="7">
                  <c:v>1.14689367828713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"Arc v DNMT1"</c:f>
              <c:strCache>
                <c:ptCount val="1"/>
                <c:pt idx="0">
                  <c:v>Arc v DNMT1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correls!$CJ$28:$CJ$35</c:f>
              <c:numCache>
                <c:formatCode>General</c:formatCode>
                <c:ptCount val="8"/>
                <c:pt idx="0">
                  <c:v>0.621230438500586</c:v>
                </c:pt>
                <c:pt idx="1">
                  <c:v>1.77452519721449</c:v>
                </c:pt>
                <c:pt idx="2">
                  <c:v>1.93215522112665</c:v>
                </c:pt>
                <c:pt idx="3">
                  <c:v>0.788899613311896</c:v>
                </c:pt>
                <c:pt idx="4">
                  <c:v>1.26616381021761</c:v>
                </c:pt>
                <c:pt idx="5">
                  <c:v>0.978442986182982</c:v>
                </c:pt>
                <c:pt idx="6">
                  <c:v>1.01503846080818</c:v>
                </c:pt>
                <c:pt idx="7">
                  <c:v>1.11312222525723</c:v>
                </c:pt>
              </c:numCache>
            </c:numRef>
          </c:xVal>
          <c:yVal>
            <c:numRef>
              <c:f>correls!$CN$28:$CN$35</c:f>
              <c:numCache>
                <c:formatCode>General</c:formatCode>
                <c:ptCount val="8"/>
                <c:pt idx="0">
                  <c:v>1.28894222213033</c:v>
                </c:pt>
                <c:pt idx="1">
                  <c:v>1.07409359552769</c:v>
                </c:pt>
                <c:pt idx="2">
                  <c:v>0.862324103985192</c:v>
                </c:pt>
                <c:pt idx="3">
                  <c:v>1.55748903757606</c:v>
                </c:pt>
                <c:pt idx="4">
                  <c:v>1.38894702528653</c:v>
                </c:pt>
                <c:pt idx="5">
                  <c:v>1.14764108552575</c:v>
                </c:pt>
                <c:pt idx="6">
                  <c:v>1.25435010809986</c:v>
                </c:pt>
                <c:pt idx="7">
                  <c:v>1.01805724683534</c:v>
                </c:pt>
              </c:numCache>
            </c:numRef>
          </c:yVal>
          <c:smooth val="0"/>
        </c:ser>
        <c:axId val="63976448"/>
        <c:axId val="89645996"/>
      </c:scatterChart>
      <c:valAx>
        <c:axId val="63976448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Arc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645996"/>
        <c:crosses val="autoZero"/>
        <c:crossBetween val="midCat"/>
      </c:valAx>
      <c:valAx>
        <c:axId val="896459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97644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1st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"EGR1 v DNMT3A"</c:f>
              <c:strCache>
                <c:ptCount val="1"/>
                <c:pt idx="0">
                  <c:v>EGR1 v DNMT3A</c:v>
                </c:pt>
              </c:strCache>
            </c:strRef>
          </c:tx>
          <c:spPr>
            <a:solidFill>
              <a:srgbClr val="92d05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correls!$BL$20:$BL$27</c:f>
              <c:numCache>
                <c:formatCode>General</c:formatCode>
                <c:ptCount val="8"/>
                <c:pt idx="0">
                  <c:v>1.15909517101673</c:v>
                </c:pt>
                <c:pt idx="1">
                  <c:v>1.28027188175884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correls!$BM$20:$BM$27</c:f>
              <c:numCache>
                <c:formatCode>General</c:formatCode>
                <c:ptCount val="8"/>
                <c:pt idx="0">
                  <c:v>1.30391057057418</c:v>
                </c:pt>
                <c:pt idx="1">
                  <c:v>1.74332138385009</c:v>
                </c:pt>
                <c:pt idx="2">
                  <c:v/>
                </c:pt>
                <c:pt idx="3">
                  <c:v/>
                </c:pt>
                <c:pt idx="4">
                  <c:v>2.39712098581724</c:v>
                </c:pt>
                <c:pt idx="5">
                  <c:v>2.77942346464602</c:v>
                </c:pt>
                <c:pt idx="6">
                  <c:v>2.38532906201763</c:v>
                </c:pt>
                <c:pt idx="7">
                  <c:v>1.64018872304381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"EGR1 v DNMT1"</c:f>
              <c:strCache>
                <c:ptCount val="1"/>
                <c:pt idx="0">
                  <c:v>EGR1 v DNMT1</c:v>
                </c:pt>
              </c:strCache>
            </c:strRef>
          </c:tx>
          <c:spPr>
            <a:solidFill>
              <a:srgbClr val="92d050"/>
            </a:solidFill>
            <a:ln w="25560"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correls!$BL$20:$BL$27</c:f>
              <c:numCache>
                <c:formatCode>General</c:formatCode>
                <c:ptCount val="8"/>
                <c:pt idx="0">
                  <c:v>1.15909517101673</c:v>
                </c:pt>
                <c:pt idx="1">
                  <c:v>1.28027188175884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correls!$BN$20:$BN$27</c:f>
              <c:numCache>
                <c:formatCode>General</c:formatCode>
                <c:ptCount val="8"/>
                <c:pt idx="0">
                  <c:v>1.03348035435408</c:v>
                </c:pt>
                <c:pt idx="1">
                  <c:v>1.24689818052446</c:v>
                </c:pt>
                <c:pt idx="2">
                  <c:v/>
                </c:pt>
                <c:pt idx="3">
                  <c:v/>
                </c:pt>
                <c:pt idx="4">
                  <c:v>1.15937864437052</c:v>
                </c:pt>
                <c:pt idx="5">
                  <c:v>1.39664084190513</c:v>
                </c:pt>
                <c:pt idx="6">
                  <c:v>1.20928056910923</c:v>
                </c:pt>
                <c:pt idx="7">
                  <c:v>1.29219517341695</c:v>
                </c:pt>
              </c:numCache>
            </c:numRef>
          </c:yVal>
          <c:smooth val="0"/>
        </c:ser>
        <c:axId val="45925974"/>
        <c:axId val="71669946"/>
      </c:scatterChart>
      <c:valAx>
        <c:axId val="459259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EGR-1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669946"/>
        <c:crosses val="autoZero"/>
        <c:crossBetween val="midCat"/>
      </c:valAx>
      <c:valAx>
        <c:axId val="716699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92597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2nd Order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"EGR1 v DNMT3A"</c:f>
              <c:strCache>
                <c:ptCount val="1"/>
                <c:pt idx="0">
                  <c:v>EGR1 v DNMT3A</c:v>
                </c:pt>
              </c:strCache>
            </c:strRef>
          </c:tx>
          <c:spPr>
            <a:solidFill>
              <a:srgbClr val="92d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correls!$CL$28:$CL$35</c:f>
              <c:numCache>
                <c:formatCode>General</c:formatCode>
                <c:ptCount val="8"/>
                <c:pt idx="0">
                  <c:v>0.633097540619146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</c:v>
                </c:pt>
                <c:pt idx="4">
                  <c:v>1.08509439982499</c:v>
                </c:pt>
                <c:pt idx="5">
                  <c:v>1.06181311635183</c:v>
                </c:pt>
                <c:pt idx="6">
                  <c:v>0.99551666781412</c:v>
                </c:pt>
                <c:pt idx="7">
                  <c:v>1.26179064618801</c:v>
                </c:pt>
              </c:numCache>
            </c:numRef>
          </c:xVal>
          <c:yVal>
            <c:numRef>
              <c:f>correls!$CM$28:$CM$35</c:f>
              <c:numCache>
                <c:formatCode>General</c:formatCode>
                <c:ptCount val="8"/>
                <c:pt idx="0">
                  <c:v>0.93636058247687</c:v>
                </c:pt>
                <c:pt idx="1">
                  <c:v>1.22556163762643</c:v>
                </c:pt>
                <c:pt idx="2">
                  <c:v>1.02798309402417</c:v>
                </c:pt>
                <c:pt idx="3">
                  <c:v>1.06236368029598</c:v>
                </c:pt>
                <c:pt idx="4">
                  <c:v>1.20212547485184</c:v>
                </c:pt>
                <c:pt idx="5">
                  <c:v>1.02812852469652</c:v>
                </c:pt>
                <c:pt idx="6">
                  <c:v>1.39967774491154</c:v>
                </c:pt>
                <c:pt idx="7">
                  <c:v>1.14689367828713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"EGR1 v DNMT1"</c:f>
              <c:strCache>
                <c:ptCount val="1"/>
                <c:pt idx="0">
                  <c:v>EGR1 v DNMT1</c:v>
                </c:pt>
              </c:strCache>
            </c:strRef>
          </c:tx>
          <c:spPr>
            <a:solidFill>
              <a:srgbClr val="92d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correls!$CL$28:$CL$35</c:f>
              <c:numCache>
                <c:formatCode>General</c:formatCode>
                <c:ptCount val="8"/>
                <c:pt idx="0">
                  <c:v>0.633097540619146</c:v>
                </c:pt>
                <c:pt idx="1">
                  <c:v>1.78790333060847</c:v>
                </c:pt>
                <c:pt idx="2">
                  <c:v>1.54247639278032</c:v>
                </c:pt>
                <c:pt idx="3">
                  <c:v>0.798884534364342</c:v>
                </c:pt>
                <c:pt idx="4">
                  <c:v>1.08509439982499</c:v>
                </c:pt>
                <c:pt idx="5">
                  <c:v>1.06181311635183</c:v>
                </c:pt>
                <c:pt idx="6">
                  <c:v>0.99551666781412</c:v>
                </c:pt>
                <c:pt idx="7">
                  <c:v>1.26179064618801</c:v>
                </c:pt>
              </c:numCache>
            </c:numRef>
          </c:xVal>
          <c:yVal>
            <c:numRef>
              <c:f>correls!$CN$28:$CN$35</c:f>
              <c:numCache>
                <c:formatCode>General</c:formatCode>
                <c:ptCount val="8"/>
                <c:pt idx="0">
                  <c:v>1.28894222213033</c:v>
                </c:pt>
                <c:pt idx="1">
                  <c:v>1.07409359552769</c:v>
                </c:pt>
                <c:pt idx="2">
                  <c:v>0.862324103985192</c:v>
                </c:pt>
                <c:pt idx="3">
                  <c:v>1.55748903757606</c:v>
                </c:pt>
                <c:pt idx="4">
                  <c:v>1.38894702528653</c:v>
                </c:pt>
                <c:pt idx="5">
                  <c:v>1.14764108552575</c:v>
                </c:pt>
                <c:pt idx="6">
                  <c:v>1.25435010809986</c:v>
                </c:pt>
                <c:pt idx="7">
                  <c:v>1.01805724683534</c:v>
                </c:pt>
              </c:numCache>
            </c:numRef>
          </c:yVal>
          <c:smooth val="0"/>
        </c:ser>
        <c:axId val="12053647"/>
        <c:axId val="83313630"/>
      </c:scatterChart>
      <c:valAx>
        <c:axId val="120536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EGR-1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313630"/>
        <c:crosses val="autoZero"/>
        <c:crossBetween val="midCat"/>
      </c:valAx>
      <c:valAx>
        <c:axId val="833136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Fold change in DNMTs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05364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72243151778303"/>
          <c:y val="0.42842522706920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Arc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(2)'!$Y$50:$Y$53</c:f>
                <c:numCache>
                  <c:formatCode>General</c:formatCode>
                  <c:ptCount val="4"/>
                  <c:pt idx="0">
                    <c:v>0.144584976983997</c:v>
                  </c:pt>
                  <c:pt idx="1">
                    <c:v>0.166133794486648</c:v>
                  </c:pt>
                  <c:pt idx="2">
                    <c:v>0.155105592974413</c:v>
                  </c:pt>
                  <c:pt idx="3">
                    <c:v>0.136298506617384</c:v>
                  </c:pt>
                </c:numCache>
              </c:numRef>
            </c:plus>
            <c:minus>
              <c:numRef>
                <c:f>'Summary (2)'!$Y$50:$Y$53</c:f>
                <c:numCache>
                  <c:formatCode>General</c:formatCode>
                  <c:ptCount val="4"/>
                  <c:pt idx="0">
                    <c:v>0.144584976983997</c:v>
                  </c:pt>
                  <c:pt idx="1">
                    <c:v>0.166133794486648</c:v>
                  </c:pt>
                  <c:pt idx="2">
                    <c:v>0.155105592974413</c:v>
                  </c:pt>
                  <c:pt idx="3">
                    <c:v>0.136298506617384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(2)'!$X$50:$X$53</c:f>
              <c:numCache>
                <c:formatCode>General</c:formatCode>
                <c:ptCount val="4"/>
                <c:pt idx="0">
                  <c:v>1.08156394689673</c:v>
                </c:pt>
                <c:pt idx="1">
                  <c:v>1</c:v>
                </c:pt>
                <c:pt idx="2">
                  <c:v>1.02016609838234</c:v>
                </c:pt>
                <c:pt idx="3">
                  <c:v>1.14391823027595</c:v>
                </c:pt>
              </c:numCache>
            </c:numRef>
          </c:val>
        </c:ser>
        <c:gapWidth val="219"/>
        <c:overlap val="-27"/>
        <c:axId val="27473095"/>
        <c:axId val="57527880"/>
      </c:barChart>
      <c:catAx>
        <c:axId val="27473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527880"/>
        <c:crosses val="autoZero"/>
        <c:auto val="1"/>
        <c:lblAlgn val="ctr"/>
        <c:lblOffset val="100"/>
      </c:catAx>
      <c:valAx>
        <c:axId val="57527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4730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BDNF IX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0.979379445720298</c:v>
                </c:pt>
                <c:pt idx="1">
                  <c:v>1</c:v>
                </c:pt>
                <c:pt idx="2">
                  <c:v>1.14179387758798</c:v>
                </c:pt>
                <c:pt idx="3">
                  <c:v>1.10525771031019</c:v>
                </c:pt>
              </c:numCache>
            </c:numRef>
          </c:val>
        </c:ser>
        <c:gapWidth val="219"/>
        <c:overlap val="-27"/>
        <c:axId val="22472073"/>
        <c:axId val="58610167"/>
      </c:barChart>
      <c:catAx>
        <c:axId val="22472073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610167"/>
        <c:crosses val="autoZero"/>
        <c:auto val="1"/>
        <c:lblAlgn val="ctr"/>
        <c:lblOffset val="100"/>
      </c:catAx>
      <c:valAx>
        <c:axId val="586101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4720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EGR-1-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1.17464626223673</c:v>
                </c:pt>
                <c:pt idx="1">
                  <c:v>1</c:v>
                </c:pt>
                <c:pt idx="2">
                  <c:v>1.71355202181553</c:v>
                </c:pt>
                <c:pt idx="3">
                  <c:v>1.09767762687981</c:v>
                </c:pt>
              </c:numCache>
            </c:numRef>
          </c:val>
        </c:ser>
        <c:gapWidth val="219"/>
        <c:overlap val="-27"/>
        <c:axId val="77856403"/>
        <c:axId val="7002090"/>
      </c:barChart>
      <c:catAx>
        <c:axId val="77856403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02090"/>
        <c:crosses val="autoZero"/>
        <c:auto val="1"/>
        <c:lblAlgn val="ctr"/>
        <c:lblOffset val="100"/>
      </c:catAx>
      <c:valAx>
        <c:axId val="70020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8564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BDNF IV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0.984716929933342</c:v>
                </c:pt>
                <c:pt idx="1">
                  <c:v>1</c:v>
                </c:pt>
                <c:pt idx="2">
                  <c:v>1.15240254788761</c:v>
                </c:pt>
                <c:pt idx="3">
                  <c:v>1.15550666424438</c:v>
                </c:pt>
              </c:numCache>
            </c:numRef>
          </c:val>
        </c:ser>
        <c:gapWidth val="219"/>
        <c:overlap val="-27"/>
        <c:axId val="38062774"/>
        <c:axId val="13306519"/>
      </c:barChart>
      <c:catAx>
        <c:axId val="38062774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306519"/>
        <c:crosses val="autoZero"/>
        <c:auto val="1"/>
        <c:lblAlgn val="ctr"/>
        <c:lblOffset val="100"/>
      </c:catAx>
      <c:valAx>
        <c:axId val="13306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0627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Arc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(2)'!$W$50:$W$53</c:f>
                <c:numCache>
                  <c:formatCode>General</c:formatCode>
                  <c:ptCount val="4"/>
                  <c:pt idx="0">
                    <c:v>1.11958415094828</c:v>
                  </c:pt>
                  <c:pt idx="1">
                    <c:v>1.18943127631441</c:v>
                  </c:pt>
                  <c:pt idx="2">
                    <c:v>1.132869058525</c:v>
                  </c:pt>
                  <c:pt idx="3">
                    <c:v>1.11626536130892</c:v>
                  </c:pt>
                </c:numCache>
              </c:numRef>
            </c:plus>
            <c:minus>
              <c:numRef>
                <c:f>'Summary (2)'!$W$50:$W$53</c:f>
                <c:numCache>
                  <c:formatCode>General</c:formatCode>
                  <c:ptCount val="4"/>
                  <c:pt idx="0">
                    <c:v>1.11958415094828</c:v>
                  </c:pt>
                  <c:pt idx="1">
                    <c:v>1.18943127631441</c:v>
                  </c:pt>
                  <c:pt idx="2">
                    <c:v>1.132869058525</c:v>
                  </c:pt>
                  <c:pt idx="3">
                    <c:v>1.11626536130892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(2)'!$U$50:$U$53</c:f>
              <c:numCache>
                <c:formatCode>General</c:formatCode>
                <c:ptCount val="4"/>
                <c:pt idx="0">
                  <c:v>7.7434334763023</c:v>
                </c:pt>
                <c:pt idx="1">
                  <c:v>7.15947817835466</c:v>
                </c:pt>
                <c:pt idx="2">
                  <c:v>7.30385691966555</c:v>
                </c:pt>
                <c:pt idx="3">
                  <c:v>8.18985760748273</c:v>
                </c:pt>
              </c:numCache>
            </c:numRef>
          </c:val>
        </c:ser>
        <c:gapWidth val="219"/>
        <c:overlap val="-27"/>
        <c:axId val="13046101"/>
        <c:axId val="52163206"/>
      </c:barChart>
      <c:catAx>
        <c:axId val="130461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163206"/>
        <c:crosses val="autoZero"/>
        <c:auto val="1"/>
        <c:lblAlgn val="ctr"/>
        <c:lblOffset val="100"/>
      </c:catAx>
      <c:valAx>
        <c:axId val="521632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0461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Arc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(2)'!$Y$50:$Y$53</c:f>
                <c:numCache>
                  <c:formatCode>General</c:formatCode>
                  <c:ptCount val="4"/>
                  <c:pt idx="0">
                    <c:v>0.144584976983997</c:v>
                  </c:pt>
                  <c:pt idx="1">
                    <c:v>0.166133794486648</c:v>
                  </c:pt>
                  <c:pt idx="2">
                    <c:v>0.155105592974413</c:v>
                  </c:pt>
                  <c:pt idx="3">
                    <c:v>0.136298506617384</c:v>
                  </c:pt>
                </c:numCache>
              </c:numRef>
            </c:plus>
            <c:minus>
              <c:numRef>
                <c:f>'Summary (2)'!$Y$50:$Y$53</c:f>
                <c:numCache>
                  <c:formatCode>General</c:formatCode>
                  <c:ptCount val="4"/>
                  <c:pt idx="0">
                    <c:v>0.144584976983997</c:v>
                  </c:pt>
                  <c:pt idx="1">
                    <c:v>0.166133794486648</c:v>
                  </c:pt>
                  <c:pt idx="2">
                    <c:v>0.155105592974413</c:v>
                  </c:pt>
                  <c:pt idx="3">
                    <c:v>0.136298506617384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(2)'!$X$50:$X$53</c:f>
              <c:numCache>
                <c:formatCode>General</c:formatCode>
                <c:ptCount val="4"/>
                <c:pt idx="0">
                  <c:v>1.08156394689673</c:v>
                </c:pt>
                <c:pt idx="1">
                  <c:v>1</c:v>
                </c:pt>
                <c:pt idx="2">
                  <c:v>1.02016609838234</c:v>
                </c:pt>
                <c:pt idx="3">
                  <c:v>1.14391823027595</c:v>
                </c:pt>
              </c:numCache>
            </c:numRef>
          </c:val>
        </c:ser>
        <c:gapWidth val="219"/>
        <c:overlap val="-27"/>
        <c:axId val="70674034"/>
        <c:axId val="27271726"/>
      </c:barChart>
      <c:catAx>
        <c:axId val="70674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271726"/>
        <c:crosses val="autoZero"/>
        <c:auto val="1"/>
        <c:lblAlgn val="ctr"/>
        <c:lblOffset val="100"/>
      </c:catAx>
      <c:valAx>
        <c:axId val="272717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67403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PKC-b1 -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(2)'!$AD$50:$AD$53</c:f>
                <c:numCache>
                  <c:formatCode>General</c:formatCode>
                  <c:ptCount val="4"/>
                  <c:pt idx="0">
                    <c:v>3.69801407063886</c:v>
                  </c:pt>
                  <c:pt idx="1">
                    <c:v>6.18414892709913</c:v>
                  </c:pt>
                  <c:pt idx="2">
                    <c:v>8.45269941600925</c:v>
                  </c:pt>
                  <c:pt idx="3">
                    <c:v>3.56637105089985</c:v>
                  </c:pt>
                </c:numCache>
              </c:numRef>
            </c:plus>
            <c:minus>
              <c:numRef>
                <c:f>'Summary (2)'!$AD$50:$AD$53</c:f>
                <c:numCache>
                  <c:formatCode>General</c:formatCode>
                  <c:ptCount val="4"/>
                  <c:pt idx="0">
                    <c:v>3.69801407063886</c:v>
                  </c:pt>
                  <c:pt idx="1">
                    <c:v>6.18414892709913</c:v>
                  </c:pt>
                  <c:pt idx="2">
                    <c:v>8.45269941600925</c:v>
                  </c:pt>
                  <c:pt idx="3">
                    <c:v>3.56637105089985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(2)'!$AB$50:$AB$53</c:f>
              <c:numCache>
                <c:formatCode>General</c:formatCode>
                <c:ptCount val="4"/>
                <c:pt idx="0">
                  <c:v>47.4162089431659</c:v>
                </c:pt>
                <c:pt idx="1">
                  <c:v>51.3001639847734</c:v>
                </c:pt>
                <c:pt idx="2">
                  <c:v>73.2364897272071</c:v>
                </c:pt>
                <c:pt idx="3">
                  <c:v>56.944114645263</c:v>
                </c:pt>
              </c:numCache>
            </c:numRef>
          </c:val>
        </c:ser>
        <c:gapWidth val="219"/>
        <c:overlap val="-27"/>
        <c:axId val="44968312"/>
        <c:axId val="70156931"/>
      </c:barChart>
      <c:catAx>
        <c:axId val="449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156931"/>
        <c:crosses val="autoZero"/>
        <c:auto val="1"/>
        <c:lblAlgn val="ctr"/>
        <c:lblOffset val="100"/>
      </c:catAx>
      <c:valAx>
        <c:axId val="701569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9683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PKC-b1 -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(2)'!$AF$50:$AF$53</c:f>
                <c:numCache>
                  <c:formatCode>General</c:formatCode>
                  <c:ptCount val="4"/>
                  <c:pt idx="0">
                    <c:v>0.0779905047885919</c:v>
                  </c:pt>
                  <c:pt idx="1">
                    <c:v>0.120548326686337</c:v>
                  </c:pt>
                  <c:pt idx="2">
                    <c:v>0.115416501357371</c:v>
                  </c:pt>
                  <c:pt idx="3">
                    <c:v>0.06262931776386</c:v>
                  </c:pt>
                </c:numCache>
              </c:numRef>
            </c:plus>
            <c:minus>
              <c:numRef>
                <c:f>'Summary (2)'!$AF$50:$AF$53</c:f>
                <c:numCache>
                  <c:formatCode>General</c:formatCode>
                  <c:ptCount val="4"/>
                  <c:pt idx="0">
                    <c:v>0.0779905047885919</c:v>
                  </c:pt>
                  <c:pt idx="1">
                    <c:v>0.120548326686337</c:v>
                  </c:pt>
                  <c:pt idx="2">
                    <c:v>0.115416501357371</c:v>
                  </c:pt>
                  <c:pt idx="3">
                    <c:v>0.06262931776386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(2)'!$AE$50:$AE$53</c:f>
              <c:numCache>
                <c:formatCode>General</c:formatCode>
                <c:ptCount val="4"/>
                <c:pt idx="0">
                  <c:v>0.92428961742188</c:v>
                </c:pt>
                <c:pt idx="1">
                  <c:v>1</c:v>
                </c:pt>
                <c:pt idx="2">
                  <c:v>1.42760732205349</c:v>
                </c:pt>
                <c:pt idx="3">
                  <c:v>1.11001817971118</c:v>
                </c:pt>
              </c:numCache>
            </c:numRef>
          </c:val>
        </c:ser>
        <c:gapWidth val="219"/>
        <c:overlap val="-27"/>
        <c:axId val="60909546"/>
        <c:axId val="83819135"/>
      </c:barChart>
      <c:catAx>
        <c:axId val="609095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819135"/>
        <c:crosses val="autoZero"/>
        <c:auto val="1"/>
        <c:lblAlgn val="ctr"/>
        <c:lblOffset val="100"/>
      </c:catAx>
      <c:valAx>
        <c:axId val="83819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9095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Camk4 -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(2)'!$AK$50:$AK$53</c:f>
                <c:numCache>
                  <c:formatCode>General</c:formatCode>
                  <c:ptCount val="4"/>
                  <c:pt idx="0">
                    <c:v>1.94002271994852</c:v>
                  </c:pt>
                  <c:pt idx="1">
                    <c:v>1.70292607984835</c:v>
                  </c:pt>
                  <c:pt idx="2">
                    <c:v>6.69959507166261</c:v>
                  </c:pt>
                  <c:pt idx="3">
                    <c:v>1.63016517175847</c:v>
                  </c:pt>
                </c:numCache>
              </c:numRef>
            </c:plus>
            <c:minus>
              <c:numRef>
                <c:f>'Summary (2)'!$AK$50:$AK$53</c:f>
                <c:numCache>
                  <c:formatCode>General</c:formatCode>
                  <c:ptCount val="4"/>
                  <c:pt idx="0">
                    <c:v>1.94002271994852</c:v>
                  </c:pt>
                  <c:pt idx="1">
                    <c:v>1.70292607984835</c:v>
                  </c:pt>
                  <c:pt idx="2">
                    <c:v>6.69959507166261</c:v>
                  </c:pt>
                  <c:pt idx="3">
                    <c:v>1.63016517175847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(2)'!$AI$50:$AI$53</c:f>
              <c:numCache>
                <c:formatCode>General</c:formatCode>
                <c:ptCount val="4"/>
                <c:pt idx="0">
                  <c:v>23.4162139085838</c:v>
                </c:pt>
                <c:pt idx="1">
                  <c:v>22.1117507413395</c:v>
                </c:pt>
                <c:pt idx="2">
                  <c:v>40.827873978308</c:v>
                </c:pt>
                <c:pt idx="3">
                  <c:v>20.5542026557723</c:v>
                </c:pt>
              </c:numCache>
            </c:numRef>
          </c:val>
        </c:ser>
        <c:gapWidth val="219"/>
        <c:overlap val="-27"/>
        <c:axId val="95755241"/>
        <c:axId val="39772491"/>
      </c:barChart>
      <c:catAx>
        <c:axId val="957552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772491"/>
        <c:crosses val="autoZero"/>
        <c:auto val="1"/>
        <c:lblAlgn val="ctr"/>
        <c:lblOffset val="100"/>
      </c:catAx>
      <c:valAx>
        <c:axId val="397724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7552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Camk4 -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(2)'!$AM$50:$AM$53</c:f>
                <c:numCache>
                  <c:formatCode>General</c:formatCode>
                  <c:ptCount val="4"/>
                  <c:pt idx="0">
                    <c:v>0.08284954722067</c:v>
                  </c:pt>
                  <c:pt idx="1">
                    <c:v>0.0770145295037452</c:v>
                  </c:pt>
                  <c:pt idx="2">
                    <c:v>0.164093655114693</c:v>
                  </c:pt>
                  <c:pt idx="3">
                    <c:v>0.0793105526426569</c:v>
                  </c:pt>
                </c:numCache>
              </c:numRef>
            </c:plus>
            <c:minus>
              <c:numRef>
                <c:f>'Summary (2)'!$AM$50:$AM$53</c:f>
                <c:numCache>
                  <c:formatCode>General</c:formatCode>
                  <c:ptCount val="4"/>
                  <c:pt idx="0">
                    <c:v>0.08284954722067</c:v>
                  </c:pt>
                  <c:pt idx="1">
                    <c:v>0.0770145295037452</c:v>
                  </c:pt>
                  <c:pt idx="2">
                    <c:v>0.164093655114693</c:v>
                  </c:pt>
                  <c:pt idx="3">
                    <c:v>0.0793105526426569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(2)'!$AL$50:$AL$53</c:f>
              <c:numCache>
                <c:formatCode>General</c:formatCode>
                <c:ptCount val="4"/>
                <c:pt idx="0">
                  <c:v>1.05899411505239</c:v>
                </c:pt>
                <c:pt idx="1">
                  <c:v>1</c:v>
                </c:pt>
                <c:pt idx="2">
                  <c:v>1.84643334921361</c:v>
                </c:pt>
                <c:pt idx="3">
                  <c:v>0.929560164466976</c:v>
                </c:pt>
              </c:numCache>
            </c:numRef>
          </c:val>
        </c:ser>
        <c:gapWidth val="219"/>
        <c:overlap val="-27"/>
        <c:axId val="21233478"/>
        <c:axId val="8133183"/>
      </c:barChart>
      <c:catAx>
        <c:axId val="212334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33183"/>
        <c:crosses val="autoZero"/>
        <c:auto val="1"/>
        <c:lblAlgn val="ctr"/>
        <c:lblOffset val="100"/>
      </c:catAx>
      <c:valAx>
        <c:axId val="81331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23347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Crebbp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(2)'!$AR$50:$AR$53</c:f>
                <c:numCache>
                  <c:formatCode>General</c:formatCode>
                  <c:ptCount val="4"/>
                  <c:pt idx="0">
                    <c:v>0.415170198542198</c:v>
                  </c:pt>
                  <c:pt idx="1">
                    <c:v>0.323294380931112</c:v>
                  </c:pt>
                  <c:pt idx="2">
                    <c:v>0.625500994152316</c:v>
                  </c:pt>
                  <c:pt idx="3">
                    <c:v>0.289509816094119</c:v>
                  </c:pt>
                </c:numCache>
              </c:numRef>
            </c:plus>
            <c:minus>
              <c:numRef>
                <c:f>'Summary (2)'!$AR$50:$AR$53</c:f>
                <c:numCache>
                  <c:formatCode>General</c:formatCode>
                  <c:ptCount val="4"/>
                  <c:pt idx="0">
                    <c:v>0.415170198542198</c:v>
                  </c:pt>
                  <c:pt idx="1">
                    <c:v>0.323294380931112</c:v>
                  </c:pt>
                  <c:pt idx="2">
                    <c:v>0.625500994152316</c:v>
                  </c:pt>
                  <c:pt idx="3">
                    <c:v>0.289509816094119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(2)'!$AP$50:$AP$53</c:f>
              <c:numCache>
                <c:formatCode>General</c:formatCode>
                <c:ptCount val="4"/>
                <c:pt idx="0">
                  <c:v>2.98000127396057</c:v>
                </c:pt>
                <c:pt idx="1">
                  <c:v>2.61812383012099</c:v>
                </c:pt>
                <c:pt idx="2">
                  <c:v>4.07567034965776</c:v>
                </c:pt>
                <c:pt idx="3">
                  <c:v>3.66052906966113</c:v>
                </c:pt>
              </c:numCache>
            </c:numRef>
          </c:val>
        </c:ser>
        <c:gapWidth val="219"/>
        <c:overlap val="-27"/>
        <c:axId val="49791248"/>
        <c:axId val="86152029"/>
      </c:barChart>
      <c:catAx>
        <c:axId val="497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152029"/>
        <c:crosses val="autoZero"/>
        <c:auto val="1"/>
        <c:lblAlgn val="ctr"/>
        <c:lblOffset val="100"/>
      </c:catAx>
      <c:valAx>
        <c:axId val="861520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7912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Crebbp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0.139318799011927</c:v>
                  </c:pt>
                  <c:pt idx="1">
                    <c:v>0.12348322765015</c:v>
                  </c:pt>
                  <c:pt idx="2">
                    <c:v>0.153471929888746</c:v>
                  </c:pt>
                  <c:pt idx="3">
                    <c:v>0.0790896098855241</c:v>
                  </c:pt>
                </c:numCache>
              </c:numRef>
            </c:plus>
            <c:min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0.139318799011927</c:v>
                  </c:pt>
                  <c:pt idx="1">
                    <c:v>0.12348322765015</c:v>
                  </c:pt>
                  <c:pt idx="2">
                    <c:v>0.153471929888746</c:v>
                  </c:pt>
                  <c:pt idx="3">
                    <c:v>0.0790896098855241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(2)'!$AS$50:$AS$53</c:f>
              <c:numCache>
                <c:formatCode>General</c:formatCode>
                <c:ptCount val="4"/>
                <c:pt idx="0">
                  <c:v>1.13822014057404</c:v>
                </c:pt>
                <c:pt idx="1">
                  <c:v>1</c:v>
                </c:pt>
                <c:pt idx="2">
                  <c:v>1.55671412588205</c:v>
                </c:pt>
                <c:pt idx="3">
                  <c:v>1.39814970840855</c:v>
                </c:pt>
              </c:numCache>
            </c:numRef>
          </c:val>
        </c:ser>
        <c:gapWidth val="219"/>
        <c:overlap val="-27"/>
        <c:axId val="83755178"/>
        <c:axId val="40555869"/>
      </c:barChart>
      <c:catAx>
        <c:axId val="837551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555869"/>
        <c:crosses val="autoZero"/>
        <c:auto val="1"/>
        <c:lblAlgn val="ctr"/>
        <c:lblOffset val="100"/>
      </c:catAx>
      <c:valAx>
        <c:axId val="40555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75517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PKIa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(2)'!$AY$50:$AY$53</c:f>
                <c:numCache>
                  <c:formatCode>General</c:formatCode>
                  <c:ptCount val="4"/>
                  <c:pt idx="0">
                    <c:v>4.37971720441439</c:v>
                  </c:pt>
                  <c:pt idx="1">
                    <c:v>2.53068903453022</c:v>
                  </c:pt>
                  <c:pt idx="2">
                    <c:v>4.40978963216635</c:v>
                  </c:pt>
                  <c:pt idx="3">
                    <c:v>1.42884868309567</c:v>
                  </c:pt>
                </c:numCache>
              </c:numRef>
            </c:plus>
            <c:minus>
              <c:numRef>
                <c:f>'Summary (2)'!$AY$50:$AY$53</c:f>
                <c:numCache>
                  <c:formatCode>General</c:formatCode>
                  <c:ptCount val="4"/>
                  <c:pt idx="0">
                    <c:v>4.37971720441439</c:v>
                  </c:pt>
                  <c:pt idx="1">
                    <c:v>2.53068903453022</c:v>
                  </c:pt>
                  <c:pt idx="2">
                    <c:v>4.40978963216635</c:v>
                  </c:pt>
                  <c:pt idx="3">
                    <c:v>1.42884868309567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(2)'!$AW$50:$AW$53</c:f>
              <c:numCache>
                <c:formatCode>General</c:formatCode>
                <c:ptCount val="4"/>
                <c:pt idx="0">
                  <c:v>34.2442453887731</c:v>
                </c:pt>
                <c:pt idx="1">
                  <c:v>29.7874967001556</c:v>
                </c:pt>
                <c:pt idx="2">
                  <c:v>41.7413284459086</c:v>
                </c:pt>
                <c:pt idx="3">
                  <c:v>25.3698753481446</c:v>
                </c:pt>
              </c:numCache>
            </c:numRef>
          </c:val>
        </c:ser>
        <c:gapWidth val="219"/>
        <c:overlap val="-27"/>
        <c:axId val="71823135"/>
        <c:axId val="65892600"/>
      </c:barChart>
      <c:catAx>
        <c:axId val="718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892600"/>
        <c:crosses val="autoZero"/>
        <c:auto val="1"/>
        <c:lblAlgn val="ctr"/>
        <c:lblOffset val="100"/>
      </c:catAx>
      <c:valAx>
        <c:axId val="658926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8231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Camk4 -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(2)'!$AM$50:$AM$53</c:f>
                <c:numCache>
                  <c:formatCode>General</c:formatCode>
                  <c:ptCount val="4"/>
                  <c:pt idx="0">
                    <c:v>0.08284954722067</c:v>
                  </c:pt>
                  <c:pt idx="1">
                    <c:v>0.0770145295037452</c:v>
                  </c:pt>
                  <c:pt idx="2">
                    <c:v>0.164093655114693</c:v>
                  </c:pt>
                  <c:pt idx="3">
                    <c:v>0.0793105526426569</c:v>
                  </c:pt>
                </c:numCache>
              </c:numRef>
            </c:plus>
            <c:minus>
              <c:numRef>
                <c:f>'Summary (2)'!$AM$50:$AM$53</c:f>
                <c:numCache>
                  <c:formatCode>General</c:formatCode>
                  <c:ptCount val="4"/>
                  <c:pt idx="0">
                    <c:v>0.08284954722067</c:v>
                  </c:pt>
                  <c:pt idx="1">
                    <c:v>0.0770145295037452</c:v>
                  </c:pt>
                  <c:pt idx="2">
                    <c:v>0.164093655114693</c:v>
                  </c:pt>
                  <c:pt idx="3">
                    <c:v>0.0793105526426569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(2)'!$AL$50:$AL$53</c:f>
              <c:numCache>
                <c:formatCode>General</c:formatCode>
                <c:ptCount val="4"/>
                <c:pt idx="0">
                  <c:v>1.05899411505239</c:v>
                </c:pt>
                <c:pt idx="1">
                  <c:v>1</c:v>
                </c:pt>
                <c:pt idx="2">
                  <c:v>1.84643334921361</c:v>
                </c:pt>
                <c:pt idx="3">
                  <c:v>0.929560164466976</c:v>
                </c:pt>
              </c:numCache>
            </c:numRef>
          </c:val>
        </c:ser>
        <c:gapWidth val="219"/>
        <c:overlap val="-27"/>
        <c:axId val="92791990"/>
        <c:axId val="77374915"/>
      </c:barChart>
      <c:catAx>
        <c:axId val="927919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374915"/>
        <c:crosses val="autoZero"/>
        <c:auto val="1"/>
        <c:lblAlgn val="ctr"/>
        <c:lblOffset val="100"/>
      </c:catAx>
      <c:valAx>
        <c:axId val="773749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7919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PKIa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(2)'!$BA$50:$BA$53</c:f>
                <c:numCache>
                  <c:formatCode>General</c:formatCode>
                  <c:ptCount val="4"/>
                  <c:pt idx="0">
                    <c:v>0.12789644375841</c:v>
                  </c:pt>
                  <c:pt idx="1">
                    <c:v>0.0849580970164906</c:v>
                  </c:pt>
                  <c:pt idx="2">
                    <c:v>0.105645646565391</c:v>
                  </c:pt>
                  <c:pt idx="3">
                    <c:v>0.0563206820486081</c:v>
                  </c:pt>
                </c:numCache>
              </c:numRef>
            </c:plus>
            <c:minus>
              <c:numRef>
                <c:f>'Summary (2)'!$BA$50:$BA$53</c:f>
                <c:numCache>
                  <c:formatCode>General</c:formatCode>
                  <c:ptCount val="4"/>
                  <c:pt idx="0">
                    <c:v>0.12789644375841</c:v>
                  </c:pt>
                  <c:pt idx="1">
                    <c:v>0.0849580970164906</c:v>
                  </c:pt>
                  <c:pt idx="2">
                    <c:v>0.105645646565391</c:v>
                  </c:pt>
                  <c:pt idx="3">
                    <c:v>0.0563206820486081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(2)'!$AZ$50:$AZ$53</c:f>
              <c:numCache>
                <c:formatCode>General</c:formatCode>
                <c:ptCount val="4"/>
                <c:pt idx="0">
                  <c:v>1.14961810095959</c:v>
                </c:pt>
                <c:pt idx="1">
                  <c:v>1</c:v>
                </c:pt>
                <c:pt idx="2">
                  <c:v>1.40130366999556</c:v>
                </c:pt>
                <c:pt idx="3">
                  <c:v>0.851695448043878</c:v>
                </c:pt>
              </c:numCache>
            </c:numRef>
          </c:val>
        </c:ser>
        <c:gapWidth val="219"/>
        <c:overlap val="-27"/>
        <c:axId val="12001343"/>
        <c:axId val="65866885"/>
      </c:barChart>
      <c:catAx>
        <c:axId val="1200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866885"/>
        <c:crosses val="autoZero"/>
        <c:auto val="1"/>
        <c:lblAlgn val="ctr"/>
        <c:lblOffset val="100"/>
      </c:catAx>
      <c:valAx>
        <c:axId val="658668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0013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Dnmt3a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(2)'!$BF$50:$BF$53</c:f>
                <c:numCache>
                  <c:formatCode>General</c:formatCode>
                  <c:ptCount val="4"/>
                  <c:pt idx="0">
                    <c:v>1.51521757051937</c:v>
                  </c:pt>
                  <c:pt idx="1">
                    <c:v>1.87192444300817</c:v>
                  </c:pt>
                  <c:pt idx="2">
                    <c:v>4.07631995007843</c:v>
                  </c:pt>
                  <c:pt idx="3">
                    <c:v>0.918926750814601</c:v>
                  </c:pt>
                </c:numCache>
              </c:numRef>
            </c:plus>
            <c:minus>
              <c:numRef>
                <c:f>'Summary (2)'!$BF$50:$BF$53</c:f>
                <c:numCache>
                  <c:formatCode>General</c:formatCode>
                  <c:ptCount val="4"/>
                  <c:pt idx="0">
                    <c:v>1.51521757051937</c:v>
                  </c:pt>
                  <c:pt idx="1">
                    <c:v>1.87192444300817</c:v>
                  </c:pt>
                  <c:pt idx="2">
                    <c:v>4.07631995007843</c:v>
                  </c:pt>
                  <c:pt idx="3">
                    <c:v>0.918926750814601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(2)'!$BD$50:$BD$53</c:f>
              <c:numCache>
                <c:formatCode>General</c:formatCode>
                <c:ptCount val="4"/>
                <c:pt idx="0">
                  <c:v>19.8329268218965</c:v>
                </c:pt>
                <c:pt idx="1">
                  <c:v>18.2656825331824</c:v>
                </c:pt>
                <c:pt idx="2">
                  <c:v>36.2258630443973</c:v>
                </c:pt>
                <c:pt idx="3">
                  <c:v>20.026872530321</c:v>
                </c:pt>
              </c:numCache>
            </c:numRef>
          </c:val>
        </c:ser>
        <c:gapWidth val="219"/>
        <c:overlap val="-27"/>
        <c:axId val="38372580"/>
        <c:axId val="94286662"/>
      </c:barChart>
      <c:catAx>
        <c:axId val="383725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286662"/>
        <c:crosses val="autoZero"/>
        <c:auto val="1"/>
        <c:lblAlgn val="ctr"/>
        <c:lblOffset val="100"/>
      </c:catAx>
      <c:valAx>
        <c:axId val="942866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3725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Dnmt3a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(2)'!$BH$50:$BH$53</c:f>
                <c:numCache>
                  <c:formatCode>General</c:formatCode>
                  <c:ptCount val="4"/>
                  <c:pt idx="0">
                    <c:v>0.0763990904684073</c:v>
                  </c:pt>
                  <c:pt idx="1">
                    <c:v>0.1024831368665</c:v>
                  </c:pt>
                  <c:pt idx="2">
                    <c:v>0.112525130045421</c:v>
                  </c:pt>
                  <c:pt idx="3">
                    <c:v>0.0458846856603961</c:v>
                  </c:pt>
                </c:numCache>
              </c:numRef>
            </c:plus>
            <c:minus>
              <c:numRef>
                <c:f>'Summary (2)'!$BH$50:$BH$53</c:f>
                <c:numCache>
                  <c:formatCode>General</c:formatCode>
                  <c:ptCount val="4"/>
                  <c:pt idx="0">
                    <c:v>0.0763990904684073</c:v>
                  </c:pt>
                  <c:pt idx="1">
                    <c:v>0.1024831368665</c:v>
                  </c:pt>
                  <c:pt idx="2">
                    <c:v>0.112525130045421</c:v>
                  </c:pt>
                  <c:pt idx="3">
                    <c:v>0.0458846856603961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(2)'!$BG$50:$BG$53</c:f>
              <c:numCache>
                <c:formatCode>General</c:formatCode>
                <c:ptCount val="4"/>
                <c:pt idx="0">
                  <c:v>1.08580266770032</c:v>
                </c:pt>
                <c:pt idx="1">
                  <c:v>1</c:v>
                </c:pt>
                <c:pt idx="2">
                  <c:v>1.98327453565381</c:v>
                </c:pt>
                <c:pt idx="3">
                  <c:v>1.09642070554654</c:v>
                </c:pt>
              </c:numCache>
            </c:numRef>
          </c:val>
        </c:ser>
        <c:gapWidth val="219"/>
        <c:overlap val="-27"/>
        <c:axId val="36937838"/>
        <c:axId val="32576638"/>
      </c:barChart>
      <c:catAx>
        <c:axId val="369378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576638"/>
        <c:crosses val="autoZero"/>
        <c:auto val="1"/>
        <c:lblAlgn val="ctr"/>
        <c:lblOffset val="100"/>
      </c:catAx>
      <c:valAx>
        <c:axId val="325766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9378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Dnmt1 -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(2)'!$BM$50:$BM$53</c:f>
                <c:numCache>
                  <c:formatCode>General</c:formatCode>
                  <c:ptCount val="4"/>
                  <c:pt idx="0">
                    <c:v>0.0411298904229474</c:v>
                  </c:pt>
                  <c:pt idx="1">
                    <c:v>0.0536110234449961</c:v>
                  </c:pt>
                  <c:pt idx="2">
                    <c:v>0.0253953204789604</c:v>
                  </c:pt>
                  <c:pt idx="3">
                    <c:v>0.0394062657565065</c:v>
                  </c:pt>
                </c:numCache>
              </c:numRef>
            </c:plus>
            <c:minus>
              <c:numRef>
                <c:f>'Summary (2)'!$BM$50:$BM$53</c:f>
                <c:numCache>
                  <c:formatCode>General</c:formatCode>
                  <c:ptCount val="4"/>
                  <c:pt idx="0">
                    <c:v>0.0411298904229474</c:v>
                  </c:pt>
                  <c:pt idx="1">
                    <c:v>0.0536110234449961</c:v>
                  </c:pt>
                  <c:pt idx="2">
                    <c:v>0.0253953204789604</c:v>
                  </c:pt>
                  <c:pt idx="3">
                    <c:v>0.0394062657565065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(2)'!$BK$50:$BK$53</c:f>
              <c:numCache>
                <c:formatCode>General</c:formatCode>
                <c:ptCount val="4"/>
                <c:pt idx="0">
                  <c:v>0.589003722741159</c:v>
                </c:pt>
                <c:pt idx="1">
                  <c:v>0.521945746946435</c:v>
                </c:pt>
                <c:pt idx="2">
                  <c:v>0.618428007946927</c:v>
                </c:pt>
                <c:pt idx="3">
                  <c:v>0.6062926500892</c:v>
                </c:pt>
              </c:numCache>
            </c:numRef>
          </c:val>
        </c:ser>
        <c:gapWidth val="219"/>
        <c:overlap val="-27"/>
        <c:axId val="23413062"/>
        <c:axId val="83284772"/>
      </c:barChart>
      <c:catAx>
        <c:axId val="234130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284772"/>
        <c:crosses val="autoZero"/>
        <c:auto val="1"/>
        <c:lblAlgn val="ctr"/>
        <c:lblOffset val="100"/>
      </c:catAx>
      <c:valAx>
        <c:axId val="832847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4130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Dnmt1 -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(2)'!$BO$50:$BO$53</c:f>
                <c:numCache>
                  <c:formatCode>General</c:formatCode>
                  <c:ptCount val="4"/>
                  <c:pt idx="0">
                    <c:v>0.0698295933199427</c:v>
                  </c:pt>
                  <c:pt idx="1">
                    <c:v>0.102713785405168</c:v>
                  </c:pt>
                  <c:pt idx="2">
                    <c:v>0.0410643116945309</c:v>
                  </c:pt>
                  <c:pt idx="3">
                    <c:v>0.0649954535168931</c:v>
                  </c:pt>
                </c:numCache>
              </c:numRef>
            </c:plus>
            <c:minus>
              <c:numRef>
                <c:f>'Summary (2)'!$BO$50:$BO$53</c:f>
                <c:numCache>
                  <c:formatCode>General</c:formatCode>
                  <c:ptCount val="4"/>
                  <c:pt idx="0">
                    <c:v>0.0698295933199427</c:v>
                  </c:pt>
                  <c:pt idx="1">
                    <c:v>0.102713785405168</c:v>
                  </c:pt>
                  <c:pt idx="2">
                    <c:v>0.0410643116945309</c:v>
                  </c:pt>
                  <c:pt idx="3">
                    <c:v>0.0649954535168931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(2)'!$BN$50:$BN$53</c:f>
              <c:numCache>
                <c:formatCode>General</c:formatCode>
                <c:ptCount val="4"/>
                <c:pt idx="0">
                  <c:v>1.12847690815959</c:v>
                </c:pt>
                <c:pt idx="1">
                  <c:v>1</c:v>
                </c:pt>
                <c:pt idx="2">
                  <c:v>1.18485112976769</c:v>
                </c:pt>
                <c:pt idx="3">
                  <c:v>1.16160090131249</c:v>
                </c:pt>
              </c:numCache>
            </c:numRef>
          </c:val>
        </c:ser>
        <c:gapWidth val="219"/>
        <c:overlap val="-27"/>
        <c:axId val="37610612"/>
        <c:axId val="44505911"/>
      </c:barChart>
      <c:catAx>
        <c:axId val="376106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505911"/>
        <c:crosses val="autoZero"/>
        <c:auto val="1"/>
        <c:lblAlgn val="ctr"/>
        <c:lblOffset val="100"/>
      </c:catAx>
      <c:valAx>
        <c:axId val="445059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6106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BDNF IX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19.3487947711471</c:v>
                </c:pt>
                <c:pt idx="1">
                  <c:v>19.7561781143128</c:v>
                </c:pt>
                <c:pt idx="2">
                  <c:v>22.5574832154599</c:v>
                </c:pt>
                <c:pt idx="3">
                  <c:v>21.8356681871056</c:v>
                </c:pt>
              </c:numCache>
            </c:numRef>
          </c:val>
        </c:ser>
        <c:gapWidth val="219"/>
        <c:overlap val="-27"/>
        <c:axId val="461106"/>
        <c:axId val="63310740"/>
      </c:barChart>
      <c:catAx>
        <c:axId val="461106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310740"/>
        <c:crosses val="autoZero"/>
        <c:auto val="1"/>
        <c:lblAlgn val="ctr"/>
        <c:lblOffset val="100"/>
      </c:catAx>
      <c:valAx>
        <c:axId val="633107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11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BDNF IX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0.979379445720298</c:v>
                </c:pt>
                <c:pt idx="1">
                  <c:v>1</c:v>
                </c:pt>
                <c:pt idx="2">
                  <c:v>1.14179387758798</c:v>
                </c:pt>
                <c:pt idx="3">
                  <c:v>1.10525771031019</c:v>
                </c:pt>
              </c:numCache>
            </c:numRef>
          </c:val>
        </c:ser>
        <c:gapWidth val="219"/>
        <c:overlap val="-27"/>
        <c:axId val="97799567"/>
        <c:axId val="4658987"/>
      </c:barChart>
      <c:catAx>
        <c:axId val="97799567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58987"/>
        <c:crosses val="autoZero"/>
        <c:auto val="1"/>
        <c:lblAlgn val="ctr"/>
        <c:lblOffset val="100"/>
      </c:catAx>
      <c:valAx>
        <c:axId val="46589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7995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BDNF IV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5.53958640057448</c:v>
                </c:pt>
                <c:pt idx="1">
                  <c:v>5.62556226280122</c:v>
                </c:pt>
                <c:pt idx="2">
                  <c:v>6.48291228495249</c:v>
                </c:pt>
                <c:pt idx="3">
                  <c:v>6.50037468478849</c:v>
                </c:pt>
              </c:numCache>
            </c:numRef>
          </c:val>
        </c:ser>
        <c:gapWidth val="219"/>
        <c:overlap val="-27"/>
        <c:axId val="68818966"/>
        <c:axId val="93486478"/>
      </c:barChart>
      <c:catAx>
        <c:axId val="68818966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486478"/>
        <c:crosses val="autoZero"/>
        <c:auto val="1"/>
        <c:lblAlgn val="ctr"/>
        <c:lblOffset val="100"/>
      </c:catAx>
      <c:valAx>
        <c:axId val="934864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8189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BDNF IV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0.984716929933342</c:v>
                </c:pt>
                <c:pt idx="1">
                  <c:v>1</c:v>
                </c:pt>
                <c:pt idx="2">
                  <c:v>1.15240254788761</c:v>
                </c:pt>
                <c:pt idx="3">
                  <c:v>1.15550666424438</c:v>
                </c:pt>
              </c:numCache>
            </c:numRef>
          </c:val>
        </c:ser>
        <c:gapWidth val="219"/>
        <c:overlap val="-27"/>
        <c:axId val="16064414"/>
        <c:axId val="24950016"/>
      </c:barChart>
      <c:catAx>
        <c:axId val="16064414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950016"/>
        <c:crosses val="autoZero"/>
        <c:auto val="1"/>
        <c:lblAlgn val="ctr"/>
        <c:lblOffset val="100"/>
      </c:catAx>
      <c:valAx>
        <c:axId val="24950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0644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CamK IIa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216.931031252384</c:v>
                </c:pt>
                <c:pt idx="1">
                  <c:v>138.310071452846</c:v>
                </c:pt>
                <c:pt idx="2">
                  <c:v>201.027993123888</c:v>
                </c:pt>
                <c:pt idx="3">
                  <c:v>173.179523708076</c:v>
                </c:pt>
              </c:numCache>
            </c:numRef>
          </c:val>
        </c:ser>
        <c:gapWidth val="219"/>
        <c:overlap val="-27"/>
        <c:axId val="29852276"/>
        <c:axId val="23635937"/>
      </c:barChart>
      <c:catAx>
        <c:axId val="29852276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635937"/>
        <c:crosses val="autoZero"/>
        <c:auto val="1"/>
        <c:lblAlgn val="ctr"/>
        <c:lblOffset val="100"/>
      </c:catAx>
      <c:valAx>
        <c:axId val="236359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8522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 IIa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(2)'!$CH$42:$CH$45</c:f>
                <c:numCache>
                  <c:formatCode>General</c:formatCode>
                  <c:ptCount val="4"/>
                  <c:pt idx="0">
                    <c:v>0.270587421983177</c:v>
                  </c:pt>
                  <c:pt idx="1">
                    <c:v>0.138433804122279</c:v>
                  </c:pt>
                  <c:pt idx="2">
                    <c:v>0.14866504654908</c:v>
                  </c:pt>
                  <c:pt idx="3">
                    <c:v>0.166536074247124</c:v>
                  </c:pt>
                </c:numCache>
              </c:numRef>
            </c:plus>
            <c:minus>
              <c:numRef>
                <c:f>'Summary (2)'!$CH$42:$CH$45</c:f>
                <c:numCache>
                  <c:formatCode>General</c:formatCode>
                  <c:ptCount val="4"/>
                  <c:pt idx="0">
                    <c:v>0.270587421983177</c:v>
                  </c:pt>
                  <c:pt idx="1">
                    <c:v>0.138433804122279</c:v>
                  </c:pt>
                  <c:pt idx="2">
                    <c:v>0.14866504654908</c:v>
                  </c:pt>
                  <c:pt idx="3">
                    <c:v>0.166536074247124</c:v>
                  </c:pt>
                </c:numCache>
              </c:numRef>
            </c:minus>
          </c:errBars>
          <c:val>
            <c:numRef>
              <c:f>'Summary (2)'!$CH$37:$CH$40</c:f>
              <c:numCache>
                <c:formatCode>General</c:formatCode>
                <c:ptCount val="4"/>
                <c:pt idx="0">
                  <c:v>1.64835057495298</c:v>
                </c:pt>
                <c:pt idx="1">
                  <c:v>1.05094916335801</c:v>
                </c:pt>
                <c:pt idx="2">
                  <c:v>1.60125679014045</c:v>
                </c:pt>
                <c:pt idx="3">
                  <c:v>1.40986486264487</c:v>
                </c:pt>
              </c:numCache>
            </c:numRef>
          </c:val>
        </c:ser>
        <c:gapWidth val="219"/>
        <c:overlap val="-27"/>
        <c:axId val="1861706"/>
        <c:axId val="47868066"/>
      </c:barChart>
      <c:catAx>
        <c:axId val="1861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868066"/>
        <c:crosses val="autoZero"/>
        <c:auto val="1"/>
        <c:lblAlgn val="ctr"/>
        <c:lblOffset val="100"/>
      </c:catAx>
      <c:valAx>
        <c:axId val="478680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617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 IIa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(2)'!$CH$42:$CH$45</c:f>
                <c:numCache>
                  <c:formatCode>General</c:formatCode>
                  <c:ptCount val="4"/>
                  <c:pt idx="0">
                    <c:v>0.270587421983177</c:v>
                  </c:pt>
                  <c:pt idx="1">
                    <c:v>0.138433804122279</c:v>
                  </c:pt>
                  <c:pt idx="2">
                    <c:v>0.14866504654908</c:v>
                  </c:pt>
                  <c:pt idx="3">
                    <c:v>0.166536074247124</c:v>
                  </c:pt>
                </c:numCache>
              </c:numRef>
            </c:plus>
            <c:minus>
              <c:numRef>
                <c:f>'Summary (2)'!$CH$42:$CH$45</c:f>
                <c:numCache>
                  <c:formatCode>General</c:formatCode>
                  <c:ptCount val="4"/>
                  <c:pt idx="0">
                    <c:v>0.270587421983177</c:v>
                  </c:pt>
                  <c:pt idx="1">
                    <c:v>0.138433804122279</c:v>
                  </c:pt>
                  <c:pt idx="2">
                    <c:v>0.14866504654908</c:v>
                  </c:pt>
                  <c:pt idx="3">
                    <c:v>0.166536074247124</c:v>
                  </c:pt>
                </c:numCache>
              </c:numRef>
            </c:minus>
          </c:errBars>
          <c:val>
            <c:numRef>
              <c:f>'Summary (2)'!$CH$37:$CH$40</c:f>
              <c:numCache>
                <c:formatCode>General</c:formatCode>
                <c:ptCount val="4"/>
                <c:pt idx="0">
                  <c:v>1.64835057495298</c:v>
                </c:pt>
                <c:pt idx="1">
                  <c:v>1.05094916335801</c:v>
                </c:pt>
                <c:pt idx="2">
                  <c:v>1.60125679014045</c:v>
                </c:pt>
                <c:pt idx="3">
                  <c:v>1.40986486264487</c:v>
                </c:pt>
              </c:numCache>
            </c:numRef>
          </c:val>
        </c:ser>
        <c:gapWidth val="219"/>
        <c:overlap val="-27"/>
        <c:axId val="21835538"/>
        <c:axId val="45544736"/>
      </c:barChart>
      <c:catAx>
        <c:axId val="218355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544736"/>
        <c:crosses val="autoZero"/>
        <c:auto val="1"/>
        <c:lblAlgn val="ctr"/>
        <c:lblOffset val="100"/>
      </c:catAx>
      <c:valAx>
        <c:axId val="45544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8355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CamK IIb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191.800407381886</c:v>
                </c:pt>
                <c:pt idx="1">
                  <c:v>155.418905412511</c:v>
                </c:pt>
                <c:pt idx="2">
                  <c:v>276.394583530536</c:v>
                </c:pt>
                <c:pt idx="3">
                  <c:v>168.030075666632</c:v>
                </c:pt>
              </c:numCache>
            </c:numRef>
          </c:val>
        </c:ser>
        <c:gapWidth val="219"/>
        <c:overlap val="-27"/>
        <c:axId val="47070429"/>
        <c:axId val="13422457"/>
      </c:barChart>
      <c:catAx>
        <c:axId val="47070429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422457"/>
        <c:crosses val="autoZero"/>
        <c:auto val="1"/>
        <c:lblAlgn val="ctr"/>
        <c:lblOffset val="100"/>
      </c:catAx>
      <c:valAx>
        <c:axId val="134224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0704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 IIb-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1.23408672112837</c:v>
                </c:pt>
                <c:pt idx="1">
                  <c:v>1</c:v>
                </c:pt>
                <c:pt idx="2">
                  <c:v>1.77838457166412</c:v>
                </c:pt>
                <c:pt idx="3">
                  <c:v>1.08114309015784</c:v>
                </c:pt>
              </c:numCache>
            </c:numRef>
          </c:val>
        </c:ser>
        <c:gapWidth val="219"/>
        <c:overlap val="-27"/>
        <c:axId val="71475863"/>
        <c:axId val="35537783"/>
      </c:barChart>
      <c:catAx>
        <c:axId val="71475863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537783"/>
        <c:crosses val="autoZero"/>
        <c:auto val="1"/>
        <c:lblAlgn val="ctr"/>
        <c:lblOffset val="100"/>
      </c:catAx>
      <c:valAx>
        <c:axId val="355377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4758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EGR-1 -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19.5438375666197</c:v>
                </c:pt>
                <c:pt idx="1">
                  <c:v>16.6380621936385</c:v>
                </c:pt>
                <c:pt idx="2">
                  <c:v>28.5101851110017</c:v>
                </c:pt>
                <c:pt idx="3">
                  <c:v>18.2632286245917</c:v>
                </c:pt>
              </c:numCache>
            </c:numRef>
          </c:val>
        </c:ser>
        <c:gapWidth val="219"/>
        <c:overlap val="-27"/>
        <c:axId val="93730793"/>
        <c:axId val="80971136"/>
      </c:barChart>
      <c:catAx>
        <c:axId val="93730793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971136"/>
        <c:crosses val="autoZero"/>
        <c:auto val="1"/>
        <c:lblAlgn val="ctr"/>
        <c:lblOffset val="100"/>
      </c:catAx>
      <c:valAx>
        <c:axId val="80971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7307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EGR-1-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1.17464626223673</c:v>
                </c:pt>
                <c:pt idx="1">
                  <c:v>1</c:v>
                </c:pt>
                <c:pt idx="2">
                  <c:v>1.71355202181553</c:v>
                </c:pt>
                <c:pt idx="3">
                  <c:v>1.09767762687981</c:v>
                </c:pt>
              </c:numCache>
            </c:numRef>
          </c:val>
        </c:ser>
        <c:gapWidth val="219"/>
        <c:overlap val="-27"/>
        <c:axId val="70189329"/>
        <c:axId val="86237693"/>
      </c:barChart>
      <c:catAx>
        <c:axId val="70189329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237693"/>
        <c:crosses val="autoZero"/>
        <c:auto val="1"/>
        <c:lblAlgn val="ctr"/>
        <c:lblOffset val="100"/>
      </c:catAx>
      <c:valAx>
        <c:axId val="862376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1893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Arc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Summary!$W$50:$W$53</c:f>
                <c:numCache>
                  <c:formatCode>General</c:formatCode>
                  <c:ptCount val="4"/>
                  <c:pt idx="0">
                    <c:v>1.11958415094828</c:v>
                  </c:pt>
                  <c:pt idx="1">
                    <c:v>1.06649471593991</c:v>
                  </c:pt>
                  <c:pt idx="2">
                    <c:v>1.01945512603135</c:v>
                  </c:pt>
                  <c:pt idx="3">
                    <c:v>1.11626536130892</c:v>
                  </c:pt>
                </c:numCache>
              </c:numRef>
            </c:plus>
            <c:minus>
              <c:numRef>
                <c:f>Summary!$W$50:$W$53</c:f>
                <c:numCache>
                  <c:formatCode>General</c:formatCode>
                  <c:ptCount val="4"/>
                  <c:pt idx="0">
                    <c:v>1.11958415094828</c:v>
                  </c:pt>
                  <c:pt idx="1">
                    <c:v>1.06649471593991</c:v>
                  </c:pt>
                  <c:pt idx="2">
                    <c:v>1.01945512603135</c:v>
                  </c:pt>
                  <c:pt idx="3">
                    <c:v>1.11626536130892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Summary!$U$50:$U$53</c:f>
              <c:numCache>
                <c:formatCode>General</c:formatCode>
                <c:ptCount val="4"/>
                <c:pt idx="0">
                  <c:v>7.7434334763023</c:v>
                </c:pt>
                <c:pt idx="1">
                  <c:v>7.4357948595767</c:v>
                </c:pt>
                <c:pt idx="2">
                  <c:v>7.65397113758485</c:v>
                </c:pt>
                <c:pt idx="3">
                  <c:v>8.18985760748273</c:v>
                </c:pt>
              </c:numCache>
            </c:numRef>
          </c:val>
        </c:ser>
        <c:gapWidth val="219"/>
        <c:overlap val="-27"/>
        <c:axId val="42187814"/>
        <c:axId val="50608967"/>
      </c:barChart>
      <c:catAx>
        <c:axId val="421878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608967"/>
        <c:crosses val="autoZero"/>
        <c:auto val="1"/>
        <c:lblAlgn val="ctr"/>
        <c:lblOffset val="100"/>
      </c:catAx>
      <c:valAx>
        <c:axId val="506089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1878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Arc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Summary!$Y$50:$Y$53</c:f>
                <c:numCache>
                  <c:formatCode>General</c:formatCode>
                  <c:ptCount val="4"/>
                  <c:pt idx="0">
                    <c:v>0.144584976983997</c:v>
                  </c:pt>
                  <c:pt idx="1">
                    <c:v>0.1434271299949</c:v>
                  </c:pt>
                  <c:pt idx="2">
                    <c:v>0.133192967115504</c:v>
                  </c:pt>
                  <c:pt idx="3">
                    <c:v>0.136298506617384</c:v>
                  </c:pt>
                </c:numCache>
              </c:numRef>
            </c:plus>
            <c:minus>
              <c:numRef>
                <c:f>Summary!$Y$50:$Y$53</c:f>
                <c:numCache>
                  <c:formatCode>General</c:formatCode>
                  <c:ptCount val="4"/>
                  <c:pt idx="0">
                    <c:v>0.144584976983997</c:v>
                  </c:pt>
                  <c:pt idx="1">
                    <c:v>0.1434271299949</c:v>
                  </c:pt>
                  <c:pt idx="2">
                    <c:v>0.133192967115504</c:v>
                  </c:pt>
                  <c:pt idx="3">
                    <c:v>0.136298506617384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Summary!$X$50:$X$53</c:f>
              <c:numCache>
                <c:formatCode>General</c:formatCode>
                <c:ptCount val="4"/>
                <c:pt idx="0">
                  <c:v>1.04137266056088</c:v>
                </c:pt>
                <c:pt idx="1">
                  <c:v>1</c:v>
                </c:pt>
                <c:pt idx="2">
                  <c:v>1.02934135248865</c:v>
                </c:pt>
                <c:pt idx="3">
                  <c:v>1.10140983743451</c:v>
                </c:pt>
              </c:numCache>
            </c:numRef>
          </c:val>
        </c:ser>
        <c:gapWidth val="219"/>
        <c:overlap val="-27"/>
        <c:axId val="67660815"/>
        <c:axId val="57270771"/>
      </c:barChart>
      <c:catAx>
        <c:axId val="6766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270771"/>
        <c:crosses val="autoZero"/>
        <c:auto val="1"/>
        <c:lblAlgn val="ctr"/>
        <c:lblOffset val="100"/>
      </c:catAx>
      <c:valAx>
        <c:axId val="572707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6608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PKC-b1 -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Summary!$AD$50:$AD$53</c:f>
                <c:numCache>
                  <c:formatCode>General</c:formatCode>
                  <c:ptCount val="4"/>
                  <c:pt idx="0">
                    <c:v>3.69801407063886</c:v>
                  </c:pt>
                  <c:pt idx="1">
                    <c:v>6.18414892709913</c:v>
                  </c:pt>
                  <c:pt idx="2">
                    <c:v>9.53602161181666</c:v>
                  </c:pt>
                  <c:pt idx="3">
                    <c:v>3.56637105089985</c:v>
                  </c:pt>
                </c:numCache>
              </c:numRef>
            </c:plus>
            <c:minus>
              <c:numRef>
                <c:f>Summary!$AD$50:$AD$53</c:f>
                <c:numCache>
                  <c:formatCode>General</c:formatCode>
                  <c:ptCount val="4"/>
                  <c:pt idx="0">
                    <c:v>3.69801407063886</c:v>
                  </c:pt>
                  <c:pt idx="1">
                    <c:v>6.18414892709913</c:v>
                  </c:pt>
                  <c:pt idx="2">
                    <c:v>9.53602161181666</c:v>
                  </c:pt>
                  <c:pt idx="3">
                    <c:v>3.56637105089985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Summary!$AB$50:$AB$53</c:f>
              <c:numCache>
                <c:formatCode>General</c:formatCode>
                <c:ptCount val="4"/>
                <c:pt idx="0">
                  <c:v>47.4162089431659</c:v>
                </c:pt>
                <c:pt idx="1">
                  <c:v>51.3001639847734</c:v>
                </c:pt>
                <c:pt idx="2">
                  <c:v>66.9197396566156</c:v>
                </c:pt>
                <c:pt idx="3">
                  <c:v>56.944114645263</c:v>
                </c:pt>
              </c:numCache>
            </c:numRef>
          </c:val>
        </c:ser>
        <c:gapWidth val="219"/>
        <c:overlap val="-27"/>
        <c:axId val="17102324"/>
        <c:axId val="74078104"/>
      </c:barChart>
      <c:catAx>
        <c:axId val="171023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078104"/>
        <c:crosses val="autoZero"/>
        <c:auto val="1"/>
        <c:lblAlgn val="ctr"/>
        <c:lblOffset val="100"/>
      </c:catAx>
      <c:valAx>
        <c:axId val="74078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1023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PKC-b1 -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Summary!$AF$50:$AF$53</c:f>
                <c:numCache>
                  <c:formatCode>General</c:formatCode>
                  <c:ptCount val="4"/>
                  <c:pt idx="0">
                    <c:v>0.0779905047885919</c:v>
                  </c:pt>
                  <c:pt idx="1">
                    <c:v>0.120548326686337</c:v>
                  </c:pt>
                  <c:pt idx="2">
                    <c:v>0.142499383003412</c:v>
                  </c:pt>
                  <c:pt idx="3">
                    <c:v>0.06262931776386</c:v>
                  </c:pt>
                </c:numCache>
              </c:numRef>
            </c:plus>
            <c:minus>
              <c:numRef>
                <c:f>Summary!$AF$50:$AF$53</c:f>
                <c:numCache>
                  <c:formatCode>General</c:formatCode>
                  <c:ptCount val="4"/>
                  <c:pt idx="0">
                    <c:v>0.0779905047885919</c:v>
                  </c:pt>
                  <c:pt idx="1">
                    <c:v>0.120548326686337</c:v>
                  </c:pt>
                  <c:pt idx="2">
                    <c:v>0.142499383003412</c:v>
                  </c:pt>
                  <c:pt idx="3">
                    <c:v>0.06262931776386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Summary!$AE$50:$AE$53</c:f>
              <c:numCache>
                <c:formatCode>General</c:formatCode>
                <c:ptCount val="4"/>
                <c:pt idx="0">
                  <c:v>0.92428961742188</c:v>
                </c:pt>
                <c:pt idx="1">
                  <c:v>1</c:v>
                </c:pt>
                <c:pt idx="2">
                  <c:v>1.30447418601777</c:v>
                </c:pt>
                <c:pt idx="3">
                  <c:v>1.11001817971118</c:v>
                </c:pt>
              </c:numCache>
            </c:numRef>
          </c:val>
        </c:ser>
        <c:gapWidth val="219"/>
        <c:overlap val="-27"/>
        <c:axId val="92652867"/>
        <c:axId val="18720296"/>
      </c:barChart>
      <c:catAx>
        <c:axId val="926528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720296"/>
        <c:crosses val="autoZero"/>
        <c:auto val="1"/>
        <c:lblAlgn val="ctr"/>
        <c:lblOffset val="100"/>
      </c:catAx>
      <c:valAx>
        <c:axId val="187202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6528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Camk4 -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Summary!$AK$50:$AK$53</c:f>
                <c:numCache>
                  <c:formatCode>General</c:formatCode>
                  <c:ptCount val="4"/>
                  <c:pt idx="0">
                    <c:v>1.94002271994852</c:v>
                  </c:pt>
                  <c:pt idx="1">
                    <c:v>1.70292607984835</c:v>
                  </c:pt>
                  <c:pt idx="2">
                    <c:v>7.37492113933355</c:v>
                  </c:pt>
                  <c:pt idx="3">
                    <c:v>1.63016517175847</c:v>
                  </c:pt>
                </c:numCache>
              </c:numRef>
            </c:plus>
            <c:minus>
              <c:numRef>
                <c:f>Summary!$AK$50:$AK$53</c:f>
                <c:numCache>
                  <c:formatCode>General</c:formatCode>
                  <c:ptCount val="4"/>
                  <c:pt idx="0">
                    <c:v>1.94002271994852</c:v>
                  </c:pt>
                  <c:pt idx="1">
                    <c:v>1.70292607984835</c:v>
                  </c:pt>
                  <c:pt idx="2">
                    <c:v>7.37492113933355</c:v>
                  </c:pt>
                  <c:pt idx="3">
                    <c:v>1.63016517175847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Summary!$AI$50:$AI$53</c:f>
              <c:numCache>
                <c:formatCode>General</c:formatCode>
                <c:ptCount val="4"/>
                <c:pt idx="0">
                  <c:v>23.4162139085838</c:v>
                </c:pt>
                <c:pt idx="1">
                  <c:v>22.1117507413395</c:v>
                </c:pt>
                <c:pt idx="2">
                  <c:v>36.1025113760687</c:v>
                </c:pt>
                <c:pt idx="3">
                  <c:v>20.5542026557723</c:v>
                </c:pt>
              </c:numCache>
            </c:numRef>
          </c:val>
        </c:ser>
        <c:gapWidth val="219"/>
        <c:overlap val="-27"/>
        <c:axId val="14871274"/>
        <c:axId val="58739363"/>
      </c:barChart>
      <c:catAx>
        <c:axId val="148712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739363"/>
        <c:crosses val="autoZero"/>
        <c:auto val="1"/>
        <c:lblAlgn val="ctr"/>
        <c:lblOffset val="100"/>
      </c:catAx>
      <c:valAx>
        <c:axId val="587393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8712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Dnmt3a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(2)'!$BH$50:$BH$53</c:f>
                <c:numCache>
                  <c:formatCode>General</c:formatCode>
                  <c:ptCount val="4"/>
                  <c:pt idx="0">
                    <c:v>0.0763990904684073</c:v>
                  </c:pt>
                  <c:pt idx="1">
                    <c:v>0.1024831368665</c:v>
                  </c:pt>
                  <c:pt idx="2">
                    <c:v>0.112525130045421</c:v>
                  </c:pt>
                  <c:pt idx="3">
                    <c:v>0.0458846856603961</c:v>
                  </c:pt>
                </c:numCache>
              </c:numRef>
            </c:plus>
            <c:minus>
              <c:numRef>
                <c:f>'Summary (2)'!$BH$50:$BH$53</c:f>
                <c:numCache>
                  <c:formatCode>General</c:formatCode>
                  <c:ptCount val="4"/>
                  <c:pt idx="0">
                    <c:v>0.0763990904684073</c:v>
                  </c:pt>
                  <c:pt idx="1">
                    <c:v>0.1024831368665</c:v>
                  </c:pt>
                  <c:pt idx="2">
                    <c:v>0.112525130045421</c:v>
                  </c:pt>
                  <c:pt idx="3">
                    <c:v>0.0458846856603961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(2)'!$BG$50:$BG$53</c:f>
              <c:numCache>
                <c:formatCode>General</c:formatCode>
                <c:ptCount val="4"/>
                <c:pt idx="0">
                  <c:v>1.08580266770032</c:v>
                </c:pt>
                <c:pt idx="1">
                  <c:v>1</c:v>
                </c:pt>
                <c:pt idx="2">
                  <c:v>1.98327453565381</c:v>
                </c:pt>
                <c:pt idx="3">
                  <c:v>1.09642070554654</c:v>
                </c:pt>
              </c:numCache>
            </c:numRef>
          </c:val>
        </c:ser>
        <c:gapWidth val="219"/>
        <c:overlap val="-27"/>
        <c:axId val="78118716"/>
        <c:axId val="11413257"/>
      </c:barChart>
      <c:catAx>
        <c:axId val="781187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413257"/>
        <c:crosses val="autoZero"/>
        <c:auto val="1"/>
        <c:lblAlgn val="ctr"/>
        <c:lblOffset val="100"/>
      </c:catAx>
      <c:valAx>
        <c:axId val="11413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1187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Camk4 -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Summary!$AM$50:$AM$53</c:f>
                <c:numCache>
                  <c:formatCode>General</c:formatCode>
                  <c:ptCount val="4"/>
                  <c:pt idx="0">
                    <c:v>0.08284954722067</c:v>
                  </c:pt>
                  <c:pt idx="1">
                    <c:v>0.0770145295037452</c:v>
                  </c:pt>
                  <c:pt idx="2">
                    <c:v>0.204277233306882</c:v>
                  </c:pt>
                  <c:pt idx="3">
                    <c:v>0.0793105526426569</c:v>
                  </c:pt>
                </c:numCache>
              </c:numRef>
            </c:plus>
            <c:minus>
              <c:numRef>
                <c:f>Summary!$AM$50:$AM$53</c:f>
                <c:numCache>
                  <c:formatCode>General</c:formatCode>
                  <c:ptCount val="4"/>
                  <c:pt idx="0">
                    <c:v>0.08284954722067</c:v>
                  </c:pt>
                  <c:pt idx="1">
                    <c:v>0.0770145295037452</c:v>
                  </c:pt>
                  <c:pt idx="2">
                    <c:v>0.204277233306882</c:v>
                  </c:pt>
                  <c:pt idx="3">
                    <c:v>0.0793105526426569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Summary!$AL$50:$AL$53</c:f>
              <c:numCache>
                <c:formatCode>General</c:formatCode>
                <c:ptCount val="4"/>
                <c:pt idx="0">
                  <c:v>1.05899411505239</c:v>
                </c:pt>
                <c:pt idx="1">
                  <c:v>1</c:v>
                </c:pt>
                <c:pt idx="2">
                  <c:v>1.63272966480092</c:v>
                </c:pt>
                <c:pt idx="3">
                  <c:v>0.929560164466976</c:v>
                </c:pt>
              </c:numCache>
            </c:numRef>
          </c:val>
        </c:ser>
        <c:gapWidth val="219"/>
        <c:overlap val="-27"/>
        <c:axId val="74367939"/>
        <c:axId val="44745178"/>
      </c:barChart>
      <c:catAx>
        <c:axId val="743679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745178"/>
        <c:crosses val="autoZero"/>
        <c:auto val="1"/>
        <c:lblAlgn val="ctr"/>
        <c:lblOffset val="100"/>
      </c:catAx>
      <c:valAx>
        <c:axId val="447451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3679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Crebbp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Summary!$AR$50:$AR$53</c:f>
                <c:numCache>
                  <c:formatCode>General</c:formatCode>
                  <c:ptCount val="4"/>
                  <c:pt idx="0">
                    <c:v>0.415170198542198</c:v>
                  </c:pt>
                  <c:pt idx="1">
                    <c:v>0.399276374297347</c:v>
                  </c:pt>
                  <c:pt idx="2">
                    <c:v>0.612403409492532</c:v>
                  </c:pt>
                  <c:pt idx="3">
                    <c:v>0.289509816094119</c:v>
                  </c:pt>
                </c:numCache>
              </c:numRef>
            </c:plus>
            <c:minus>
              <c:numRef>
                <c:f>Summary!$AR$50:$AR$53</c:f>
                <c:numCache>
                  <c:formatCode>General</c:formatCode>
                  <c:ptCount val="4"/>
                  <c:pt idx="0">
                    <c:v>0.415170198542198</c:v>
                  </c:pt>
                  <c:pt idx="1">
                    <c:v>0.399276374297347</c:v>
                  </c:pt>
                  <c:pt idx="2">
                    <c:v>0.612403409492532</c:v>
                  </c:pt>
                  <c:pt idx="3">
                    <c:v>0.289509816094119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Summary!$AP$50:$AP$53</c:f>
              <c:numCache>
                <c:formatCode>General</c:formatCode>
                <c:ptCount val="4"/>
                <c:pt idx="0">
                  <c:v>2.98000127396057</c:v>
                </c:pt>
                <c:pt idx="1">
                  <c:v>2.90278534932548</c:v>
                </c:pt>
                <c:pt idx="2">
                  <c:v>3.76652219209321</c:v>
                </c:pt>
                <c:pt idx="3">
                  <c:v>3.66052906966113</c:v>
                </c:pt>
              </c:numCache>
            </c:numRef>
          </c:val>
        </c:ser>
        <c:gapWidth val="219"/>
        <c:overlap val="-27"/>
        <c:axId val="10797582"/>
        <c:axId val="64554881"/>
      </c:barChart>
      <c:catAx>
        <c:axId val="107975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554881"/>
        <c:crosses val="autoZero"/>
        <c:auto val="1"/>
        <c:lblAlgn val="ctr"/>
        <c:lblOffset val="100"/>
      </c:catAx>
      <c:valAx>
        <c:axId val="645548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7975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Crebbp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Summary!$AT$50:$AT$53</c:f>
                <c:numCache>
                  <c:formatCode>General</c:formatCode>
                  <c:ptCount val="4"/>
                  <c:pt idx="0">
                    <c:v>0.139318799011927</c:v>
                  </c:pt>
                  <c:pt idx="1">
                    <c:v>0.137549396957693</c:v>
                  </c:pt>
                  <c:pt idx="2">
                    <c:v>0.162591212333251</c:v>
                  </c:pt>
                  <c:pt idx="3">
                    <c:v>0.0790896098855241</c:v>
                  </c:pt>
                </c:numCache>
              </c:numRef>
            </c:plus>
            <c:minus>
              <c:numRef>
                <c:f>Summary!$AT$50:$AT$53</c:f>
                <c:numCache>
                  <c:formatCode>General</c:formatCode>
                  <c:ptCount val="4"/>
                  <c:pt idx="0">
                    <c:v>0.139318799011927</c:v>
                  </c:pt>
                  <c:pt idx="1">
                    <c:v>0.137549396957693</c:v>
                  </c:pt>
                  <c:pt idx="2">
                    <c:v>0.162591212333251</c:v>
                  </c:pt>
                  <c:pt idx="3">
                    <c:v>0.0790896098855241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Summary!$AS$50:$AS$53</c:f>
              <c:numCache>
                <c:formatCode>General</c:formatCode>
                <c:ptCount val="4"/>
                <c:pt idx="0">
                  <c:v>1.02660063192514</c:v>
                </c:pt>
                <c:pt idx="1">
                  <c:v>1</c:v>
                </c:pt>
                <c:pt idx="2">
                  <c:v>1.29755449984217</c:v>
                </c:pt>
                <c:pt idx="3">
                  <c:v>1.26104021797951</c:v>
                </c:pt>
              </c:numCache>
            </c:numRef>
          </c:val>
        </c:ser>
        <c:gapWidth val="219"/>
        <c:overlap val="-27"/>
        <c:axId val="77051551"/>
        <c:axId val="70849879"/>
      </c:barChart>
      <c:catAx>
        <c:axId val="770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849879"/>
        <c:crosses val="autoZero"/>
        <c:auto val="1"/>
        <c:lblAlgn val="ctr"/>
        <c:lblOffset val="100"/>
      </c:catAx>
      <c:valAx>
        <c:axId val="708498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0515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PKIa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Summary!$AY$50:$AY$53</c:f>
                <c:numCache>
                  <c:formatCode>General</c:formatCode>
                  <c:ptCount val="4"/>
                  <c:pt idx="0">
                    <c:v>4.37971720441439</c:v>
                  </c:pt>
                  <c:pt idx="1">
                    <c:v>6.03160075384142</c:v>
                  </c:pt>
                  <c:pt idx="2">
                    <c:v>5.16425324872636</c:v>
                  </c:pt>
                  <c:pt idx="3">
                    <c:v>1.42884868309567</c:v>
                  </c:pt>
                </c:numCache>
              </c:numRef>
            </c:plus>
            <c:minus>
              <c:numRef>
                <c:f>Summary!$AY$50:$AY$53</c:f>
                <c:numCache>
                  <c:formatCode>General</c:formatCode>
                  <c:ptCount val="4"/>
                  <c:pt idx="0">
                    <c:v>4.37971720441439</c:v>
                  </c:pt>
                  <c:pt idx="1">
                    <c:v>6.03160075384142</c:v>
                  </c:pt>
                  <c:pt idx="2">
                    <c:v>5.16425324872636</c:v>
                  </c:pt>
                  <c:pt idx="3">
                    <c:v>1.42884868309567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Summary!$AW$50:$AW$53</c:f>
              <c:numCache>
                <c:formatCode>General</c:formatCode>
                <c:ptCount val="4"/>
                <c:pt idx="0">
                  <c:v>34.2442453887731</c:v>
                </c:pt>
                <c:pt idx="1">
                  <c:v>35.4068309500131</c:v>
                </c:pt>
                <c:pt idx="2">
                  <c:v>38.1665086039135</c:v>
                </c:pt>
                <c:pt idx="3">
                  <c:v>25.3698753481446</c:v>
                </c:pt>
              </c:numCache>
            </c:numRef>
          </c:val>
        </c:ser>
        <c:gapWidth val="219"/>
        <c:overlap val="-27"/>
        <c:axId val="15020315"/>
        <c:axId val="30579898"/>
      </c:barChart>
      <c:catAx>
        <c:axId val="150203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579898"/>
        <c:crosses val="autoZero"/>
        <c:auto val="1"/>
        <c:lblAlgn val="ctr"/>
        <c:lblOffset val="100"/>
      </c:catAx>
      <c:valAx>
        <c:axId val="305798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0203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PKIa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Summary!$BA$50:$BA$53</c:f>
                <c:numCache>
                  <c:formatCode>General</c:formatCode>
                  <c:ptCount val="4"/>
                  <c:pt idx="0">
                    <c:v>0.12789644375841</c:v>
                  </c:pt>
                  <c:pt idx="1">
                    <c:v>0.170351330294336</c:v>
                  </c:pt>
                  <c:pt idx="2">
                    <c:v>0.135308505745711</c:v>
                  </c:pt>
                  <c:pt idx="3">
                    <c:v>0.0563206820486081</c:v>
                  </c:pt>
                </c:numCache>
              </c:numRef>
            </c:plus>
            <c:minus>
              <c:numRef>
                <c:f>Summary!$BA$50:$BA$53</c:f>
                <c:numCache>
                  <c:formatCode>General</c:formatCode>
                  <c:ptCount val="4"/>
                  <c:pt idx="0">
                    <c:v>0.12789644375841</c:v>
                  </c:pt>
                  <c:pt idx="1">
                    <c:v>0.170351330294336</c:v>
                  </c:pt>
                  <c:pt idx="2">
                    <c:v>0.135308505745711</c:v>
                  </c:pt>
                  <c:pt idx="3">
                    <c:v>0.0563206820486081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Summary!$AZ$50:$AZ$53</c:f>
              <c:numCache>
                <c:formatCode>General</c:formatCode>
                <c:ptCount val="4"/>
                <c:pt idx="0">
                  <c:v>0.96716493597291</c:v>
                </c:pt>
                <c:pt idx="1">
                  <c:v>1</c:v>
                </c:pt>
                <c:pt idx="2">
                  <c:v>1.07794195582757</c:v>
                </c:pt>
                <c:pt idx="3">
                  <c:v>0.716524881426451</c:v>
                </c:pt>
              </c:numCache>
            </c:numRef>
          </c:val>
        </c:ser>
        <c:gapWidth val="219"/>
        <c:overlap val="-27"/>
        <c:axId val="3419873"/>
        <c:axId val="49942731"/>
      </c:barChart>
      <c:catAx>
        <c:axId val="34198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942731"/>
        <c:crosses val="autoZero"/>
        <c:auto val="1"/>
        <c:lblAlgn val="ctr"/>
        <c:lblOffset val="100"/>
      </c:catAx>
      <c:valAx>
        <c:axId val="499427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198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Dnmt3a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Summary!$BF$50:$BF$53</c:f>
                <c:numCache>
                  <c:formatCode>General</c:formatCode>
                  <c:ptCount val="4"/>
                  <c:pt idx="0">
                    <c:v>1.51521757051937</c:v>
                  </c:pt>
                  <c:pt idx="1">
                    <c:v>1.87192444300817</c:v>
                  </c:pt>
                  <c:pt idx="2">
                    <c:v>5.12324041907393</c:v>
                  </c:pt>
                  <c:pt idx="3">
                    <c:v>0.918926750814601</c:v>
                  </c:pt>
                </c:numCache>
              </c:numRef>
            </c:plus>
            <c:minus>
              <c:numRef>
                <c:f>Summary!$BF$50:$BF$53</c:f>
                <c:numCache>
                  <c:formatCode>General</c:formatCode>
                  <c:ptCount val="4"/>
                  <c:pt idx="0">
                    <c:v>1.51521757051937</c:v>
                  </c:pt>
                  <c:pt idx="1">
                    <c:v>1.87192444300817</c:v>
                  </c:pt>
                  <c:pt idx="2">
                    <c:v>5.12324041907393</c:v>
                  </c:pt>
                  <c:pt idx="3">
                    <c:v>0.918926750814601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Summary!$BD$50:$BD$53</c:f>
              <c:numCache>
                <c:formatCode>General</c:formatCode>
                <c:ptCount val="4"/>
                <c:pt idx="0">
                  <c:v>19.8329268218965</c:v>
                </c:pt>
                <c:pt idx="1">
                  <c:v>18.2656825331824</c:v>
                </c:pt>
                <c:pt idx="2">
                  <c:v>32.4339312889763</c:v>
                </c:pt>
                <c:pt idx="3">
                  <c:v>20.026872530321</c:v>
                </c:pt>
              </c:numCache>
            </c:numRef>
          </c:val>
        </c:ser>
        <c:gapWidth val="219"/>
        <c:overlap val="-27"/>
        <c:axId val="62526387"/>
        <c:axId val="93533053"/>
      </c:barChart>
      <c:catAx>
        <c:axId val="625263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533053"/>
        <c:crosses val="autoZero"/>
        <c:auto val="1"/>
        <c:lblAlgn val="ctr"/>
        <c:lblOffset val="100"/>
      </c:catAx>
      <c:valAx>
        <c:axId val="935330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5263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Dnmt3a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Summary!$BH$50:$BH$53</c:f>
                <c:numCache>
                  <c:formatCode>General</c:formatCode>
                  <c:ptCount val="4"/>
                  <c:pt idx="0">
                    <c:v>0.0763990904684073</c:v>
                  </c:pt>
                  <c:pt idx="1">
                    <c:v>0.1024831368665</c:v>
                  </c:pt>
                  <c:pt idx="2">
                    <c:v>0.157959279540536</c:v>
                  </c:pt>
                  <c:pt idx="3">
                    <c:v>0.0458846856603961</c:v>
                  </c:pt>
                </c:numCache>
              </c:numRef>
            </c:plus>
            <c:minus>
              <c:numRef>
                <c:f>Summary!$BH$50:$BH$53</c:f>
                <c:numCache>
                  <c:formatCode>General</c:formatCode>
                  <c:ptCount val="4"/>
                  <c:pt idx="0">
                    <c:v>0.0763990904684073</c:v>
                  </c:pt>
                  <c:pt idx="1">
                    <c:v>0.1024831368665</c:v>
                  </c:pt>
                  <c:pt idx="2">
                    <c:v>0.157959279540536</c:v>
                  </c:pt>
                  <c:pt idx="3">
                    <c:v>0.0458846856603961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Summary!$BG$50:$BG$53</c:f>
              <c:numCache>
                <c:formatCode>General</c:formatCode>
                <c:ptCount val="4"/>
                <c:pt idx="0">
                  <c:v>1.08580266770032</c:v>
                </c:pt>
                <c:pt idx="1">
                  <c:v>1</c:v>
                </c:pt>
                <c:pt idx="2">
                  <c:v>1.77567584622448</c:v>
                </c:pt>
                <c:pt idx="3">
                  <c:v>1.09642070554654</c:v>
                </c:pt>
              </c:numCache>
            </c:numRef>
          </c:val>
        </c:ser>
        <c:gapWidth val="219"/>
        <c:overlap val="-27"/>
        <c:axId val="4519866"/>
        <c:axId val="88415541"/>
      </c:barChart>
      <c:catAx>
        <c:axId val="4519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415541"/>
        <c:crosses val="autoZero"/>
        <c:auto val="1"/>
        <c:lblAlgn val="ctr"/>
        <c:lblOffset val="100"/>
      </c:catAx>
      <c:valAx>
        <c:axId val="884155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198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Expression Dnmt1 -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Summary!$BM$50:$BM$53</c:f>
                <c:numCache>
                  <c:formatCode>General</c:formatCode>
                  <c:ptCount val="4"/>
                  <c:pt idx="0">
                    <c:v>0.0411298904229474</c:v>
                  </c:pt>
                  <c:pt idx="1">
                    <c:v>0.04962681395914</c:v>
                  </c:pt>
                  <c:pt idx="2">
                    <c:v>0.0511084587487035</c:v>
                  </c:pt>
                  <c:pt idx="3">
                    <c:v>0.0394062657565065</c:v>
                  </c:pt>
                </c:numCache>
              </c:numRef>
            </c:plus>
            <c:minus>
              <c:numRef>
                <c:f>Summary!$BM$50:$BM$53</c:f>
                <c:numCache>
                  <c:formatCode>General</c:formatCode>
                  <c:ptCount val="4"/>
                  <c:pt idx="0">
                    <c:v>0.0411298904229474</c:v>
                  </c:pt>
                  <c:pt idx="1">
                    <c:v>0.04962681395914</c:v>
                  </c:pt>
                  <c:pt idx="2">
                    <c:v>0.0511084587487035</c:v>
                  </c:pt>
                  <c:pt idx="3">
                    <c:v>0.0394062657565065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Summary!$BK$50:$BK$53</c:f>
              <c:numCache>
                <c:formatCode>General</c:formatCode>
                <c:ptCount val="4"/>
                <c:pt idx="0">
                  <c:v>0.589003722741159</c:v>
                </c:pt>
                <c:pt idx="1">
                  <c:v>0.539473276367896</c:v>
                </c:pt>
                <c:pt idx="2">
                  <c:v>0.572044651359014</c:v>
                </c:pt>
                <c:pt idx="3">
                  <c:v>0.6062926500892</c:v>
                </c:pt>
              </c:numCache>
            </c:numRef>
          </c:val>
        </c:ser>
        <c:gapWidth val="219"/>
        <c:overlap val="-27"/>
        <c:axId val="2559114"/>
        <c:axId val="2781286"/>
      </c:barChart>
      <c:catAx>
        <c:axId val="25591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81286"/>
        <c:crosses val="autoZero"/>
        <c:auto val="1"/>
        <c:lblAlgn val="ctr"/>
        <c:lblOffset val="100"/>
      </c:catAx>
      <c:valAx>
        <c:axId val="27812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591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Dnmt1 -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Summary!$BO$50:$BO$53</c:f>
                <c:numCache>
                  <c:formatCode>General</c:formatCode>
                  <c:ptCount val="4"/>
                  <c:pt idx="0">
                    <c:v>0.0698295933199427</c:v>
                  </c:pt>
                  <c:pt idx="1">
                    <c:v>0.0919912368843584</c:v>
                  </c:pt>
                  <c:pt idx="2">
                    <c:v>0.0893434780436884</c:v>
                  </c:pt>
                  <c:pt idx="3">
                    <c:v>0.0649954535168931</c:v>
                  </c:pt>
                </c:numCache>
              </c:numRef>
            </c:plus>
            <c:minus>
              <c:numRef>
                <c:f>Summary!$BO$50:$BO$53</c:f>
                <c:numCache>
                  <c:formatCode>General</c:formatCode>
                  <c:ptCount val="4"/>
                  <c:pt idx="0">
                    <c:v>0.0698295933199427</c:v>
                  </c:pt>
                  <c:pt idx="1">
                    <c:v>0.0919912368843584</c:v>
                  </c:pt>
                  <c:pt idx="2">
                    <c:v>0.0893434780436884</c:v>
                  </c:pt>
                  <c:pt idx="3">
                    <c:v>0.0649954535168931</c:v>
                  </c:pt>
                </c:numCache>
              </c:numRef>
            </c:minus>
          </c:errBars>
          <c:cat>
            <c:strRef>
              <c:f>Summary!$T$50:$T$53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Summary!$BN$50:$BN$53</c:f>
              <c:numCache>
                <c:formatCode>General</c:formatCode>
                <c:ptCount val="4"/>
                <c:pt idx="0">
                  <c:v>1.0918126041511</c:v>
                </c:pt>
                <c:pt idx="1">
                  <c:v>1</c:v>
                </c:pt>
                <c:pt idx="2">
                  <c:v>1.06037625294512</c:v>
                </c:pt>
                <c:pt idx="3">
                  <c:v>1.12386039614636</c:v>
                </c:pt>
              </c:numCache>
            </c:numRef>
          </c:val>
        </c:ser>
        <c:gapWidth val="219"/>
        <c:overlap val="-27"/>
        <c:axId val="18285390"/>
        <c:axId val="30307775"/>
      </c:barChart>
      <c:catAx>
        <c:axId val="182853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307775"/>
        <c:crosses val="autoZero"/>
        <c:auto val="1"/>
        <c:lblAlgn val="ctr"/>
        <c:lblOffset val="100"/>
      </c:catAx>
      <c:valAx>
        <c:axId val="30307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2853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 Change Dnmt1 - GAPDH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(2)'!$BO$50:$BO$53</c:f>
                <c:numCache>
                  <c:formatCode>General</c:formatCode>
                  <c:ptCount val="4"/>
                  <c:pt idx="0">
                    <c:v>0.0698295933199427</c:v>
                  </c:pt>
                  <c:pt idx="1">
                    <c:v>0.102713785405168</c:v>
                  </c:pt>
                  <c:pt idx="2">
                    <c:v>0.0410643116945309</c:v>
                  </c:pt>
                  <c:pt idx="3">
                    <c:v>0.0649954535168931</c:v>
                  </c:pt>
                </c:numCache>
              </c:numRef>
            </c:plus>
            <c:minus>
              <c:numRef>
                <c:f>'Summary (2)'!$BO$50:$BO$53</c:f>
                <c:numCache>
                  <c:formatCode>General</c:formatCode>
                  <c:ptCount val="4"/>
                  <c:pt idx="0">
                    <c:v>0.0698295933199427</c:v>
                  </c:pt>
                  <c:pt idx="1">
                    <c:v>0.102713785405168</c:v>
                  </c:pt>
                  <c:pt idx="2">
                    <c:v>0.0410643116945309</c:v>
                  </c:pt>
                  <c:pt idx="3">
                    <c:v>0.0649954535168931</c:v>
                  </c:pt>
                </c:numCache>
              </c:numRef>
            </c:minus>
          </c:errBars>
          <c:cat>
            <c:strRef>
              <c:f>'Summary (2)'!$T$50:$T$53</c:f>
              <c:strCache>
                <c:ptCount val="4"/>
                <c:pt idx="0">
                  <c:v>      ; S2</c:v>
                </c:pt>
                <c:pt idx="1">
                  <c:v>CONTEXT</c:v>
                </c:pt>
                <c:pt idx="2">
                  <c:v>S1 ;  </c:v>
                </c:pt>
                <c:pt idx="3">
                  <c:v>S1 ; S2</c:v>
                </c:pt>
              </c:strCache>
            </c:strRef>
          </c:cat>
          <c:val>
            <c:numRef>
              <c:f>'Summary (2)'!$BN$50:$BN$53</c:f>
              <c:numCache>
                <c:formatCode>General</c:formatCode>
                <c:ptCount val="4"/>
                <c:pt idx="0">
                  <c:v>1.12847690815959</c:v>
                </c:pt>
                <c:pt idx="1">
                  <c:v>1</c:v>
                </c:pt>
                <c:pt idx="2">
                  <c:v>1.18485112976769</c:v>
                </c:pt>
                <c:pt idx="3">
                  <c:v>1.16160090131249</c:v>
                </c:pt>
              </c:numCache>
            </c:numRef>
          </c:val>
        </c:ser>
        <c:gapWidth val="219"/>
        <c:overlap val="-27"/>
        <c:axId val="51091465"/>
        <c:axId val="15196587"/>
      </c:barChart>
      <c:catAx>
        <c:axId val="510914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196587"/>
        <c:crosses val="autoZero"/>
        <c:auto val="1"/>
        <c:lblAlgn val="ctr"/>
        <c:lblOffset val="100"/>
      </c:catAx>
      <c:valAx>
        <c:axId val="151965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0914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CREBBP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f4e79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0.139318799011927</c:v>
                  </c:pt>
                  <c:pt idx="1">
                    <c:v>0.12348322765015</c:v>
                  </c:pt>
                  <c:pt idx="2">
                    <c:v>0.153471929888746</c:v>
                  </c:pt>
                  <c:pt idx="3">
                    <c:v>0.0790896098855241</c:v>
                  </c:pt>
                </c:numCache>
              </c:numRef>
            </c:plus>
            <c:minus>
              <c:numRef>
                <c:f>'Summary (2)'!$AT$50:$AT$53</c:f>
                <c:numCache>
                  <c:formatCode>General</c:formatCode>
                  <c:ptCount val="4"/>
                  <c:pt idx="0">
                    <c:v>0.139318799011927</c:v>
                  </c:pt>
                  <c:pt idx="1">
                    <c:v>0.12348322765015</c:v>
                  </c:pt>
                  <c:pt idx="2">
                    <c:v>0.153471929888746</c:v>
                  </c:pt>
                  <c:pt idx="3">
                    <c:v>0.0790896098855241</c:v>
                  </c:pt>
                </c:numCache>
              </c:numRef>
            </c:minus>
          </c:errBars>
          <c:cat>
            <c:strRef>
              <c:f>'figures 1'!$S$33:$S$35</c:f>
              <c:strCache>
                <c:ptCount val="3"/>
                <c:pt idx="0">
                  <c:v>Ctrl</c:v>
                </c:pt>
                <c:pt idx="1">
                  <c:v>Primary</c:v>
                </c:pt>
                <c:pt idx="2">
                  <c:v>Secondary</c:v>
                </c:pt>
              </c:strCache>
            </c:strRef>
          </c:cat>
          <c:val>
            <c:numRef>
              <c:f>'Summary (2)'!$AS$51:$AS$53</c:f>
              <c:numCache>
                <c:formatCode>General</c:formatCode>
                <c:ptCount val="3"/>
                <c:pt idx="0">
                  <c:v>1</c:v>
                </c:pt>
                <c:pt idx="1">
                  <c:v>1.55671412588205</c:v>
                </c:pt>
                <c:pt idx="2">
                  <c:v>1.39814970840855</c:v>
                </c:pt>
              </c:numCache>
            </c:numRef>
          </c:val>
        </c:ser>
        <c:gapWidth val="219"/>
        <c:overlap val="-27"/>
        <c:axId val="19569000"/>
        <c:axId val="74557598"/>
      </c:barChart>
      <c:catAx>
        <c:axId val="1956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557598"/>
        <c:crosses val="autoZero"/>
        <c:auto val="1"/>
        <c:lblAlgn val="ctr"/>
        <c:lblOffset val="100"/>
      </c:catAx>
      <c:valAx>
        <c:axId val="745575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5690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<Relationship Id="rId11" Type="http://schemas.openxmlformats.org/officeDocument/2006/relationships/chart" Target="../charts/chart24.xml"/><Relationship Id="rId12" Type="http://schemas.openxmlformats.org/officeDocument/2006/relationships/chart" Target="../charts/chart25.xml"/><Relationship Id="rId13" Type="http://schemas.openxmlformats.org/officeDocument/2006/relationships/chart" Target="../charts/chart26.xml"/><Relationship Id="rId14" Type="http://schemas.openxmlformats.org/officeDocument/2006/relationships/chart" Target="../charts/chart27.xml"/><Relationship Id="rId15" Type="http://schemas.openxmlformats.org/officeDocument/2006/relationships/chart" Target="../charts/chart28.xml"/><Relationship Id="rId16" Type="http://schemas.openxmlformats.org/officeDocument/2006/relationships/chart" Target="../charts/chart29.xml"/><Relationship Id="rId17" Type="http://schemas.openxmlformats.org/officeDocument/2006/relationships/chart" Target="../charts/chart30.xml"/><Relationship Id="rId18" Type="http://schemas.openxmlformats.org/officeDocument/2006/relationships/chart" Target="../charts/chart31.xml"/><Relationship Id="rId19" Type="http://schemas.openxmlformats.org/officeDocument/2006/relationships/chart" Target="../charts/chart32.xml"/><Relationship Id="rId20" Type="http://schemas.openxmlformats.org/officeDocument/2006/relationships/chart" Target="../charts/chart33.xml"/><Relationship Id="rId21" Type="http://schemas.openxmlformats.org/officeDocument/2006/relationships/chart" Target="../charts/chart34.xml"/><Relationship Id="rId22" Type="http://schemas.openxmlformats.org/officeDocument/2006/relationships/chart" Target="../charts/chart35.xml"/><Relationship Id="rId23" Type="http://schemas.openxmlformats.org/officeDocument/2006/relationships/chart" Target="../charts/chart36.xml"/><Relationship Id="rId24" Type="http://schemas.openxmlformats.org/officeDocument/2006/relationships/chart" Target="../charts/chart3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9" Type="http://schemas.openxmlformats.org/officeDocument/2006/relationships/chart" Target="../charts/chart49.xml"/><Relationship Id="rId10" Type="http://schemas.openxmlformats.org/officeDocument/2006/relationships/chart" Target="../charts/chart50.xml"/><Relationship Id="rId11" Type="http://schemas.openxmlformats.org/officeDocument/2006/relationships/chart" Target="../charts/chart51.xml"/><Relationship Id="rId12" Type="http://schemas.openxmlformats.org/officeDocument/2006/relationships/chart" Target="../charts/chart52.xml"/><Relationship Id="rId13" Type="http://schemas.openxmlformats.org/officeDocument/2006/relationships/chart" Target="../charts/chart53.xml"/><Relationship Id="rId14" Type="http://schemas.openxmlformats.org/officeDocument/2006/relationships/chart" Target="../charts/chart54.xml"/><Relationship Id="rId15" Type="http://schemas.openxmlformats.org/officeDocument/2006/relationships/chart" Target="../charts/chart55.xml"/><Relationship Id="rId16" Type="http://schemas.openxmlformats.org/officeDocument/2006/relationships/chart" Target="../charts/chart56.xml"/><Relationship Id="rId17" Type="http://schemas.openxmlformats.org/officeDocument/2006/relationships/chart" Target="../charts/chart57.xml"/><Relationship Id="rId18" Type="http://schemas.openxmlformats.org/officeDocument/2006/relationships/chart" Target="../charts/chart58.xml"/><Relationship Id="rId19" Type="http://schemas.openxmlformats.org/officeDocument/2006/relationships/chart" Target="../charts/chart59.xml"/><Relationship Id="rId20" Type="http://schemas.openxmlformats.org/officeDocument/2006/relationships/chart" Target="../charts/chart60.xml"/><Relationship Id="rId21" Type="http://schemas.openxmlformats.org/officeDocument/2006/relationships/chart" Target="../charts/chart61.xml"/><Relationship Id="rId22" Type="http://schemas.openxmlformats.org/officeDocument/2006/relationships/chart" Target="../charts/chart62.xml"/><Relationship Id="rId23" Type="http://schemas.openxmlformats.org/officeDocument/2006/relationships/chart" Target="../charts/chart63.xml"/><Relationship Id="rId24" Type="http://schemas.openxmlformats.org/officeDocument/2006/relationships/chart" Target="../charts/chart6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7" Type="http://schemas.openxmlformats.org/officeDocument/2006/relationships/chart" Target="../charts/chart71.xml"/><Relationship Id="rId8" Type="http://schemas.openxmlformats.org/officeDocument/2006/relationships/chart" Target="../charts/chart72.xml"/><Relationship Id="rId9" Type="http://schemas.openxmlformats.org/officeDocument/2006/relationships/chart" Target="../charts/chart73.xml"/><Relationship Id="rId10" Type="http://schemas.openxmlformats.org/officeDocument/2006/relationships/chart" Target="../charts/chart74.xml"/><Relationship Id="rId11" Type="http://schemas.openxmlformats.org/officeDocument/2006/relationships/chart" Target="../charts/chart75.xml"/><Relationship Id="rId12" Type="http://schemas.openxmlformats.org/officeDocument/2006/relationships/chart" Target="../charts/chart76.xml"/><Relationship Id="rId13" Type="http://schemas.openxmlformats.org/officeDocument/2006/relationships/chart" Target="../charts/chart77.xml"/><Relationship Id="rId14" Type="http://schemas.openxmlformats.org/officeDocument/2006/relationships/chart" Target="../charts/chart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324360</xdr:colOff>
      <xdr:row>14</xdr:row>
      <xdr:rowOff>105840</xdr:rowOff>
    </xdr:to>
    <xdr:graphicFrame>
      <xdr:nvGraphicFramePr>
        <xdr:cNvPr id="0" name="Chart 18"/>
        <xdr:cNvGraphicFramePr/>
      </xdr:nvGraphicFramePr>
      <xdr:xfrm>
        <a:off x="0" y="0"/>
        <a:ext cx="3057840" cy="27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324360</xdr:colOff>
      <xdr:row>14</xdr:row>
      <xdr:rowOff>105840</xdr:rowOff>
    </xdr:to>
    <xdr:graphicFrame>
      <xdr:nvGraphicFramePr>
        <xdr:cNvPr id="1" name="Chart 19"/>
        <xdr:cNvGraphicFramePr/>
      </xdr:nvGraphicFramePr>
      <xdr:xfrm>
        <a:off x="3124080" y="0"/>
        <a:ext cx="3057840" cy="27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324360</xdr:colOff>
      <xdr:row>29</xdr:row>
      <xdr:rowOff>105120</xdr:rowOff>
    </xdr:to>
    <xdr:graphicFrame>
      <xdr:nvGraphicFramePr>
        <xdr:cNvPr id="2" name="Chart 22"/>
        <xdr:cNvGraphicFramePr/>
      </xdr:nvGraphicFramePr>
      <xdr:xfrm>
        <a:off x="0" y="2857320"/>
        <a:ext cx="3057840" cy="27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0</xdr:colOff>
      <xdr:row>15</xdr:row>
      <xdr:rowOff>0</xdr:rowOff>
    </xdr:from>
    <xdr:to>
      <xdr:col>16</xdr:col>
      <xdr:colOff>2160</xdr:colOff>
      <xdr:row>29</xdr:row>
      <xdr:rowOff>113760</xdr:rowOff>
    </xdr:to>
    <xdr:graphicFrame>
      <xdr:nvGraphicFramePr>
        <xdr:cNvPr id="3" name="Chart 25"/>
        <xdr:cNvGraphicFramePr/>
      </xdr:nvGraphicFramePr>
      <xdr:xfrm>
        <a:off x="3124080" y="2857320"/>
        <a:ext cx="3126240" cy="27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324360</xdr:colOff>
      <xdr:row>14</xdr:row>
      <xdr:rowOff>105840</xdr:rowOff>
    </xdr:to>
    <xdr:graphicFrame>
      <xdr:nvGraphicFramePr>
        <xdr:cNvPr id="4" name="Chart 28"/>
        <xdr:cNvGraphicFramePr/>
      </xdr:nvGraphicFramePr>
      <xdr:xfrm>
        <a:off x="6248160" y="0"/>
        <a:ext cx="3058200" cy="27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0</xdr:colOff>
      <xdr:row>0</xdr:row>
      <xdr:rowOff>0</xdr:rowOff>
    </xdr:from>
    <xdr:to>
      <xdr:col>31</xdr:col>
      <xdr:colOff>324360</xdr:colOff>
      <xdr:row>14</xdr:row>
      <xdr:rowOff>105840</xdr:rowOff>
    </xdr:to>
    <xdr:graphicFrame>
      <xdr:nvGraphicFramePr>
        <xdr:cNvPr id="5" name="Chart 29"/>
        <xdr:cNvGraphicFramePr/>
      </xdr:nvGraphicFramePr>
      <xdr:xfrm>
        <a:off x="9372600" y="0"/>
        <a:ext cx="3057840" cy="27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0</xdr:colOff>
      <xdr:row>15</xdr:row>
      <xdr:rowOff>0</xdr:rowOff>
    </xdr:from>
    <xdr:to>
      <xdr:col>23</xdr:col>
      <xdr:colOff>390960</xdr:colOff>
      <xdr:row>29</xdr:row>
      <xdr:rowOff>105120</xdr:rowOff>
    </xdr:to>
    <xdr:graphicFrame>
      <xdr:nvGraphicFramePr>
        <xdr:cNvPr id="6" name="Chart 31"/>
        <xdr:cNvGraphicFramePr/>
      </xdr:nvGraphicFramePr>
      <xdr:xfrm>
        <a:off x="6248160" y="2857320"/>
        <a:ext cx="3124800" cy="27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24</xdr:col>
      <xdr:colOff>0</xdr:colOff>
      <xdr:row>15</xdr:row>
      <xdr:rowOff>0</xdr:rowOff>
    </xdr:from>
    <xdr:to>
      <xdr:col>31</xdr:col>
      <xdr:colOff>322920</xdr:colOff>
      <xdr:row>29</xdr:row>
      <xdr:rowOff>105120</xdr:rowOff>
    </xdr:to>
    <xdr:graphicFrame>
      <xdr:nvGraphicFramePr>
        <xdr:cNvPr id="7" name="Chart 32"/>
        <xdr:cNvGraphicFramePr/>
      </xdr:nvGraphicFramePr>
      <xdr:xfrm>
        <a:off x="9372600" y="2857320"/>
        <a:ext cx="3056400" cy="27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32</xdr:row>
      <xdr:rowOff>0</xdr:rowOff>
    </xdr:from>
    <xdr:to>
      <xdr:col>7</xdr:col>
      <xdr:colOff>390960</xdr:colOff>
      <xdr:row>46</xdr:row>
      <xdr:rowOff>105120</xdr:rowOff>
    </xdr:to>
    <xdr:graphicFrame>
      <xdr:nvGraphicFramePr>
        <xdr:cNvPr id="8" name="Chart 9"/>
        <xdr:cNvGraphicFramePr/>
      </xdr:nvGraphicFramePr>
      <xdr:xfrm>
        <a:off x="0" y="6095880"/>
        <a:ext cx="3124440" cy="27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0</xdr:colOff>
      <xdr:row>32</xdr:row>
      <xdr:rowOff>0</xdr:rowOff>
    </xdr:from>
    <xdr:to>
      <xdr:col>15</xdr:col>
      <xdr:colOff>390960</xdr:colOff>
      <xdr:row>46</xdr:row>
      <xdr:rowOff>105840</xdr:rowOff>
    </xdr:to>
    <xdr:graphicFrame>
      <xdr:nvGraphicFramePr>
        <xdr:cNvPr id="9" name="Chart 10"/>
        <xdr:cNvGraphicFramePr/>
      </xdr:nvGraphicFramePr>
      <xdr:xfrm>
        <a:off x="3124080" y="6095880"/>
        <a:ext cx="3124440" cy="27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48</xdr:row>
      <xdr:rowOff>0</xdr:rowOff>
    </xdr:from>
    <xdr:to>
      <xdr:col>7</xdr:col>
      <xdr:colOff>390960</xdr:colOff>
      <xdr:row>62</xdr:row>
      <xdr:rowOff>105120</xdr:rowOff>
    </xdr:to>
    <xdr:graphicFrame>
      <xdr:nvGraphicFramePr>
        <xdr:cNvPr id="10" name="Chart 11"/>
        <xdr:cNvGraphicFramePr/>
      </xdr:nvGraphicFramePr>
      <xdr:xfrm>
        <a:off x="0" y="9144000"/>
        <a:ext cx="3124440" cy="27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0</xdr:colOff>
      <xdr:row>48</xdr:row>
      <xdr:rowOff>0</xdr:rowOff>
    </xdr:from>
    <xdr:to>
      <xdr:col>15</xdr:col>
      <xdr:colOff>390960</xdr:colOff>
      <xdr:row>62</xdr:row>
      <xdr:rowOff>105840</xdr:rowOff>
    </xdr:to>
    <xdr:graphicFrame>
      <xdr:nvGraphicFramePr>
        <xdr:cNvPr id="11" name="Chart 12"/>
        <xdr:cNvGraphicFramePr/>
      </xdr:nvGraphicFramePr>
      <xdr:xfrm>
        <a:off x="3124080" y="9144000"/>
        <a:ext cx="3124440" cy="27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16</xdr:col>
      <xdr:colOff>0</xdr:colOff>
      <xdr:row>48</xdr:row>
      <xdr:rowOff>0</xdr:rowOff>
    </xdr:from>
    <xdr:to>
      <xdr:col>23</xdr:col>
      <xdr:colOff>390960</xdr:colOff>
      <xdr:row>62</xdr:row>
      <xdr:rowOff>105840</xdr:rowOff>
    </xdr:to>
    <xdr:graphicFrame>
      <xdr:nvGraphicFramePr>
        <xdr:cNvPr id="12" name="Chart 13"/>
        <xdr:cNvGraphicFramePr/>
      </xdr:nvGraphicFramePr>
      <xdr:xfrm>
        <a:off x="6248160" y="9144000"/>
        <a:ext cx="3124800" cy="27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8</xdr:col>
      <xdr:colOff>303480</xdr:colOff>
      <xdr:row>15</xdr:row>
      <xdr:rowOff>189000</xdr:rowOff>
    </xdr:to>
    <xdr:graphicFrame>
      <xdr:nvGraphicFramePr>
        <xdr:cNvPr id="13" name="Chart 1"/>
        <xdr:cNvGraphicFramePr/>
      </xdr:nvGraphicFramePr>
      <xdr:xfrm>
        <a:off x="761760" y="190440"/>
        <a:ext cx="5637600" cy="28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16</xdr:col>
      <xdr:colOff>303480</xdr:colOff>
      <xdr:row>15</xdr:row>
      <xdr:rowOff>189000</xdr:rowOff>
    </xdr:to>
    <xdr:graphicFrame>
      <xdr:nvGraphicFramePr>
        <xdr:cNvPr id="14" name="Chart 2"/>
        <xdr:cNvGraphicFramePr/>
      </xdr:nvGraphicFramePr>
      <xdr:xfrm>
        <a:off x="6858000" y="190440"/>
        <a:ext cx="5637240" cy="28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15120</xdr:colOff>
      <xdr:row>1</xdr:row>
      <xdr:rowOff>0</xdr:rowOff>
    </xdr:from>
    <xdr:to>
      <xdr:col>24</xdr:col>
      <xdr:colOff>318600</xdr:colOff>
      <xdr:row>15</xdr:row>
      <xdr:rowOff>150840</xdr:rowOff>
    </xdr:to>
    <xdr:graphicFrame>
      <xdr:nvGraphicFramePr>
        <xdr:cNvPr id="15" name="Chart 10"/>
        <xdr:cNvGraphicFramePr/>
      </xdr:nvGraphicFramePr>
      <xdr:xfrm>
        <a:off x="12969000" y="190440"/>
        <a:ext cx="5637600" cy="28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16</xdr:row>
      <xdr:rowOff>74160</xdr:rowOff>
    </xdr:from>
    <xdr:to>
      <xdr:col>24</xdr:col>
      <xdr:colOff>303480</xdr:colOff>
      <xdr:row>31</xdr:row>
      <xdr:rowOff>39960</xdr:rowOff>
    </xdr:to>
    <xdr:graphicFrame>
      <xdr:nvGraphicFramePr>
        <xdr:cNvPr id="16" name="Chart 11"/>
        <xdr:cNvGraphicFramePr/>
      </xdr:nvGraphicFramePr>
      <xdr:xfrm>
        <a:off x="12953880" y="3121920"/>
        <a:ext cx="563760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15120</xdr:colOff>
      <xdr:row>1</xdr:row>
      <xdr:rowOff>0</xdr:rowOff>
    </xdr:from>
    <xdr:to>
      <xdr:col>32</xdr:col>
      <xdr:colOff>318600</xdr:colOff>
      <xdr:row>15</xdr:row>
      <xdr:rowOff>150840</xdr:rowOff>
    </xdr:to>
    <xdr:graphicFrame>
      <xdr:nvGraphicFramePr>
        <xdr:cNvPr id="17" name="Chart 12"/>
        <xdr:cNvGraphicFramePr/>
      </xdr:nvGraphicFramePr>
      <xdr:xfrm>
        <a:off x="19064880" y="190440"/>
        <a:ext cx="5637600" cy="28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0</xdr:colOff>
      <xdr:row>16</xdr:row>
      <xdr:rowOff>74160</xdr:rowOff>
    </xdr:from>
    <xdr:to>
      <xdr:col>32</xdr:col>
      <xdr:colOff>303480</xdr:colOff>
      <xdr:row>31</xdr:row>
      <xdr:rowOff>39960</xdr:rowOff>
    </xdr:to>
    <xdr:graphicFrame>
      <xdr:nvGraphicFramePr>
        <xdr:cNvPr id="18" name="Chart 13"/>
        <xdr:cNvGraphicFramePr/>
      </xdr:nvGraphicFramePr>
      <xdr:xfrm>
        <a:off x="19049760" y="3121920"/>
        <a:ext cx="563760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33</xdr:row>
      <xdr:rowOff>0</xdr:rowOff>
    </xdr:from>
    <xdr:to>
      <xdr:col>8</xdr:col>
      <xdr:colOff>303480</xdr:colOff>
      <xdr:row>47</xdr:row>
      <xdr:rowOff>189360</xdr:rowOff>
    </xdr:to>
    <xdr:graphicFrame>
      <xdr:nvGraphicFramePr>
        <xdr:cNvPr id="19" name="Chart 20"/>
        <xdr:cNvGraphicFramePr/>
      </xdr:nvGraphicFramePr>
      <xdr:xfrm>
        <a:off x="761760" y="6286320"/>
        <a:ext cx="5637600" cy="28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0</xdr:colOff>
      <xdr:row>17</xdr:row>
      <xdr:rowOff>0</xdr:rowOff>
    </xdr:from>
    <xdr:to>
      <xdr:col>11</xdr:col>
      <xdr:colOff>303480</xdr:colOff>
      <xdr:row>31</xdr:row>
      <xdr:rowOff>189000</xdr:rowOff>
    </xdr:to>
    <xdr:graphicFrame>
      <xdr:nvGraphicFramePr>
        <xdr:cNvPr id="20" name="Chart 21"/>
        <xdr:cNvGraphicFramePr/>
      </xdr:nvGraphicFramePr>
      <xdr:xfrm>
        <a:off x="3047760" y="3238200"/>
        <a:ext cx="5637600" cy="28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0</xdr:colOff>
      <xdr:row>33</xdr:row>
      <xdr:rowOff>0</xdr:rowOff>
    </xdr:from>
    <xdr:to>
      <xdr:col>16</xdr:col>
      <xdr:colOff>303480</xdr:colOff>
      <xdr:row>47</xdr:row>
      <xdr:rowOff>189360</xdr:rowOff>
    </xdr:to>
    <xdr:graphicFrame>
      <xdr:nvGraphicFramePr>
        <xdr:cNvPr id="21" name="Chart 22"/>
        <xdr:cNvGraphicFramePr/>
      </xdr:nvGraphicFramePr>
      <xdr:xfrm>
        <a:off x="6858000" y="6286320"/>
        <a:ext cx="5637240" cy="28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0</xdr:colOff>
      <xdr:row>49</xdr:row>
      <xdr:rowOff>0</xdr:rowOff>
    </xdr:from>
    <xdr:to>
      <xdr:col>11</xdr:col>
      <xdr:colOff>303480</xdr:colOff>
      <xdr:row>63</xdr:row>
      <xdr:rowOff>189000</xdr:rowOff>
    </xdr:to>
    <xdr:graphicFrame>
      <xdr:nvGraphicFramePr>
        <xdr:cNvPr id="22" name="Chart 23"/>
        <xdr:cNvGraphicFramePr/>
      </xdr:nvGraphicFramePr>
      <xdr:xfrm>
        <a:off x="3047760" y="9334440"/>
        <a:ext cx="5637600" cy="28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17</xdr:col>
      <xdr:colOff>0</xdr:colOff>
      <xdr:row>32</xdr:row>
      <xdr:rowOff>0</xdr:rowOff>
    </xdr:from>
    <xdr:to>
      <xdr:col>24</xdr:col>
      <xdr:colOff>303480</xdr:colOff>
      <xdr:row>46</xdr:row>
      <xdr:rowOff>146880</xdr:rowOff>
    </xdr:to>
    <xdr:graphicFrame>
      <xdr:nvGraphicFramePr>
        <xdr:cNvPr id="23" name="Chart 24"/>
        <xdr:cNvGraphicFramePr/>
      </xdr:nvGraphicFramePr>
      <xdr:xfrm>
        <a:off x="12953880" y="6095880"/>
        <a:ext cx="5637600" cy="28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25</xdr:col>
      <xdr:colOff>0</xdr:colOff>
      <xdr:row>32</xdr:row>
      <xdr:rowOff>0</xdr:rowOff>
    </xdr:from>
    <xdr:to>
      <xdr:col>32</xdr:col>
      <xdr:colOff>303480</xdr:colOff>
      <xdr:row>46</xdr:row>
      <xdr:rowOff>146880</xdr:rowOff>
    </xdr:to>
    <xdr:graphicFrame>
      <xdr:nvGraphicFramePr>
        <xdr:cNvPr id="24" name="Chart 25"/>
        <xdr:cNvGraphicFramePr/>
      </xdr:nvGraphicFramePr>
      <xdr:xfrm>
        <a:off x="19049760" y="6095880"/>
        <a:ext cx="5637600" cy="28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17</xdr:col>
      <xdr:colOff>0</xdr:colOff>
      <xdr:row>50</xdr:row>
      <xdr:rowOff>7560</xdr:rowOff>
    </xdr:from>
    <xdr:to>
      <xdr:col>24</xdr:col>
      <xdr:colOff>303480</xdr:colOff>
      <xdr:row>64</xdr:row>
      <xdr:rowOff>158400</xdr:rowOff>
    </xdr:to>
    <xdr:graphicFrame>
      <xdr:nvGraphicFramePr>
        <xdr:cNvPr id="25" name="Chart 26"/>
        <xdr:cNvGraphicFramePr/>
      </xdr:nvGraphicFramePr>
      <xdr:xfrm>
        <a:off x="12953880" y="9532440"/>
        <a:ext cx="5637600" cy="28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0</xdr:colOff>
      <xdr:row>50</xdr:row>
      <xdr:rowOff>7560</xdr:rowOff>
    </xdr:from>
    <xdr:to>
      <xdr:col>32</xdr:col>
      <xdr:colOff>303480</xdr:colOff>
      <xdr:row>64</xdr:row>
      <xdr:rowOff>158400</xdr:rowOff>
    </xdr:to>
    <xdr:graphicFrame>
      <xdr:nvGraphicFramePr>
        <xdr:cNvPr id="26" name="Chart 27"/>
        <xdr:cNvGraphicFramePr/>
      </xdr:nvGraphicFramePr>
      <xdr:xfrm>
        <a:off x="19049760" y="9532440"/>
        <a:ext cx="5637600" cy="28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17</xdr:col>
      <xdr:colOff>0</xdr:colOff>
      <xdr:row>66</xdr:row>
      <xdr:rowOff>0</xdr:rowOff>
    </xdr:from>
    <xdr:to>
      <xdr:col>24</xdr:col>
      <xdr:colOff>303480</xdr:colOff>
      <xdr:row>80</xdr:row>
      <xdr:rowOff>150840</xdr:rowOff>
    </xdr:to>
    <xdr:graphicFrame>
      <xdr:nvGraphicFramePr>
        <xdr:cNvPr id="27" name="Chart 28"/>
        <xdr:cNvGraphicFramePr/>
      </xdr:nvGraphicFramePr>
      <xdr:xfrm>
        <a:off x="12953880" y="12573000"/>
        <a:ext cx="5637600" cy="28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25</xdr:col>
      <xdr:colOff>0</xdr:colOff>
      <xdr:row>66</xdr:row>
      <xdr:rowOff>0</xdr:rowOff>
    </xdr:from>
    <xdr:to>
      <xdr:col>32</xdr:col>
      <xdr:colOff>303480</xdr:colOff>
      <xdr:row>80</xdr:row>
      <xdr:rowOff>150840</xdr:rowOff>
    </xdr:to>
    <xdr:graphicFrame>
      <xdr:nvGraphicFramePr>
        <xdr:cNvPr id="28" name="Chart 29"/>
        <xdr:cNvGraphicFramePr/>
      </xdr:nvGraphicFramePr>
      <xdr:xfrm>
        <a:off x="19049760" y="12573000"/>
        <a:ext cx="5637600" cy="28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17</xdr:col>
      <xdr:colOff>0</xdr:colOff>
      <xdr:row>82</xdr:row>
      <xdr:rowOff>0</xdr:rowOff>
    </xdr:from>
    <xdr:to>
      <xdr:col>24</xdr:col>
      <xdr:colOff>303480</xdr:colOff>
      <xdr:row>96</xdr:row>
      <xdr:rowOff>150840</xdr:rowOff>
    </xdr:to>
    <xdr:graphicFrame>
      <xdr:nvGraphicFramePr>
        <xdr:cNvPr id="29" name="Chart 30"/>
        <xdr:cNvGraphicFramePr/>
      </xdr:nvGraphicFramePr>
      <xdr:xfrm>
        <a:off x="12953880" y="15620760"/>
        <a:ext cx="5637600" cy="281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25</xdr:col>
      <xdr:colOff>0</xdr:colOff>
      <xdr:row>82</xdr:row>
      <xdr:rowOff>0</xdr:rowOff>
    </xdr:from>
    <xdr:to>
      <xdr:col>32</xdr:col>
      <xdr:colOff>303480</xdr:colOff>
      <xdr:row>96</xdr:row>
      <xdr:rowOff>150840</xdr:rowOff>
    </xdr:to>
    <xdr:graphicFrame>
      <xdr:nvGraphicFramePr>
        <xdr:cNvPr id="30" name="Chart 31"/>
        <xdr:cNvGraphicFramePr/>
      </xdr:nvGraphicFramePr>
      <xdr:xfrm>
        <a:off x="19049760" y="15620760"/>
        <a:ext cx="5637600" cy="281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33</xdr:col>
      <xdr:colOff>15120</xdr:colOff>
      <xdr:row>1</xdr:row>
      <xdr:rowOff>0</xdr:rowOff>
    </xdr:from>
    <xdr:to>
      <xdr:col>40</xdr:col>
      <xdr:colOff>318600</xdr:colOff>
      <xdr:row>15</xdr:row>
      <xdr:rowOff>150840</xdr:rowOff>
    </xdr:to>
    <xdr:graphicFrame>
      <xdr:nvGraphicFramePr>
        <xdr:cNvPr id="31" name="Chart 19"/>
        <xdr:cNvGraphicFramePr/>
      </xdr:nvGraphicFramePr>
      <xdr:xfrm>
        <a:off x="25161120" y="190440"/>
        <a:ext cx="5637240" cy="28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33</xdr:col>
      <xdr:colOff>0</xdr:colOff>
      <xdr:row>16</xdr:row>
      <xdr:rowOff>74160</xdr:rowOff>
    </xdr:from>
    <xdr:to>
      <xdr:col>40</xdr:col>
      <xdr:colOff>303480</xdr:colOff>
      <xdr:row>31</xdr:row>
      <xdr:rowOff>39960</xdr:rowOff>
    </xdr:to>
    <xdr:graphicFrame>
      <xdr:nvGraphicFramePr>
        <xdr:cNvPr id="32" name="Chart 32"/>
        <xdr:cNvGraphicFramePr/>
      </xdr:nvGraphicFramePr>
      <xdr:xfrm>
        <a:off x="25146000" y="3121920"/>
        <a:ext cx="56372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41</xdr:col>
      <xdr:colOff>15120</xdr:colOff>
      <xdr:row>1</xdr:row>
      <xdr:rowOff>0</xdr:rowOff>
    </xdr:from>
    <xdr:to>
      <xdr:col>48</xdr:col>
      <xdr:colOff>318600</xdr:colOff>
      <xdr:row>15</xdr:row>
      <xdr:rowOff>150840</xdr:rowOff>
    </xdr:to>
    <xdr:graphicFrame>
      <xdr:nvGraphicFramePr>
        <xdr:cNvPr id="33" name="Chart 33"/>
        <xdr:cNvGraphicFramePr/>
      </xdr:nvGraphicFramePr>
      <xdr:xfrm>
        <a:off x="31257000" y="190440"/>
        <a:ext cx="5637600" cy="28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41</xdr:col>
      <xdr:colOff>0</xdr:colOff>
      <xdr:row>16</xdr:row>
      <xdr:rowOff>74160</xdr:rowOff>
    </xdr:from>
    <xdr:to>
      <xdr:col>48</xdr:col>
      <xdr:colOff>303480</xdr:colOff>
      <xdr:row>31</xdr:row>
      <xdr:rowOff>39960</xdr:rowOff>
    </xdr:to>
    <xdr:graphicFrame>
      <xdr:nvGraphicFramePr>
        <xdr:cNvPr id="34" name="Chart 34"/>
        <xdr:cNvGraphicFramePr/>
      </xdr:nvGraphicFramePr>
      <xdr:xfrm>
        <a:off x="31241880" y="3121920"/>
        <a:ext cx="563760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33</xdr:col>
      <xdr:colOff>0</xdr:colOff>
      <xdr:row>32</xdr:row>
      <xdr:rowOff>0</xdr:rowOff>
    </xdr:from>
    <xdr:to>
      <xdr:col>40</xdr:col>
      <xdr:colOff>303480</xdr:colOff>
      <xdr:row>46</xdr:row>
      <xdr:rowOff>146880</xdr:rowOff>
    </xdr:to>
    <xdr:graphicFrame>
      <xdr:nvGraphicFramePr>
        <xdr:cNvPr id="35" name="Chart 35"/>
        <xdr:cNvGraphicFramePr/>
      </xdr:nvGraphicFramePr>
      <xdr:xfrm>
        <a:off x="25146000" y="6095880"/>
        <a:ext cx="5637240" cy="28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41</xdr:col>
      <xdr:colOff>0</xdr:colOff>
      <xdr:row>32</xdr:row>
      <xdr:rowOff>0</xdr:rowOff>
    </xdr:from>
    <xdr:to>
      <xdr:col>48</xdr:col>
      <xdr:colOff>303480</xdr:colOff>
      <xdr:row>46</xdr:row>
      <xdr:rowOff>146880</xdr:rowOff>
    </xdr:to>
    <xdr:graphicFrame>
      <xdr:nvGraphicFramePr>
        <xdr:cNvPr id="36" name="Chart 36"/>
        <xdr:cNvGraphicFramePr/>
      </xdr:nvGraphicFramePr>
      <xdr:xfrm>
        <a:off x="31241880" y="6095880"/>
        <a:ext cx="5637600" cy="28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303480</xdr:colOff>
      <xdr:row>14</xdr:row>
      <xdr:rowOff>74880</xdr:rowOff>
    </xdr:to>
    <xdr:graphicFrame>
      <xdr:nvGraphicFramePr>
        <xdr:cNvPr id="37" name="Chart 1"/>
        <xdr:cNvGraphicFramePr/>
      </xdr:nvGraphicFramePr>
      <xdr:xfrm>
        <a:off x="0" y="0"/>
        <a:ext cx="30369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303480</xdr:colOff>
      <xdr:row>14</xdr:row>
      <xdr:rowOff>74880</xdr:rowOff>
    </xdr:to>
    <xdr:graphicFrame>
      <xdr:nvGraphicFramePr>
        <xdr:cNvPr id="38" name="Chart 2"/>
        <xdr:cNvGraphicFramePr/>
      </xdr:nvGraphicFramePr>
      <xdr:xfrm>
        <a:off x="3124080" y="0"/>
        <a:ext cx="30369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15</xdr:row>
      <xdr:rowOff>0</xdr:rowOff>
    </xdr:from>
    <xdr:to>
      <xdr:col>15</xdr:col>
      <xdr:colOff>303480</xdr:colOff>
      <xdr:row>29</xdr:row>
      <xdr:rowOff>74880</xdr:rowOff>
    </xdr:to>
    <xdr:graphicFrame>
      <xdr:nvGraphicFramePr>
        <xdr:cNvPr id="39" name="Chart 3"/>
        <xdr:cNvGraphicFramePr/>
      </xdr:nvGraphicFramePr>
      <xdr:xfrm>
        <a:off x="3124080" y="2857320"/>
        <a:ext cx="30369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27360</xdr:colOff>
      <xdr:row>56</xdr:row>
      <xdr:rowOff>16200</xdr:rowOff>
    </xdr:from>
    <xdr:to>
      <xdr:col>25</xdr:col>
      <xdr:colOff>393480</xdr:colOff>
      <xdr:row>72</xdr:row>
      <xdr:rowOff>91080</xdr:rowOff>
    </xdr:to>
    <xdr:graphicFrame>
      <xdr:nvGraphicFramePr>
        <xdr:cNvPr id="40" name="Chart 1"/>
        <xdr:cNvGraphicFramePr/>
      </xdr:nvGraphicFramePr>
      <xdr:xfrm>
        <a:off x="17134200" y="10874520"/>
        <a:ext cx="606204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20520</xdr:colOff>
      <xdr:row>74</xdr:row>
      <xdr:rowOff>57240</xdr:rowOff>
    </xdr:from>
    <xdr:to>
      <xdr:col>25</xdr:col>
      <xdr:colOff>386640</xdr:colOff>
      <xdr:row>88</xdr:row>
      <xdr:rowOff>132120</xdr:rowOff>
    </xdr:to>
    <xdr:graphicFrame>
      <xdr:nvGraphicFramePr>
        <xdr:cNvPr id="41" name="Chart 2"/>
        <xdr:cNvGraphicFramePr/>
      </xdr:nvGraphicFramePr>
      <xdr:xfrm>
        <a:off x="17127360" y="14344560"/>
        <a:ext cx="6062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0</xdr:colOff>
      <xdr:row>56</xdr:row>
      <xdr:rowOff>0</xdr:rowOff>
    </xdr:from>
    <xdr:to>
      <xdr:col>32</xdr:col>
      <xdr:colOff>175320</xdr:colOff>
      <xdr:row>72</xdr:row>
      <xdr:rowOff>74880</xdr:rowOff>
    </xdr:to>
    <xdr:graphicFrame>
      <xdr:nvGraphicFramePr>
        <xdr:cNvPr id="42" name="Chart 3"/>
        <xdr:cNvGraphicFramePr/>
      </xdr:nvGraphicFramePr>
      <xdr:xfrm>
        <a:off x="25603200" y="10858320"/>
        <a:ext cx="610920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0</xdr:colOff>
      <xdr:row>74</xdr:row>
      <xdr:rowOff>0</xdr:rowOff>
    </xdr:from>
    <xdr:to>
      <xdr:col>32</xdr:col>
      <xdr:colOff>175320</xdr:colOff>
      <xdr:row>88</xdr:row>
      <xdr:rowOff>74880</xdr:rowOff>
    </xdr:to>
    <xdr:graphicFrame>
      <xdr:nvGraphicFramePr>
        <xdr:cNvPr id="43" name="Chart 4"/>
        <xdr:cNvGraphicFramePr/>
      </xdr:nvGraphicFramePr>
      <xdr:xfrm>
        <a:off x="25603200" y="14287320"/>
        <a:ext cx="61092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0</xdr:colOff>
      <xdr:row>56</xdr:row>
      <xdr:rowOff>0</xdr:rowOff>
    </xdr:from>
    <xdr:to>
      <xdr:col>39</xdr:col>
      <xdr:colOff>107280</xdr:colOff>
      <xdr:row>72</xdr:row>
      <xdr:rowOff>74880</xdr:rowOff>
    </xdr:to>
    <xdr:graphicFrame>
      <xdr:nvGraphicFramePr>
        <xdr:cNvPr id="44" name="Chart 5"/>
        <xdr:cNvGraphicFramePr/>
      </xdr:nvGraphicFramePr>
      <xdr:xfrm>
        <a:off x="34194600" y="10858320"/>
        <a:ext cx="610812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34</xdr:col>
      <xdr:colOff>0</xdr:colOff>
      <xdr:row>74</xdr:row>
      <xdr:rowOff>0</xdr:rowOff>
    </xdr:from>
    <xdr:to>
      <xdr:col>39</xdr:col>
      <xdr:colOff>107280</xdr:colOff>
      <xdr:row>88</xdr:row>
      <xdr:rowOff>74880</xdr:rowOff>
    </xdr:to>
    <xdr:graphicFrame>
      <xdr:nvGraphicFramePr>
        <xdr:cNvPr id="45" name="Chart 6"/>
        <xdr:cNvGraphicFramePr/>
      </xdr:nvGraphicFramePr>
      <xdr:xfrm>
        <a:off x="34194600" y="14287320"/>
        <a:ext cx="61081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41</xdr:col>
      <xdr:colOff>0</xdr:colOff>
      <xdr:row>56</xdr:row>
      <xdr:rowOff>0</xdr:rowOff>
    </xdr:from>
    <xdr:to>
      <xdr:col>47</xdr:col>
      <xdr:colOff>134640</xdr:colOff>
      <xdr:row>72</xdr:row>
      <xdr:rowOff>74880</xdr:rowOff>
    </xdr:to>
    <xdr:graphicFrame>
      <xdr:nvGraphicFramePr>
        <xdr:cNvPr id="46" name="Chart 7"/>
        <xdr:cNvGraphicFramePr/>
      </xdr:nvGraphicFramePr>
      <xdr:xfrm>
        <a:off x="42919560" y="10858320"/>
        <a:ext cx="603036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41</xdr:col>
      <xdr:colOff>0</xdr:colOff>
      <xdr:row>74</xdr:row>
      <xdr:rowOff>0</xdr:rowOff>
    </xdr:from>
    <xdr:to>
      <xdr:col>47</xdr:col>
      <xdr:colOff>134640</xdr:colOff>
      <xdr:row>88</xdr:row>
      <xdr:rowOff>74880</xdr:rowOff>
    </xdr:to>
    <xdr:graphicFrame>
      <xdr:nvGraphicFramePr>
        <xdr:cNvPr id="47" name="Chart 8"/>
        <xdr:cNvGraphicFramePr/>
      </xdr:nvGraphicFramePr>
      <xdr:xfrm>
        <a:off x="42919560" y="14287320"/>
        <a:ext cx="60303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0</xdr:colOff>
      <xdr:row>56</xdr:row>
      <xdr:rowOff>0</xdr:rowOff>
    </xdr:from>
    <xdr:to>
      <xdr:col>53</xdr:col>
      <xdr:colOff>311400</xdr:colOff>
      <xdr:row>72</xdr:row>
      <xdr:rowOff>74880</xdr:rowOff>
    </xdr:to>
    <xdr:graphicFrame>
      <xdr:nvGraphicFramePr>
        <xdr:cNvPr id="48" name="Chart 9"/>
        <xdr:cNvGraphicFramePr/>
      </xdr:nvGraphicFramePr>
      <xdr:xfrm>
        <a:off x="50730120" y="10858320"/>
        <a:ext cx="609300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48</xdr:col>
      <xdr:colOff>0</xdr:colOff>
      <xdr:row>74</xdr:row>
      <xdr:rowOff>0</xdr:rowOff>
    </xdr:from>
    <xdr:to>
      <xdr:col>53</xdr:col>
      <xdr:colOff>311400</xdr:colOff>
      <xdr:row>88</xdr:row>
      <xdr:rowOff>74880</xdr:rowOff>
    </xdr:to>
    <xdr:graphicFrame>
      <xdr:nvGraphicFramePr>
        <xdr:cNvPr id="49" name="Chart 10"/>
        <xdr:cNvGraphicFramePr/>
      </xdr:nvGraphicFramePr>
      <xdr:xfrm>
        <a:off x="50730120" y="14287320"/>
        <a:ext cx="60930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55</xdr:col>
      <xdr:colOff>0</xdr:colOff>
      <xdr:row>56</xdr:row>
      <xdr:rowOff>0</xdr:rowOff>
    </xdr:from>
    <xdr:to>
      <xdr:col>60</xdr:col>
      <xdr:colOff>284400</xdr:colOff>
      <xdr:row>72</xdr:row>
      <xdr:rowOff>74880</xdr:rowOff>
    </xdr:to>
    <xdr:graphicFrame>
      <xdr:nvGraphicFramePr>
        <xdr:cNvPr id="50" name="Chart 11"/>
        <xdr:cNvGraphicFramePr/>
      </xdr:nvGraphicFramePr>
      <xdr:xfrm>
        <a:off x="59312160" y="10858320"/>
        <a:ext cx="605628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55</xdr:col>
      <xdr:colOff>0</xdr:colOff>
      <xdr:row>74</xdr:row>
      <xdr:rowOff>0</xdr:rowOff>
    </xdr:from>
    <xdr:to>
      <xdr:col>60</xdr:col>
      <xdr:colOff>284400</xdr:colOff>
      <xdr:row>88</xdr:row>
      <xdr:rowOff>74880</xdr:rowOff>
    </xdr:to>
    <xdr:graphicFrame>
      <xdr:nvGraphicFramePr>
        <xdr:cNvPr id="51" name="Chart 12"/>
        <xdr:cNvGraphicFramePr/>
      </xdr:nvGraphicFramePr>
      <xdr:xfrm>
        <a:off x="59312160" y="14287320"/>
        <a:ext cx="6056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62</xdr:col>
      <xdr:colOff>0</xdr:colOff>
      <xdr:row>56</xdr:row>
      <xdr:rowOff>0</xdr:rowOff>
    </xdr:from>
    <xdr:to>
      <xdr:col>67</xdr:col>
      <xdr:colOff>515520</xdr:colOff>
      <xdr:row>72</xdr:row>
      <xdr:rowOff>74880</xdr:rowOff>
    </xdr:to>
    <xdr:graphicFrame>
      <xdr:nvGraphicFramePr>
        <xdr:cNvPr id="52" name="Chart 13"/>
        <xdr:cNvGraphicFramePr/>
      </xdr:nvGraphicFramePr>
      <xdr:xfrm>
        <a:off x="66703320" y="10858320"/>
        <a:ext cx="601164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62</xdr:col>
      <xdr:colOff>0</xdr:colOff>
      <xdr:row>74</xdr:row>
      <xdr:rowOff>0</xdr:rowOff>
    </xdr:from>
    <xdr:to>
      <xdr:col>67</xdr:col>
      <xdr:colOff>515520</xdr:colOff>
      <xdr:row>88</xdr:row>
      <xdr:rowOff>74880</xdr:rowOff>
    </xdr:to>
    <xdr:graphicFrame>
      <xdr:nvGraphicFramePr>
        <xdr:cNvPr id="53" name="Chart 14"/>
        <xdr:cNvGraphicFramePr/>
      </xdr:nvGraphicFramePr>
      <xdr:xfrm>
        <a:off x="66703320" y="14287320"/>
        <a:ext cx="60116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69</xdr:col>
      <xdr:colOff>0</xdr:colOff>
      <xdr:row>56</xdr:row>
      <xdr:rowOff>0</xdr:rowOff>
    </xdr:from>
    <xdr:to>
      <xdr:col>73</xdr:col>
      <xdr:colOff>705960</xdr:colOff>
      <xdr:row>72</xdr:row>
      <xdr:rowOff>74880</xdr:rowOff>
    </xdr:to>
    <xdr:graphicFrame>
      <xdr:nvGraphicFramePr>
        <xdr:cNvPr id="54" name="Chart 25"/>
        <xdr:cNvGraphicFramePr/>
      </xdr:nvGraphicFramePr>
      <xdr:xfrm>
        <a:off x="73818720" y="10858320"/>
        <a:ext cx="592560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69</xdr:col>
      <xdr:colOff>0</xdr:colOff>
      <xdr:row>74</xdr:row>
      <xdr:rowOff>0</xdr:rowOff>
    </xdr:from>
    <xdr:to>
      <xdr:col>73</xdr:col>
      <xdr:colOff>705960</xdr:colOff>
      <xdr:row>88</xdr:row>
      <xdr:rowOff>74880</xdr:rowOff>
    </xdr:to>
    <xdr:graphicFrame>
      <xdr:nvGraphicFramePr>
        <xdr:cNvPr id="55" name="Chart 26"/>
        <xdr:cNvGraphicFramePr/>
      </xdr:nvGraphicFramePr>
      <xdr:xfrm>
        <a:off x="73818720" y="14287320"/>
        <a:ext cx="59256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76</xdr:col>
      <xdr:colOff>0</xdr:colOff>
      <xdr:row>56</xdr:row>
      <xdr:rowOff>0</xdr:rowOff>
    </xdr:from>
    <xdr:to>
      <xdr:col>80</xdr:col>
      <xdr:colOff>869400</xdr:colOff>
      <xdr:row>72</xdr:row>
      <xdr:rowOff>74880</xdr:rowOff>
    </xdr:to>
    <xdr:graphicFrame>
      <xdr:nvGraphicFramePr>
        <xdr:cNvPr id="56" name="Chart 27"/>
        <xdr:cNvGraphicFramePr/>
      </xdr:nvGraphicFramePr>
      <xdr:xfrm>
        <a:off x="81857520" y="10858320"/>
        <a:ext cx="587016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76</xdr:col>
      <xdr:colOff>0</xdr:colOff>
      <xdr:row>74</xdr:row>
      <xdr:rowOff>0</xdr:rowOff>
    </xdr:from>
    <xdr:to>
      <xdr:col>80</xdr:col>
      <xdr:colOff>869400</xdr:colOff>
      <xdr:row>88</xdr:row>
      <xdr:rowOff>74880</xdr:rowOff>
    </xdr:to>
    <xdr:graphicFrame>
      <xdr:nvGraphicFramePr>
        <xdr:cNvPr id="57" name="Chart 28"/>
        <xdr:cNvGraphicFramePr/>
      </xdr:nvGraphicFramePr>
      <xdr:xfrm>
        <a:off x="81857520" y="14287320"/>
        <a:ext cx="58701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81</xdr:col>
      <xdr:colOff>324000</xdr:colOff>
      <xdr:row>56</xdr:row>
      <xdr:rowOff>0</xdr:rowOff>
    </xdr:from>
    <xdr:to>
      <xdr:col>88</xdr:col>
      <xdr:colOff>364680</xdr:colOff>
      <xdr:row>72</xdr:row>
      <xdr:rowOff>74880</xdr:rowOff>
    </xdr:to>
    <xdr:graphicFrame>
      <xdr:nvGraphicFramePr>
        <xdr:cNvPr id="58" name="Chart 29"/>
        <xdr:cNvGraphicFramePr/>
      </xdr:nvGraphicFramePr>
      <xdr:xfrm>
        <a:off x="88382520" y="10858320"/>
        <a:ext cx="652716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81</xdr:col>
      <xdr:colOff>324000</xdr:colOff>
      <xdr:row>74</xdr:row>
      <xdr:rowOff>0</xdr:rowOff>
    </xdr:from>
    <xdr:to>
      <xdr:col>88</xdr:col>
      <xdr:colOff>364680</xdr:colOff>
      <xdr:row>88</xdr:row>
      <xdr:rowOff>74880</xdr:rowOff>
    </xdr:to>
    <xdr:graphicFrame>
      <xdr:nvGraphicFramePr>
        <xdr:cNvPr id="59" name="Chart 30"/>
        <xdr:cNvGraphicFramePr/>
      </xdr:nvGraphicFramePr>
      <xdr:xfrm>
        <a:off x="88382520" y="14287320"/>
        <a:ext cx="65271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89</xdr:col>
      <xdr:colOff>0</xdr:colOff>
      <xdr:row>55</xdr:row>
      <xdr:rowOff>181080</xdr:rowOff>
    </xdr:from>
    <xdr:to>
      <xdr:col>95</xdr:col>
      <xdr:colOff>522360</xdr:colOff>
      <xdr:row>72</xdr:row>
      <xdr:rowOff>74880</xdr:rowOff>
    </xdr:to>
    <xdr:graphicFrame>
      <xdr:nvGraphicFramePr>
        <xdr:cNvPr id="60" name="Chart 31"/>
        <xdr:cNvGraphicFramePr/>
      </xdr:nvGraphicFramePr>
      <xdr:xfrm>
        <a:off x="95354640" y="10848960"/>
        <a:ext cx="6008760" cy="313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89</xdr:col>
      <xdr:colOff>0</xdr:colOff>
      <xdr:row>73</xdr:row>
      <xdr:rowOff>182160</xdr:rowOff>
    </xdr:from>
    <xdr:to>
      <xdr:col>95</xdr:col>
      <xdr:colOff>522360</xdr:colOff>
      <xdr:row>88</xdr:row>
      <xdr:rowOff>74880</xdr:rowOff>
    </xdr:to>
    <xdr:graphicFrame>
      <xdr:nvGraphicFramePr>
        <xdr:cNvPr id="61" name="Chart 32"/>
        <xdr:cNvGraphicFramePr/>
      </xdr:nvGraphicFramePr>
      <xdr:xfrm>
        <a:off x="95354640" y="14279040"/>
        <a:ext cx="6008760" cy="275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97</xdr:col>
      <xdr:colOff>0</xdr:colOff>
      <xdr:row>56</xdr:row>
      <xdr:rowOff>0</xdr:rowOff>
    </xdr:from>
    <xdr:to>
      <xdr:col>103</xdr:col>
      <xdr:colOff>522360</xdr:colOff>
      <xdr:row>72</xdr:row>
      <xdr:rowOff>84240</xdr:rowOff>
    </xdr:to>
    <xdr:graphicFrame>
      <xdr:nvGraphicFramePr>
        <xdr:cNvPr id="62" name="Chart 33"/>
        <xdr:cNvGraphicFramePr/>
      </xdr:nvGraphicFramePr>
      <xdr:xfrm>
        <a:off x="102460320" y="10858320"/>
        <a:ext cx="6008760" cy="313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97</xdr:col>
      <xdr:colOff>0</xdr:colOff>
      <xdr:row>74</xdr:row>
      <xdr:rowOff>1080</xdr:rowOff>
    </xdr:from>
    <xdr:to>
      <xdr:col>103</xdr:col>
      <xdr:colOff>522360</xdr:colOff>
      <xdr:row>88</xdr:row>
      <xdr:rowOff>84240</xdr:rowOff>
    </xdr:to>
    <xdr:graphicFrame>
      <xdr:nvGraphicFramePr>
        <xdr:cNvPr id="63" name="Chart 34"/>
        <xdr:cNvGraphicFramePr/>
      </xdr:nvGraphicFramePr>
      <xdr:xfrm>
        <a:off x="102460320" y="14288400"/>
        <a:ext cx="6008760" cy="275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27360</xdr:colOff>
      <xdr:row>56</xdr:row>
      <xdr:rowOff>16200</xdr:rowOff>
    </xdr:from>
    <xdr:to>
      <xdr:col>25</xdr:col>
      <xdr:colOff>393480</xdr:colOff>
      <xdr:row>72</xdr:row>
      <xdr:rowOff>91080</xdr:rowOff>
    </xdr:to>
    <xdr:graphicFrame>
      <xdr:nvGraphicFramePr>
        <xdr:cNvPr id="64" name="Chart 1"/>
        <xdr:cNvGraphicFramePr/>
      </xdr:nvGraphicFramePr>
      <xdr:xfrm>
        <a:off x="16619760" y="10874520"/>
        <a:ext cx="602388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20520</xdr:colOff>
      <xdr:row>74</xdr:row>
      <xdr:rowOff>57240</xdr:rowOff>
    </xdr:from>
    <xdr:to>
      <xdr:col>25</xdr:col>
      <xdr:colOff>386640</xdr:colOff>
      <xdr:row>88</xdr:row>
      <xdr:rowOff>132120</xdr:rowOff>
    </xdr:to>
    <xdr:graphicFrame>
      <xdr:nvGraphicFramePr>
        <xdr:cNvPr id="65" name="Chart 2"/>
        <xdr:cNvGraphicFramePr/>
      </xdr:nvGraphicFramePr>
      <xdr:xfrm>
        <a:off x="16612920" y="14344560"/>
        <a:ext cx="60238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0</xdr:colOff>
      <xdr:row>56</xdr:row>
      <xdr:rowOff>0</xdr:rowOff>
    </xdr:from>
    <xdr:to>
      <xdr:col>32</xdr:col>
      <xdr:colOff>175320</xdr:colOff>
      <xdr:row>72</xdr:row>
      <xdr:rowOff>74880</xdr:rowOff>
    </xdr:to>
    <xdr:graphicFrame>
      <xdr:nvGraphicFramePr>
        <xdr:cNvPr id="66" name="Chart 8"/>
        <xdr:cNvGraphicFramePr/>
      </xdr:nvGraphicFramePr>
      <xdr:xfrm>
        <a:off x="25031520" y="10858320"/>
        <a:ext cx="607140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0</xdr:colOff>
      <xdr:row>74</xdr:row>
      <xdr:rowOff>0</xdr:rowOff>
    </xdr:from>
    <xdr:to>
      <xdr:col>32</xdr:col>
      <xdr:colOff>175320</xdr:colOff>
      <xdr:row>88</xdr:row>
      <xdr:rowOff>74880</xdr:rowOff>
    </xdr:to>
    <xdr:graphicFrame>
      <xdr:nvGraphicFramePr>
        <xdr:cNvPr id="67" name="Chart 9"/>
        <xdr:cNvGraphicFramePr/>
      </xdr:nvGraphicFramePr>
      <xdr:xfrm>
        <a:off x="25031520" y="14287320"/>
        <a:ext cx="60714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0</xdr:colOff>
      <xdr:row>56</xdr:row>
      <xdr:rowOff>0</xdr:rowOff>
    </xdr:from>
    <xdr:to>
      <xdr:col>39</xdr:col>
      <xdr:colOff>107280</xdr:colOff>
      <xdr:row>72</xdr:row>
      <xdr:rowOff>74880</xdr:rowOff>
    </xdr:to>
    <xdr:graphicFrame>
      <xdr:nvGraphicFramePr>
        <xdr:cNvPr id="68" name="Chart 10"/>
        <xdr:cNvGraphicFramePr/>
      </xdr:nvGraphicFramePr>
      <xdr:xfrm>
        <a:off x="33566040" y="10858320"/>
        <a:ext cx="606996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34</xdr:col>
      <xdr:colOff>0</xdr:colOff>
      <xdr:row>74</xdr:row>
      <xdr:rowOff>0</xdr:rowOff>
    </xdr:from>
    <xdr:to>
      <xdr:col>39</xdr:col>
      <xdr:colOff>107280</xdr:colOff>
      <xdr:row>88</xdr:row>
      <xdr:rowOff>74880</xdr:rowOff>
    </xdr:to>
    <xdr:graphicFrame>
      <xdr:nvGraphicFramePr>
        <xdr:cNvPr id="69" name="Chart 11"/>
        <xdr:cNvGraphicFramePr/>
      </xdr:nvGraphicFramePr>
      <xdr:xfrm>
        <a:off x="33566040" y="14287320"/>
        <a:ext cx="60699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41</xdr:col>
      <xdr:colOff>0</xdr:colOff>
      <xdr:row>56</xdr:row>
      <xdr:rowOff>0</xdr:rowOff>
    </xdr:from>
    <xdr:to>
      <xdr:col>47</xdr:col>
      <xdr:colOff>134640</xdr:colOff>
      <xdr:row>72</xdr:row>
      <xdr:rowOff>74880</xdr:rowOff>
    </xdr:to>
    <xdr:graphicFrame>
      <xdr:nvGraphicFramePr>
        <xdr:cNvPr id="70" name="Chart 12"/>
        <xdr:cNvGraphicFramePr/>
      </xdr:nvGraphicFramePr>
      <xdr:xfrm>
        <a:off x="42233760" y="10858320"/>
        <a:ext cx="595440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41</xdr:col>
      <xdr:colOff>0</xdr:colOff>
      <xdr:row>74</xdr:row>
      <xdr:rowOff>0</xdr:rowOff>
    </xdr:from>
    <xdr:to>
      <xdr:col>47</xdr:col>
      <xdr:colOff>134640</xdr:colOff>
      <xdr:row>88</xdr:row>
      <xdr:rowOff>74880</xdr:rowOff>
    </xdr:to>
    <xdr:graphicFrame>
      <xdr:nvGraphicFramePr>
        <xdr:cNvPr id="71" name="Chart 13"/>
        <xdr:cNvGraphicFramePr/>
      </xdr:nvGraphicFramePr>
      <xdr:xfrm>
        <a:off x="42233760" y="14287320"/>
        <a:ext cx="59544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0</xdr:colOff>
      <xdr:row>56</xdr:row>
      <xdr:rowOff>0</xdr:rowOff>
    </xdr:from>
    <xdr:to>
      <xdr:col>53</xdr:col>
      <xdr:colOff>311400</xdr:colOff>
      <xdr:row>72</xdr:row>
      <xdr:rowOff>74880</xdr:rowOff>
    </xdr:to>
    <xdr:graphicFrame>
      <xdr:nvGraphicFramePr>
        <xdr:cNvPr id="72" name="Chart 14"/>
        <xdr:cNvGraphicFramePr/>
      </xdr:nvGraphicFramePr>
      <xdr:xfrm>
        <a:off x="49968000" y="10858320"/>
        <a:ext cx="607392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48</xdr:col>
      <xdr:colOff>0</xdr:colOff>
      <xdr:row>74</xdr:row>
      <xdr:rowOff>0</xdr:rowOff>
    </xdr:from>
    <xdr:to>
      <xdr:col>53</xdr:col>
      <xdr:colOff>311400</xdr:colOff>
      <xdr:row>88</xdr:row>
      <xdr:rowOff>74880</xdr:rowOff>
    </xdr:to>
    <xdr:graphicFrame>
      <xdr:nvGraphicFramePr>
        <xdr:cNvPr id="73" name="Chart 15"/>
        <xdr:cNvGraphicFramePr/>
      </xdr:nvGraphicFramePr>
      <xdr:xfrm>
        <a:off x="49968000" y="14287320"/>
        <a:ext cx="60739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55</xdr:col>
      <xdr:colOff>0</xdr:colOff>
      <xdr:row>56</xdr:row>
      <xdr:rowOff>0</xdr:rowOff>
    </xdr:from>
    <xdr:to>
      <xdr:col>60</xdr:col>
      <xdr:colOff>284400</xdr:colOff>
      <xdr:row>72</xdr:row>
      <xdr:rowOff>74880</xdr:rowOff>
    </xdr:to>
    <xdr:graphicFrame>
      <xdr:nvGraphicFramePr>
        <xdr:cNvPr id="74" name="Chart 16"/>
        <xdr:cNvGraphicFramePr/>
      </xdr:nvGraphicFramePr>
      <xdr:xfrm>
        <a:off x="58511880" y="10858320"/>
        <a:ext cx="603756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55</xdr:col>
      <xdr:colOff>0</xdr:colOff>
      <xdr:row>74</xdr:row>
      <xdr:rowOff>0</xdr:rowOff>
    </xdr:from>
    <xdr:to>
      <xdr:col>60</xdr:col>
      <xdr:colOff>284400</xdr:colOff>
      <xdr:row>88</xdr:row>
      <xdr:rowOff>74880</xdr:rowOff>
    </xdr:to>
    <xdr:graphicFrame>
      <xdr:nvGraphicFramePr>
        <xdr:cNvPr id="75" name="Chart 17"/>
        <xdr:cNvGraphicFramePr/>
      </xdr:nvGraphicFramePr>
      <xdr:xfrm>
        <a:off x="58511880" y="14287320"/>
        <a:ext cx="60375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62</xdr:col>
      <xdr:colOff>0</xdr:colOff>
      <xdr:row>56</xdr:row>
      <xdr:rowOff>0</xdr:rowOff>
    </xdr:from>
    <xdr:to>
      <xdr:col>67</xdr:col>
      <xdr:colOff>515520</xdr:colOff>
      <xdr:row>72</xdr:row>
      <xdr:rowOff>74880</xdr:rowOff>
    </xdr:to>
    <xdr:graphicFrame>
      <xdr:nvGraphicFramePr>
        <xdr:cNvPr id="76" name="Chart 18"/>
        <xdr:cNvGraphicFramePr/>
      </xdr:nvGraphicFramePr>
      <xdr:xfrm>
        <a:off x="65846160" y="10858320"/>
        <a:ext cx="601128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62</xdr:col>
      <xdr:colOff>0</xdr:colOff>
      <xdr:row>74</xdr:row>
      <xdr:rowOff>0</xdr:rowOff>
    </xdr:from>
    <xdr:to>
      <xdr:col>67</xdr:col>
      <xdr:colOff>515520</xdr:colOff>
      <xdr:row>88</xdr:row>
      <xdr:rowOff>74880</xdr:rowOff>
    </xdr:to>
    <xdr:graphicFrame>
      <xdr:nvGraphicFramePr>
        <xdr:cNvPr id="77" name="Chart 19"/>
        <xdr:cNvGraphicFramePr/>
      </xdr:nvGraphicFramePr>
      <xdr:xfrm>
        <a:off x="65846160" y="14287320"/>
        <a:ext cx="6011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S33:S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4.39271255060729"/>
  </cols>
  <sheetData>
    <row r="33" customFormat="false" ht="15" hidden="false" customHeight="false" outlineLevel="0" collapsed="false">
      <c r="S33" s="0" t="s">
        <v>0</v>
      </c>
    </row>
    <row r="34" customFormat="false" ht="15" hidden="false" customHeight="false" outlineLevel="0" collapsed="false">
      <c r="S34" s="0" t="s">
        <v>1</v>
      </c>
    </row>
    <row r="35" customFormat="false" ht="15" hidden="false" customHeight="false" outlineLevel="0" collapsed="false">
      <c r="S35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3.0688259109312"/>
    <col collapsed="false" hidden="false" max="2" min="2" style="0" width="11.5708502024291"/>
    <col collapsed="false" hidden="false" max="3" min="3" style="0" width="12.3198380566802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140</v>
      </c>
      <c r="B1" s="0" t="s">
        <v>141</v>
      </c>
      <c r="C1" s="0" t="s">
        <v>142</v>
      </c>
      <c r="E1" s="8" t="s">
        <v>140</v>
      </c>
      <c r="F1" s="8" t="s">
        <v>141</v>
      </c>
      <c r="G1" s="8" t="s">
        <v>142</v>
      </c>
      <c r="I1" s="0" t="s">
        <v>140</v>
      </c>
      <c r="J1" s="0" t="s">
        <v>141</v>
      </c>
      <c r="K1" s="0" t="s">
        <v>142</v>
      </c>
      <c r="R1" s="29" t="s">
        <v>67</v>
      </c>
      <c r="S1" s="29" t="s">
        <v>68</v>
      </c>
      <c r="T1" s="29" t="s">
        <v>69</v>
      </c>
      <c r="U1" s="0" t="s">
        <v>142</v>
      </c>
    </row>
    <row r="2" customFormat="false" ht="15" hidden="false" customHeight="false" outlineLevel="0" collapsed="false">
      <c r="A2" s="0" t="s">
        <v>143</v>
      </c>
      <c r="B2" s="0" t="s">
        <v>9</v>
      </c>
      <c r="C2" s="0" t="n">
        <v>27.9217128753662</v>
      </c>
      <c r="E2" s="8" t="s">
        <v>144</v>
      </c>
      <c r="F2" s="8" t="s">
        <v>179</v>
      </c>
      <c r="G2" s="8" t="n">
        <v>28.3244698842367</v>
      </c>
      <c r="I2" s="0" t="s">
        <v>143</v>
      </c>
      <c r="J2" s="0" t="s">
        <v>9</v>
      </c>
      <c r="K2" s="0" t="n">
        <v>27.9217128753662</v>
      </c>
      <c r="R2" s="10" t="s">
        <v>85</v>
      </c>
      <c r="S2" s="0" t="n">
        <v>8</v>
      </c>
      <c r="T2" s="0" t="s">
        <v>86</v>
      </c>
      <c r="U2" s="0" t="n">
        <v>29.0836009979248</v>
      </c>
    </row>
    <row r="3" customFormat="false" ht="15" hidden="false" customHeight="false" outlineLevel="0" collapsed="false">
      <c r="A3" s="0" t="s">
        <v>145</v>
      </c>
      <c r="B3" s="0" t="s">
        <v>9</v>
      </c>
      <c r="C3" s="0" t="n">
        <v>27.1110782623291</v>
      </c>
      <c r="E3" s="8" t="s">
        <v>146</v>
      </c>
      <c r="F3" s="8" t="s">
        <v>179</v>
      </c>
      <c r="G3" s="8" t="n">
        <v>27.3987986246745</v>
      </c>
      <c r="I3" s="0" t="s">
        <v>145</v>
      </c>
      <c r="J3" s="0" t="s">
        <v>9</v>
      </c>
      <c r="K3" s="0" t="n">
        <v>27.1110782623291</v>
      </c>
      <c r="R3" s="10" t="s">
        <v>87</v>
      </c>
      <c r="S3" s="0" t="n">
        <v>13</v>
      </c>
      <c r="T3" s="0" t="s">
        <v>86</v>
      </c>
      <c r="U3" s="0" t="n">
        <v>27.1553440093994</v>
      </c>
    </row>
    <row r="4" customFormat="false" ht="15" hidden="false" customHeight="false" outlineLevel="0" collapsed="false">
      <c r="A4" s="0" t="s">
        <v>147</v>
      </c>
      <c r="B4" s="0" t="s">
        <v>9</v>
      </c>
      <c r="C4" s="0" t="n">
        <v>27.1123352050781</v>
      </c>
      <c r="E4" s="8" t="s">
        <v>148</v>
      </c>
      <c r="F4" s="8" t="s">
        <v>179</v>
      </c>
      <c r="G4" s="8" t="n">
        <v>28.0222873687744</v>
      </c>
      <c r="I4" s="0" t="s">
        <v>147</v>
      </c>
      <c r="J4" s="0" t="s">
        <v>9</v>
      </c>
      <c r="K4" s="0" t="n">
        <v>27.1123352050781</v>
      </c>
      <c r="R4" s="10" t="s">
        <v>88</v>
      </c>
      <c r="S4" s="0" t="n">
        <v>14</v>
      </c>
      <c r="T4" s="0" t="s">
        <v>86</v>
      </c>
      <c r="U4" s="0" t="n">
        <v>27.012228012085</v>
      </c>
    </row>
    <row r="5" customFormat="false" ht="15" hidden="false" customHeight="false" outlineLevel="0" collapsed="false">
      <c r="A5" s="0" t="s">
        <v>149</v>
      </c>
      <c r="B5" s="0" t="s">
        <v>9</v>
      </c>
      <c r="C5" s="0" t="n">
        <v>28.2486782073975</v>
      </c>
      <c r="E5" s="8" t="s">
        <v>150</v>
      </c>
      <c r="F5" s="8" t="s">
        <v>179</v>
      </c>
      <c r="G5" s="8" t="n">
        <v>27.8673763275146</v>
      </c>
      <c r="I5" s="0" t="s">
        <v>149</v>
      </c>
      <c r="J5" s="0" t="s">
        <v>9</v>
      </c>
      <c r="K5" s="0" t="n">
        <v>28.2486782073975</v>
      </c>
      <c r="R5" s="10" t="s">
        <v>89</v>
      </c>
      <c r="S5" s="0" t="n">
        <v>15</v>
      </c>
      <c r="T5" s="0" t="s">
        <v>86</v>
      </c>
      <c r="U5" s="0" t="n">
        <v>26.8990116119385</v>
      </c>
    </row>
    <row r="6" customFormat="false" ht="15" hidden="false" customHeight="false" outlineLevel="0" collapsed="false">
      <c r="A6" s="0" t="s">
        <v>151</v>
      </c>
      <c r="B6" s="0" t="s">
        <v>9</v>
      </c>
      <c r="C6" s="0" t="n">
        <v>29.1821918487549</v>
      </c>
      <c r="E6" s="8" t="s">
        <v>152</v>
      </c>
      <c r="F6" s="8" t="s">
        <v>179</v>
      </c>
      <c r="G6" s="8" t="n">
        <v>29.0734837849935</v>
      </c>
      <c r="I6" s="0" t="s">
        <v>151</v>
      </c>
      <c r="J6" s="0" t="s">
        <v>9</v>
      </c>
      <c r="K6" s="0" t="n">
        <v>29.1821918487549</v>
      </c>
      <c r="R6" s="10" t="s">
        <v>90</v>
      </c>
      <c r="S6" s="0" t="n">
        <v>21</v>
      </c>
      <c r="T6" s="0" t="s">
        <v>86</v>
      </c>
      <c r="U6" s="0" t="n">
        <v>27.9763851165771</v>
      </c>
    </row>
    <row r="7" customFormat="false" ht="15" hidden="false" customHeight="false" outlineLevel="0" collapsed="false">
      <c r="A7" s="0" t="s">
        <v>153</v>
      </c>
      <c r="B7" s="0" t="s">
        <v>9</v>
      </c>
      <c r="C7" s="0" t="n">
        <v>29.0305767059326</v>
      </c>
      <c r="E7" s="8" t="s">
        <v>154</v>
      </c>
      <c r="F7" s="8" t="s">
        <v>179</v>
      </c>
      <c r="G7" s="8" t="n">
        <v>29.5537710189819</v>
      </c>
      <c r="I7" s="0" t="s">
        <v>153</v>
      </c>
      <c r="J7" s="0" t="s">
        <v>9</v>
      </c>
      <c r="K7" s="0" t="n">
        <v>29.0305767059326</v>
      </c>
      <c r="R7" s="10" t="s">
        <v>91</v>
      </c>
      <c r="S7" s="0" t="n">
        <v>22</v>
      </c>
      <c r="T7" s="0" t="s">
        <v>86</v>
      </c>
      <c r="U7" s="0" t="n">
        <v>29.2722682952881</v>
      </c>
    </row>
    <row r="8" s="7" customFormat="true" ht="15" hidden="false" customHeight="false" outlineLevel="0" collapsed="false">
      <c r="A8" s="7" t="s">
        <v>155</v>
      </c>
      <c r="B8" s="7" t="s">
        <v>9</v>
      </c>
      <c r="C8" s="7" t="n">
        <v>36.5057144165039</v>
      </c>
      <c r="I8" s="7" t="s">
        <v>155</v>
      </c>
      <c r="J8" s="7" t="s">
        <v>9</v>
      </c>
      <c r="K8" s="7" t="n">
        <v>36.5057144165039</v>
      </c>
      <c r="R8" s="10" t="s">
        <v>92</v>
      </c>
      <c r="S8" s="7" t="n">
        <v>23</v>
      </c>
      <c r="T8" s="7" t="s">
        <v>86</v>
      </c>
      <c r="U8" s="7" t="n">
        <v>28.1068878173828</v>
      </c>
    </row>
    <row r="9" customFormat="false" ht="15" hidden="false" customHeight="false" outlineLevel="0" collapsed="false">
      <c r="A9" s="0" t="s">
        <v>156</v>
      </c>
      <c r="B9" s="0" t="s">
        <v>9</v>
      </c>
      <c r="C9" s="0" t="n">
        <v>29.0836009979248</v>
      </c>
      <c r="I9" s="0" t="s">
        <v>156</v>
      </c>
      <c r="J9" s="0" t="s">
        <v>9</v>
      </c>
      <c r="K9" s="0" t="n">
        <v>29.0836009979248</v>
      </c>
      <c r="R9" s="10" t="s">
        <v>93</v>
      </c>
      <c r="S9" s="0" t="n">
        <v>24</v>
      </c>
      <c r="T9" s="0" t="s">
        <v>86</v>
      </c>
      <c r="U9" s="0" t="n">
        <v>28.4839916229248</v>
      </c>
    </row>
    <row r="10" customFormat="false" ht="15" hidden="false" customHeight="false" outlineLevel="0" collapsed="false">
      <c r="A10" s="0" t="s">
        <v>157</v>
      </c>
      <c r="B10" s="0" t="s">
        <v>9</v>
      </c>
      <c r="C10" s="0" t="n">
        <v>28.2160263061523</v>
      </c>
      <c r="I10" s="0" t="s">
        <v>157</v>
      </c>
      <c r="J10" s="0" t="s">
        <v>9</v>
      </c>
      <c r="K10" s="0" t="n">
        <v>28.2160263061523</v>
      </c>
      <c r="R10" s="10" t="s">
        <v>94</v>
      </c>
      <c r="S10" s="0" t="n">
        <v>9</v>
      </c>
      <c r="T10" s="0" t="s">
        <v>95</v>
      </c>
      <c r="U10" s="0" t="n">
        <v>28.2160263061523</v>
      </c>
    </row>
    <row r="11" customFormat="false" ht="15" hidden="false" customHeight="false" outlineLevel="0" collapsed="false">
      <c r="A11" s="0" t="s">
        <v>158</v>
      </c>
      <c r="B11" s="0" t="s">
        <v>9</v>
      </c>
      <c r="C11" s="0" t="n">
        <v>29.6533737182617</v>
      </c>
      <c r="E11" s="0" t="s">
        <v>140</v>
      </c>
      <c r="F11" s="0" t="s">
        <v>141</v>
      </c>
      <c r="G11" s="87" t="s">
        <v>142</v>
      </c>
      <c r="I11" s="0" t="s">
        <v>158</v>
      </c>
      <c r="J11" s="0" t="s">
        <v>9</v>
      </c>
      <c r="K11" s="0" t="n">
        <v>29.6533737182617</v>
      </c>
      <c r="R11" s="10" t="s">
        <v>96</v>
      </c>
      <c r="S11" s="0" t="n">
        <v>10</v>
      </c>
      <c r="T11" s="0" t="s">
        <v>95</v>
      </c>
      <c r="U11" s="0" t="n">
        <v>29.6533737182617</v>
      </c>
    </row>
    <row r="12" customFormat="false" ht="15" hidden="false" customHeight="false" outlineLevel="0" collapsed="false">
      <c r="A12" s="0" t="s">
        <v>159</v>
      </c>
      <c r="B12" s="0" t="s">
        <v>9</v>
      </c>
      <c r="C12" s="0" t="n">
        <v>26.5390377044678</v>
      </c>
      <c r="E12" s="0" t="s">
        <v>144</v>
      </c>
      <c r="F12" s="0" t="s">
        <v>179</v>
      </c>
      <c r="G12" s="0" t="n">
        <f aca="false">G2*$C$31</f>
        <v>28.4771682707388</v>
      </c>
      <c r="I12" s="0" t="s">
        <v>159</v>
      </c>
      <c r="J12" s="0" t="s">
        <v>9</v>
      </c>
      <c r="K12" s="0" t="n">
        <v>26.5390377044678</v>
      </c>
      <c r="R12" s="10" t="s">
        <v>97</v>
      </c>
      <c r="S12" s="0" t="n">
        <v>11</v>
      </c>
      <c r="T12" s="0" t="s">
        <v>95</v>
      </c>
      <c r="U12" s="0" t="n">
        <v>26.5390377044678</v>
      </c>
    </row>
    <row r="13" customFormat="false" ht="15" hidden="false" customHeight="false" outlineLevel="0" collapsed="false">
      <c r="A13" s="0" t="s">
        <v>160</v>
      </c>
      <c r="B13" s="0" t="s">
        <v>9</v>
      </c>
      <c r="C13" s="0" t="n">
        <v>27.6676635742187</v>
      </c>
      <c r="E13" s="0" t="s">
        <v>146</v>
      </c>
      <c r="F13" s="0" t="s">
        <v>179</v>
      </c>
      <c r="G13" s="0" t="n">
        <f aca="false">G3*$C$31</f>
        <v>27.5465066792006</v>
      </c>
      <c r="I13" s="0" t="s">
        <v>160</v>
      </c>
      <c r="J13" s="0" t="s">
        <v>9</v>
      </c>
      <c r="K13" s="0" t="n">
        <v>27.6676635742187</v>
      </c>
      <c r="R13" s="10" t="s">
        <v>98</v>
      </c>
      <c r="S13" s="0" t="n">
        <v>12</v>
      </c>
      <c r="T13" s="0" t="s">
        <v>95</v>
      </c>
      <c r="U13" s="0" t="n">
        <v>27.6676635742187</v>
      </c>
    </row>
    <row r="14" customFormat="false" ht="15" hidden="false" customHeight="false" outlineLevel="0" collapsed="false">
      <c r="A14" s="0" t="s">
        <v>161</v>
      </c>
      <c r="B14" s="0" t="s">
        <v>9</v>
      </c>
      <c r="C14" s="0" t="n">
        <v>27.1553440093994</v>
      </c>
      <c r="E14" s="0" t="s">
        <v>148</v>
      </c>
      <c r="F14" s="0" t="s">
        <v>179</v>
      </c>
      <c r="G14" s="0" t="n">
        <f aca="false">G4*$C$31</f>
        <v>28.1733566768603</v>
      </c>
      <c r="I14" s="0" t="s">
        <v>161</v>
      </c>
      <c r="J14" s="0" t="s">
        <v>9</v>
      </c>
      <c r="K14" s="0" t="n">
        <v>27.1553440093994</v>
      </c>
      <c r="R14" s="10" t="s">
        <v>99</v>
      </c>
      <c r="S14" s="0" t="n">
        <v>25</v>
      </c>
      <c r="T14" s="0" t="s">
        <v>95</v>
      </c>
      <c r="U14" s="0" t="n">
        <v>27.9415225982666</v>
      </c>
    </row>
    <row r="15" customFormat="false" ht="15" hidden="false" customHeight="false" outlineLevel="0" collapsed="false">
      <c r="A15" s="0" t="s">
        <v>162</v>
      </c>
      <c r="B15" s="0" t="s">
        <v>9</v>
      </c>
      <c r="C15" s="0" t="n">
        <v>27.012228012085</v>
      </c>
      <c r="E15" s="0" t="s">
        <v>150</v>
      </c>
      <c r="F15" s="0" t="s">
        <v>179</v>
      </c>
      <c r="G15" s="0" t="n">
        <f aca="false">G5*$C$31</f>
        <v>28.0176105037817</v>
      </c>
      <c r="I15" s="0" t="s">
        <v>162</v>
      </c>
      <c r="J15" s="0" t="s">
        <v>9</v>
      </c>
      <c r="K15" s="0" t="n">
        <v>27.012228012085</v>
      </c>
      <c r="R15" s="10" t="s">
        <v>100</v>
      </c>
      <c r="S15" s="0" t="n">
        <v>26</v>
      </c>
      <c r="T15" s="0" t="s">
        <v>95</v>
      </c>
      <c r="U15" s="0" t="n">
        <v>27.9172916412354</v>
      </c>
    </row>
    <row r="16" customFormat="false" ht="15" hidden="false" customHeight="false" outlineLevel="0" collapsed="false">
      <c r="A16" s="0" t="s">
        <v>163</v>
      </c>
      <c r="B16" s="0" t="s">
        <v>9</v>
      </c>
      <c r="C16" s="0" t="n">
        <v>26.8990116119385</v>
      </c>
      <c r="E16" s="0" t="s">
        <v>152</v>
      </c>
      <c r="F16" s="0" t="s">
        <v>179</v>
      </c>
      <c r="G16" s="0" t="n">
        <f aca="false">G6*$C$31</f>
        <v>29.2302201363571</v>
      </c>
      <c r="I16" s="0" t="s">
        <v>163</v>
      </c>
      <c r="J16" s="0" t="s">
        <v>9</v>
      </c>
      <c r="K16" s="0" t="n">
        <v>26.8990116119385</v>
      </c>
      <c r="R16" s="10" t="s">
        <v>101</v>
      </c>
      <c r="S16" s="0" t="n">
        <v>27</v>
      </c>
      <c r="T16" s="0" t="s">
        <v>95</v>
      </c>
      <c r="U16" s="0" t="n">
        <v>27.8838787078857</v>
      </c>
    </row>
    <row r="17" customFormat="false" ht="15" hidden="false" customHeight="false" outlineLevel="0" collapsed="false">
      <c r="A17" s="0" t="s">
        <v>164</v>
      </c>
      <c r="B17" s="0" t="s">
        <v>9</v>
      </c>
      <c r="C17" s="0" t="n">
        <v>26.7382125854492</v>
      </c>
      <c r="E17" s="0" t="s">
        <v>154</v>
      </c>
      <c r="F17" s="0" t="s">
        <v>179</v>
      </c>
      <c r="G17" s="0" t="n">
        <f aca="false">G7*$C$31</f>
        <v>29.7130966186523</v>
      </c>
      <c r="I17" s="0" t="s">
        <v>164</v>
      </c>
      <c r="J17" s="0" t="s">
        <v>9</v>
      </c>
      <c r="K17" s="0" t="n">
        <v>26.7382125854492</v>
      </c>
      <c r="R17" s="10" t="s">
        <v>137</v>
      </c>
      <c r="S17" s="0" t="n">
        <v>28</v>
      </c>
      <c r="T17" s="0" t="s">
        <v>95</v>
      </c>
      <c r="U17" s="0" t="n">
        <v>28.4771682707388</v>
      </c>
    </row>
    <row r="18" customFormat="false" ht="15" hidden="false" customHeight="false" outlineLevel="0" collapsed="false">
      <c r="A18" s="0" t="s">
        <v>165</v>
      </c>
      <c r="B18" s="0" t="s">
        <v>9</v>
      </c>
      <c r="C18" s="0" t="n">
        <v>27.5199432373047</v>
      </c>
      <c r="I18" s="0" t="s">
        <v>165</v>
      </c>
      <c r="J18" s="0" t="s">
        <v>9</v>
      </c>
      <c r="K18" s="0" t="n">
        <v>27.5199432373047</v>
      </c>
      <c r="R18" s="10" t="s">
        <v>102</v>
      </c>
      <c r="S18" s="0" t="n">
        <v>5</v>
      </c>
      <c r="T18" s="0" t="s">
        <v>103</v>
      </c>
      <c r="U18" s="0" t="n">
        <v>29.1821918487549</v>
      </c>
    </row>
    <row r="19" customFormat="false" ht="15" hidden="false" customHeight="false" outlineLevel="0" collapsed="false">
      <c r="A19" s="0" t="s">
        <v>166</v>
      </c>
      <c r="B19" s="0" t="s">
        <v>9</v>
      </c>
      <c r="C19" s="0" t="n">
        <v>27.3253784179687</v>
      </c>
      <c r="I19" s="0" t="s">
        <v>166</v>
      </c>
      <c r="J19" s="0" t="s">
        <v>9</v>
      </c>
      <c r="K19" s="0" t="n">
        <v>27.3253784179687</v>
      </c>
      <c r="R19" s="10" t="s">
        <v>104</v>
      </c>
      <c r="S19" s="0" t="n">
        <v>6</v>
      </c>
      <c r="T19" s="0" t="s">
        <v>103</v>
      </c>
      <c r="U19" s="0" t="n">
        <v>29.0305767059326</v>
      </c>
    </row>
    <row r="20" customFormat="false" ht="15" hidden="false" customHeight="false" outlineLevel="0" collapsed="false">
      <c r="A20" s="0" t="s">
        <v>167</v>
      </c>
      <c r="B20" s="0" t="s">
        <v>9</v>
      </c>
      <c r="C20" s="0" t="n">
        <v>28.2037353515625</v>
      </c>
      <c r="I20" s="0" t="s">
        <v>167</v>
      </c>
      <c r="J20" s="0" t="s">
        <v>9</v>
      </c>
      <c r="K20" s="0" t="n">
        <v>28.2037353515625</v>
      </c>
      <c r="R20" s="10" t="s">
        <v>138</v>
      </c>
      <c r="S20" s="0" t="n">
        <v>7</v>
      </c>
      <c r="T20" s="0" t="s">
        <v>103</v>
      </c>
      <c r="U20" s="7" t="n">
        <v>36.5057144165039</v>
      </c>
    </row>
    <row r="21" customFormat="false" ht="15" hidden="false" customHeight="false" outlineLevel="0" collapsed="false">
      <c r="A21" s="0" t="s">
        <v>168</v>
      </c>
      <c r="B21" s="0" t="s">
        <v>9</v>
      </c>
      <c r="C21" s="0" t="n">
        <v>27.5499248504639</v>
      </c>
      <c r="I21" s="0" t="s">
        <v>168</v>
      </c>
      <c r="J21" s="0" t="s">
        <v>9</v>
      </c>
      <c r="K21" s="0" t="n">
        <v>27.5499248504639</v>
      </c>
      <c r="R21" s="10" t="s">
        <v>139</v>
      </c>
      <c r="S21" s="0" t="n">
        <v>16</v>
      </c>
      <c r="T21" s="0" t="s">
        <v>103</v>
      </c>
      <c r="U21" s="0" t="n">
        <v>26.7382125854492</v>
      </c>
    </row>
    <row r="22" customFormat="false" ht="15" hidden="false" customHeight="false" outlineLevel="0" collapsed="false">
      <c r="A22" s="0" t="s">
        <v>169</v>
      </c>
      <c r="B22" s="0" t="s">
        <v>9</v>
      </c>
      <c r="C22" s="0" t="n">
        <v>27.9763851165771</v>
      </c>
      <c r="I22" s="0" t="s">
        <v>169</v>
      </c>
      <c r="J22" s="0" t="s">
        <v>9</v>
      </c>
      <c r="K22" s="0" t="n">
        <v>27.9763851165771</v>
      </c>
      <c r="R22" s="10" t="s">
        <v>105</v>
      </c>
      <c r="S22" s="0" t="n">
        <v>29</v>
      </c>
      <c r="T22" s="0" t="s">
        <v>103</v>
      </c>
      <c r="U22" s="0" t="n">
        <v>27.5465066792006</v>
      </c>
    </row>
    <row r="23" customFormat="false" ht="15" hidden="false" customHeight="false" outlineLevel="0" collapsed="false">
      <c r="A23" s="0" t="s">
        <v>170</v>
      </c>
      <c r="B23" s="0" t="s">
        <v>9</v>
      </c>
      <c r="C23" s="0" t="n">
        <v>29.2722682952881</v>
      </c>
      <c r="I23" s="0" t="s">
        <v>170</v>
      </c>
      <c r="J23" s="0" t="s">
        <v>9</v>
      </c>
      <c r="K23" s="0" t="n">
        <v>29.2722682952881</v>
      </c>
      <c r="R23" s="10" t="s">
        <v>106</v>
      </c>
      <c r="S23" s="0" t="n">
        <v>30</v>
      </c>
      <c r="T23" s="0" t="s">
        <v>103</v>
      </c>
      <c r="U23" s="0" t="n">
        <v>28.1733566768603</v>
      </c>
    </row>
    <row r="24" customFormat="false" ht="15" hidden="false" customHeight="false" outlineLevel="0" collapsed="false">
      <c r="A24" s="0" t="s">
        <v>171</v>
      </c>
      <c r="B24" s="0" t="s">
        <v>9</v>
      </c>
      <c r="C24" s="0" t="n">
        <v>28.1068878173828</v>
      </c>
      <c r="I24" s="0" t="s">
        <v>171</v>
      </c>
      <c r="J24" s="0" t="s">
        <v>9</v>
      </c>
      <c r="K24" s="0" t="n">
        <v>28.1068878173828</v>
      </c>
      <c r="R24" s="10" t="s">
        <v>107</v>
      </c>
      <c r="S24" s="0" t="n">
        <v>31</v>
      </c>
      <c r="T24" s="0" t="s">
        <v>103</v>
      </c>
      <c r="U24" s="0" t="n">
        <v>28.0176105037817</v>
      </c>
    </row>
    <row r="25" customFormat="false" ht="15" hidden="false" customHeight="false" outlineLevel="0" collapsed="false">
      <c r="A25" s="0" t="s">
        <v>172</v>
      </c>
      <c r="B25" s="0" t="s">
        <v>9</v>
      </c>
      <c r="C25" s="0" t="n">
        <v>28.4839916229248</v>
      </c>
      <c r="I25" s="0" t="s">
        <v>172</v>
      </c>
      <c r="J25" s="0" t="s">
        <v>9</v>
      </c>
      <c r="K25" s="0" t="n">
        <v>28.4839916229248</v>
      </c>
      <c r="R25" s="10" t="s">
        <v>108</v>
      </c>
      <c r="S25" s="0" t="n">
        <v>32</v>
      </c>
      <c r="T25" s="0" t="s">
        <v>103</v>
      </c>
      <c r="U25" s="0" t="n">
        <v>29.2302201363571</v>
      </c>
    </row>
    <row r="26" customFormat="false" ht="15" hidden="false" customHeight="false" outlineLevel="0" collapsed="false">
      <c r="A26" s="0" t="s">
        <v>173</v>
      </c>
      <c r="B26" s="0" t="s">
        <v>9</v>
      </c>
      <c r="C26" s="0" t="n">
        <v>27.9415225982666</v>
      </c>
      <c r="I26" s="0" t="s">
        <v>173</v>
      </c>
      <c r="J26" s="0" t="s">
        <v>9</v>
      </c>
      <c r="K26" s="0" t="n">
        <v>27.9415225982666</v>
      </c>
      <c r="R26" s="10" t="s">
        <v>109</v>
      </c>
      <c r="S26" s="0" t="n">
        <v>1</v>
      </c>
      <c r="T26" s="0" t="s">
        <v>110</v>
      </c>
      <c r="U26" s="0" t="n">
        <v>27.9217128753662</v>
      </c>
    </row>
    <row r="27" customFormat="false" ht="15" hidden="false" customHeight="false" outlineLevel="0" collapsed="false">
      <c r="A27" s="0" t="s">
        <v>174</v>
      </c>
      <c r="B27" s="0" t="s">
        <v>9</v>
      </c>
      <c r="C27" s="0" t="n">
        <v>27.9172916412354</v>
      </c>
      <c r="I27" s="0" t="s">
        <v>174</v>
      </c>
      <c r="J27" s="0" t="s">
        <v>9</v>
      </c>
      <c r="K27" s="0" t="n">
        <v>27.9172916412354</v>
      </c>
      <c r="R27" s="10" t="s">
        <v>111</v>
      </c>
      <c r="S27" s="0" t="n">
        <v>2</v>
      </c>
      <c r="T27" s="0" t="s">
        <v>110</v>
      </c>
      <c r="U27" s="0" t="n">
        <v>27.1110782623291</v>
      </c>
    </row>
    <row r="28" customFormat="false" ht="15" hidden="false" customHeight="false" outlineLevel="0" collapsed="false">
      <c r="A28" s="0" t="s">
        <v>175</v>
      </c>
      <c r="B28" s="0" t="s">
        <v>9</v>
      </c>
      <c r="C28" s="0" t="n">
        <v>27.8838787078857</v>
      </c>
      <c r="I28" s="0" t="s">
        <v>175</v>
      </c>
      <c r="J28" s="0" t="s">
        <v>9</v>
      </c>
      <c r="K28" s="0" t="n">
        <v>27.8838787078857</v>
      </c>
      <c r="R28" s="10" t="s">
        <v>112</v>
      </c>
      <c r="S28" s="0" t="n">
        <v>3</v>
      </c>
      <c r="T28" s="0" t="s">
        <v>110</v>
      </c>
      <c r="U28" s="0" t="n">
        <v>27.1123352050781</v>
      </c>
    </row>
    <row r="29" customFormat="false" ht="15" hidden="false" customHeight="false" outlineLevel="0" collapsed="false">
      <c r="A29" s="0" t="s">
        <v>154</v>
      </c>
      <c r="B29" s="0" t="s">
        <v>9</v>
      </c>
      <c r="C29" s="0" t="n">
        <v>29.7130966186523</v>
      </c>
      <c r="I29" s="0" t="s">
        <v>144</v>
      </c>
      <c r="J29" s="0" t="s">
        <v>179</v>
      </c>
      <c r="K29" s="0" t="n">
        <v>28.4771682707388</v>
      </c>
      <c r="R29" s="10" t="s">
        <v>113</v>
      </c>
      <c r="S29" s="0" t="n">
        <v>4</v>
      </c>
      <c r="T29" s="0" t="s">
        <v>110</v>
      </c>
      <c r="U29" s="0" t="n">
        <v>28.2486782073975</v>
      </c>
    </row>
    <row r="30" customFormat="false" ht="15" hidden="false" customHeight="false" outlineLevel="0" collapsed="false">
      <c r="I30" s="0" t="s">
        <v>146</v>
      </c>
      <c r="J30" s="0" t="s">
        <v>179</v>
      </c>
      <c r="K30" s="0" t="n">
        <v>27.5465066792006</v>
      </c>
      <c r="R30" s="10" t="s">
        <v>114</v>
      </c>
      <c r="S30" s="0" t="n">
        <v>17</v>
      </c>
      <c r="T30" s="0" t="s">
        <v>110</v>
      </c>
      <c r="U30" s="0" t="n">
        <v>27.5199432373047</v>
      </c>
    </row>
    <row r="31" customFormat="false" ht="15" hidden="false" customHeight="false" outlineLevel="0" collapsed="false">
      <c r="B31" s="0" t="s">
        <v>180</v>
      </c>
      <c r="C31" s="0" t="n">
        <f aca="false">C29/G7</f>
        <v>1.00539104128431</v>
      </c>
      <c r="I31" s="0" t="s">
        <v>148</v>
      </c>
      <c r="J31" s="0" t="s">
        <v>179</v>
      </c>
      <c r="K31" s="0" t="n">
        <v>28.1733566768603</v>
      </c>
      <c r="R31" s="10" t="s">
        <v>115</v>
      </c>
      <c r="S31" s="0" t="n">
        <v>18</v>
      </c>
      <c r="T31" s="0" t="s">
        <v>110</v>
      </c>
      <c r="U31" s="0" t="n">
        <v>27.3253784179687</v>
      </c>
    </row>
    <row r="32" customFormat="false" ht="15" hidden="false" customHeight="false" outlineLevel="0" collapsed="false">
      <c r="I32" s="0" t="s">
        <v>150</v>
      </c>
      <c r="J32" s="0" t="s">
        <v>179</v>
      </c>
      <c r="K32" s="0" t="n">
        <v>28.0176105037817</v>
      </c>
      <c r="R32" s="10" t="s">
        <v>116</v>
      </c>
      <c r="S32" s="0" t="n">
        <v>19</v>
      </c>
      <c r="T32" s="0" t="s">
        <v>110</v>
      </c>
      <c r="U32" s="0" t="n">
        <v>28.2037353515625</v>
      </c>
    </row>
    <row r="33" customFormat="false" ht="15" hidden="false" customHeight="false" outlineLevel="0" collapsed="false">
      <c r="I33" s="0" t="s">
        <v>152</v>
      </c>
      <c r="J33" s="0" t="s">
        <v>179</v>
      </c>
      <c r="K33" s="0" t="n">
        <v>29.2302201363571</v>
      </c>
      <c r="R33" s="10" t="s">
        <v>117</v>
      </c>
      <c r="S33" s="0" t="n">
        <v>20</v>
      </c>
      <c r="T33" s="0" t="s">
        <v>110</v>
      </c>
      <c r="U33" s="0" t="n">
        <v>27.5499248504639</v>
      </c>
    </row>
  </sheetData>
  <conditionalFormatting sqref="G1">
    <cfRule type="cellIs" priority="2" operator="greaterThan" aboveAverage="0" equalAverage="0" bottom="0" percent="0" rank="0" text="" dxfId="0">
      <formula>0.5</formula>
    </cfRule>
  </conditionalFormatting>
  <conditionalFormatting sqref="G11">
    <cfRule type="cellIs" priority="3" operator="greaterThan" aboveAverage="0" equalAverage="0" bottom="0" percent="0" rank="0" text="" dxfId="1">
      <formula>0.5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140</v>
      </c>
      <c r="B1" s="0" t="s">
        <v>141</v>
      </c>
      <c r="C1" s="0" t="s">
        <v>181</v>
      </c>
      <c r="E1" s="8" t="s">
        <v>140</v>
      </c>
      <c r="F1" s="8" t="s">
        <v>141</v>
      </c>
      <c r="G1" s="8" t="s">
        <v>181</v>
      </c>
      <c r="I1" s="0" t="s">
        <v>140</v>
      </c>
      <c r="J1" s="0" t="s">
        <v>141</v>
      </c>
      <c r="K1" s="0" t="s">
        <v>181</v>
      </c>
      <c r="R1" s="29" t="s">
        <v>67</v>
      </c>
      <c r="S1" s="29" t="s">
        <v>68</v>
      </c>
      <c r="T1" s="29" t="s">
        <v>69</v>
      </c>
      <c r="U1" s="0" t="s">
        <v>181</v>
      </c>
    </row>
    <row r="2" customFormat="false" ht="15" hidden="false" customHeight="false" outlineLevel="0" collapsed="false">
      <c r="A2" s="0" t="s">
        <v>143</v>
      </c>
      <c r="B2" s="0" t="s">
        <v>58</v>
      </c>
      <c r="C2" s="0" t="n">
        <v>25.7255681355794</v>
      </c>
      <c r="E2" s="8" t="s">
        <v>144</v>
      </c>
      <c r="F2" s="8" t="s">
        <v>58</v>
      </c>
      <c r="G2" s="8" t="n">
        <v>26.30646387736</v>
      </c>
      <c r="I2" s="0" t="s">
        <v>143</v>
      </c>
      <c r="J2" s="0" t="s">
        <v>58</v>
      </c>
      <c r="K2" s="0" t="n">
        <v>25.7255681355794</v>
      </c>
      <c r="R2" s="10" t="s">
        <v>85</v>
      </c>
      <c r="S2" s="0" t="n">
        <v>8</v>
      </c>
      <c r="T2" s="0" t="s">
        <v>86</v>
      </c>
      <c r="U2" s="0" t="n">
        <v>26.417978922526</v>
      </c>
    </row>
    <row r="3" customFormat="false" ht="15" hidden="false" customHeight="false" outlineLevel="0" collapsed="false">
      <c r="A3" s="0" t="s">
        <v>145</v>
      </c>
      <c r="B3" s="0" t="s">
        <v>58</v>
      </c>
      <c r="C3" s="0" t="n">
        <v>26.7717380523682</v>
      </c>
      <c r="E3" s="8" t="s">
        <v>146</v>
      </c>
      <c r="F3" s="8" t="s">
        <v>58</v>
      </c>
      <c r="G3" s="8" t="n">
        <v>25.5867792765299</v>
      </c>
      <c r="I3" s="0" t="s">
        <v>145</v>
      </c>
      <c r="J3" s="0" t="s">
        <v>58</v>
      </c>
      <c r="K3" s="0" t="n">
        <v>26.7717380523682</v>
      </c>
      <c r="R3" s="10" t="s">
        <v>87</v>
      </c>
      <c r="S3" s="0" t="n">
        <v>13</v>
      </c>
      <c r="T3" s="0" t="s">
        <v>86</v>
      </c>
      <c r="U3" s="0" t="n">
        <v>25.7952715555827</v>
      </c>
    </row>
    <row r="4" customFormat="false" ht="15" hidden="false" customHeight="false" outlineLevel="0" collapsed="false">
      <c r="A4" s="0" t="s">
        <v>147</v>
      </c>
      <c r="B4" s="0" t="s">
        <v>58</v>
      </c>
      <c r="C4" s="0" t="n">
        <v>26.912322362264</v>
      </c>
      <c r="E4" s="8" t="s">
        <v>148</v>
      </c>
      <c r="F4" s="8" t="s">
        <v>58</v>
      </c>
      <c r="G4" s="8" t="n">
        <v>25.8550262451172</v>
      </c>
      <c r="I4" s="0" t="s">
        <v>147</v>
      </c>
      <c r="J4" s="0" t="s">
        <v>58</v>
      </c>
      <c r="K4" s="0" t="n">
        <v>26.912322362264</v>
      </c>
      <c r="R4" s="10" t="s">
        <v>88</v>
      </c>
      <c r="S4" s="0" t="n">
        <v>14</v>
      </c>
      <c r="T4" s="0" t="s">
        <v>86</v>
      </c>
      <c r="U4" s="0" t="n">
        <v>25.8234373728434</v>
      </c>
    </row>
    <row r="5" customFormat="false" ht="15" hidden="false" customHeight="false" outlineLevel="0" collapsed="false">
      <c r="A5" s="0" t="s">
        <v>149</v>
      </c>
      <c r="B5" s="0" t="s">
        <v>58</v>
      </c>
      <c r="C5" s="0" t="n">
        <v>26.5180721282959</v>
      </c>
      <c r="E5" s="8" t="s">
        <v>150</v>
      </c>
      <c r="F5" s="8" t="s">
        <v>58</v>
      </c>
      <c r="G5" s="8" t="n">
        <v>26.0927880605062</v>
      </c>
      <c r="I5" s="0" t="s">
        <v>149</v>
      </c>
      <c r="J5" s="0" t="s">
        <v>58</v>
      </c>
      <c r="K5" s="0" t="n">
        <v>26.5180721282959</v>
      </c>
      <c r="R5" s="10" t="s">
        <v>89</v>
      </c>
      <c r="S5" s="0" t="n">
        <v>15</v>
      </c>
      <c r="T5" s="0" t="s">
        <v>86</v>
      </c>
      <c r="U5" s="0" t="n">
        <v>25.8733380635579</v>
      </c>
    </row>
    <row r="6" customFormat="false" ht="15" hidden="false" customHeight="false" outlineLevel="0" collapsed="false">
      <c r="A6" s="0" t="s">
        <v>151</v>
      </c>
      <c r="B6" s="0" t="s">
        <v>58</v>
      </c>
      <c r="C6" s="0" t="n">
        <v>28.0172894795736</v>
      </c>
      <c r="E6" s="8" t="s">
        <v>152</v>
      </c>
      <c r="F6" s="8" t="s">
        <v>58</v>
      </c>
      <c r="G6" s="8" t="n">
        <v>25.8581250508626</v>
      </c>
      <c r="I6" s="0" t="s">
        <v>151</v>
      </c>
      <c r="J6" s="0" t="s">
        <v>58</v>
      </c>
      <c r="K6" s="0" t="n">
        <v>28.0172894795736</v>
      </c>
      <c r="R6" s="10" t="s">
        <v>90</v>
      </c>
      <c r="S6" s="0" t="n">
        <v>21</v>
      </c>
      <c r="T6" s="0" t="s">
        <v>86</v>
      </c>
      <c r="U6" s="0" t="n">
        <v>25.6781107584635</v>
      </c>
    </row>
    <row r="7" customFormat="false" ht="15" hidden="false" customHeight="false" outlineLevel="0" collapsed="false">
      <c r="A7" s="0" t="s">
        <v>153</v>
      </c>
      <c r="B7" s="0" t="s">
        <v>58</v>
      </c>
      <c r="C7" s="0" t="n">
        <v>27.1684061686198</v>
      </c>
      <c r="E7" s="8" t="s">
        <v>154</v>
      </c>
      <c r="F7" s="8" t="s">
        <v>58</v>
      </c>
      <c r="G7" s="8" t="n">
        <v>27.3192310333252</v>
      </c>
      <c r="I7" s="0" t="s">
        <v>153</v>
      </c>
      <c r="J7" s="0" t="s">
        <v>58</v>
      </c>
      <c r="K7" s="0" t="n">
        <v>27.1684061686198</v>
      </c>
      <c r="R7" s="10" t="s">
        <v>91</v>
      </c>
      <c r="S7" s="0" t="n">
        <v>22</v>
      </c>
      <c r="T7" s="0" t="s">
        <v>86</v>
      </c>
      <c r="U7" s="0" t="n">
        <v>26.8557408650716</v>
      </c>
    </row>
    <row r="8" customFormat="false" ht="15" hidden="false" customHeight="false" outlineLevel="0" collapsed="false">
      <c r="A8" s="0" t="s">
        <v>155</v>
      </c>
      <c r="B8" s="0" t="s">
        <v>58</v>
      </c>
      <c r="C8" s="0" t="n">
        <v>35.6044883728027</v>
      </c>
      <c r="I8" s="0" t="s">
        <v>155</v>
      </c>
      <c r="J8" s="0" t="s">
        <v>58</v>
      </c>
      <c r="K8" s="0" t="n">
        <v>35.6044883728027</v>
      </c>
      <c r="R8" s="10" t="s">
        <v>92</v>
      </c>
      <c r="S8" s="0" t="n">
        <v>23</v>
      </c>
      <c r="T8" s="0" t="s">
        <v>86</v>
      </c>
      <c r="U8" s="0" t="n">
        <v>25.8810094197591</v>
      </c>
    </row>
    <row r="9" customFormat="false" ht="15" hidden="false" customHeight="false" outlineLevel="0" collapsed="false">
      <c r="A9" s="0" t="s">
        <v>156</v>
      </c>
      <c r="B9" s="0" t="s">
        <v>58</v>
      </c>
      <c r="C9" s="0" t="n">
        <v>26.417978922526</v>
      </c>
      <c r="I9" s="0" t="s">
        <v>156</v>
      </c>
      <c r="J9" s="0" t="s">
        <v>58</v>
      </c>
      <c r="K9" s="0" t="n">
        <v>26.417978922526</v>
      </c>
      <c r="R9" s="10" t="s">
        <v>93</v>
      </c>
      <c r="S9" s="0" t="n">
        <v>24</v>
      </c>
      <c r="T9" s="0" t="s">
        <v>86</v>
      </c>
      <c r="U9" s="0" t="n">
        <v>27.2837460835775</v>
      </c>
    </row>
    <row r="10" customFormat="false" ht="15" hidden="false" customHeight="false" outlineLevel="0" collapsed="false">
      <c r="A10" s="0" t="s">
        <v>157</v>
      </c>
      <c r="B10" s="0" t="s">
        <v>58</v>
      </c>
      <c r="C10" s="0" t="n">
        <v>27.0499782562256</v>
      </c>
      <c r="I10" s="0" t="s">
        <v>157</v>
      </c>
      <c r="J10" s="0" t="s">
        <v>58</v>
      </c>
      <c r="K10" s="0" t="n">
        <v>27.0499782562256</v>
      </c>
      <c r="R10" s="10" t="s">
        <v>94</v>
      </c>
      <c r="S10" s="0" t="n">
        <v>9</v>
      </c>
      <c r="T10" s="0" t="s">
        <v>95</v>
      </c>
      <c r="U10" s="0" t="n">
        <v>27.0499782562256</v>
      </c>
    </row>
    <row r="11" customFormat="false" ht="15" hidden="false" customHeight="false" outlineLevel="0" collapsed="false">
      <c r="A11" s="0" t="s">
        <v>158</v>
      </c>
      <c r="B11" s="0" t="s">
        <v>58</v>
      </c>
      <c r="C11" s="0" t="n">
        <v>27.0665588378906</v>
      </c>
      <c r="E11" s="0" t="s">
        <v>140</v>
      </c>
      <c r="F11" s="0" t="s">
        <v>141</v>
      </c>
      <c r="G11" s="0" t="s">
        <v>181</v>
      </c>
      <c r="I11" s="0" t="s">
        <v>158</v>
      </c>
      <c r="J11" s="0" t="s">
        <v>58</v>
      </c>
      <c r="K11" s="0" t="n">
        <v>27.0665588378906</v>
      </c>
      <c r="R11" s="10" t="s">
        <v>96</v>
      </c>
      <c r="S11" s="0" t="n">
        <v>10</v>
      </c>
      <c r="T11" s="0" t="s">
        <v>95</v>
      </c>
      <c r="U11" s="0" t="n">
        <v>27.0665588378906</v>
      </c>
    </row>
    <row r="12" customFormat="false" ht="15" hidden="false" customHeight="false" outlineLevel="0" collapsed="false">
      <c r="A12" s="0" t="s">
        <v>159</v>
      </c>
      <c r="B12" s="0" t="s">
        <v>58</v>
      </c>
      <c r="C12" s="0" t="n">
        <v>25.9986540476481</v>
      </c>
      <c r="E12" s="0" t="s">
        <v>144</v>
      </c>
      <c r="F12" s="0" t="s">
        <v>58</v>
      </c>
      <c r="G12" s="0" t="n">
        <f aca="false">G2*$C$31</f>
        <v>25.7356434501963</v>
      </c>
      <c r="I12" s="0" t="s">
        <v>159</v>
      </c>
      <c r="J12" s="0" t="s">
        <v>58</v>
      </c>
      <c r="K12" s="0" t="n">
        <v>25.9986540476481</v>
      </c>
      <c r="R12" s="10" t="s">
        <v>97</v>
      </c>
      <c r="S12" s="0" t="n">
        <v>11</v>
      </c>
      <c r="T12" s="0" t="s">
        <v>95</v>
      </c>
      <c r="U12" s="0" t="n">
        <v>25.9986540476481</v>
      </c>
    </row>
    <row r="13" customFormat="false" ht="15" hidden="false" customHeight="false" outlineLevel="0" collapsed="false">
      <c r="A13" s="0" t="s">
        <v>160</v>
      </c>
      <c r="B13" s="0" t="s">
        <v>58</v>
      </c>
      <c r="C13" s="0" t="n">
        <v>26.5873406728109</v>
      </c>
      <c r="E13" s="0" t="s">
        <v>146</v>
      </c>
      <c r="F13" s="0" t="s">
        <v>58</v>
      </c>
      <c r="G13" s="0" t="n">
        <f aca="false">G3*$C$31</f>
        <v>25.0315751888782</v>
      </c>
      <c r="I13" s="0" t="s">
        <v>160</v>
      </c>
      <c r="J13" s="0" t="s">
        <v>58</v>
      </c>
      <c r="K13" s="0" t="n">
        <v>26.5873406728109</v>
      </c>
      <c r="R13" s="10" t="s">
        <v>98</v>
      </c>
      <c r="S13" s="0" t="n">
        <v>12</v>
      </c>
      <c r="T13" s="0" t="s">
        <v>95</v>
      </c>
      <c r="U13" s="0" t="n">
        <v>26.5873406728109</v>
      </c>
    </row>
    <row r="14" customFormat="false" ht="15" hidden="false" customHeight="false" outlineLevel="0" collapsed="false">
      <c r="A14" s="0" t="s">
        <v>161</v>
      </c>
      <c r="B14" s="0" t="s">
        <v>58</v>
      </c>
      <c r="C14" s="0" t="n">
        <v>25.7952715555827</v>
      </c>
      <c r="E14" s="0" t="s">
        <v>148</v>
      </c>
      <c r="F14" s="0" t="s">
        <v>58</v>
      </c>
      <c r="G14" s="0" t="n">
        <f aca="false">G4*$C$31</f>
        <v>25.2940015025151</v>
      </c>
      <c r="I14" s="0" t="s">
        <v>161</v>
      </c>
      <c r="J14" s="0" t="s">
        <v>58</v>
      </c>
      <c r="K14" s="0" t="n">
        <v>25.7952715555827</v>
      </c>
      <c r="R14" s="10" t="s">
        <v>99</v>
      </c>
      <c r="S14" s="0" t="n">
        <v>25</v>
      </c>
      <c r="T14" s="0" t="s">
        <v>95</v>
      </c>
      <c r="U14" s="0" t="n">
        <v>25.6239204406738</v>
      </c>
    </row>
    <row r="15" customFormat="false" ht="15" hidden="false" customHeight="false" outlineLevel="0" collapsed="false">
      <c r="A15" s="0" t="s">
        <v>162</v>
      </c>
      <c r="B15" s="0" t="s">
        <v>58</v>
      </c>
      <c r="C15" s="0" t="n">
        <v>25.8234373728434</v>
      </c>
      <c r="E15" s="0" t="s">
        <v>150</v>
      </c>
      <c r="F15" s="0" t="s">
        <v>58</v>
      </c>
      <c r="G15" s="0" t="n">
        <f aca="false">G5*$C$31</f>
        <v>25.5266041561994</v>
      </c>
      <c r="I15" s="0" t="s">
        <v>162</v>
      </c>
      <c r="J15" s="0" t="s">
        <v>58</v>
      </c>
      <c r="K15" s="0" t="n">
        <v>25.8234373728434</v>
      </c>
      <c r="R15" s="10" t="s">
        <v>100</v>
      </c>
      <c r="S15" s="0" t="n">
        <v>26</v>
      </c>
      <c r="T15" s="0" t="s">
        <v>95</v>
      </c>
      <c r="U15" s="0" t="n">
        <v>25.9182790120443</v>
      </c>
    </row>
    <row r="16" customFormat="false" ht="15" hidden="false" customHeight="false" outlineLevel="0" collapsed="false">
      <c r="A16" s="0" t="s">
        <v>163</v>
      </c>
      <c r="B16" s="0" t="s">
        <v>58</v>
      </c>
      <c r="C16" s="0" t="n">
        <v>25.8733380635579</v>
      </c>
      <c r="E16" s="0" t="s">
        <v>152</v>
      </c>
      <c r="F16" s="0" t="s">
        <v>58</v>
      </c>
      <c r="G16" s="0" t="n">
        <f aca="false">G6*$C$31</f>
        <v>25.2970330676907</v>
      </c>
      <c r="I16" s="0" t="s">
        <v>163</v>
      </c>
      <c r="J16" s="0" t="s">
        <v>58</v>
      </c>
      <c r="K16" s="0" t="n">
        <v>25.8733380635579</v>
      </c>
      <c r="R16" s="10" t="s">
        <v>101</v>
      </c>
      <c r="S16" s="0" t="n">
        <v>27</v>
      </c>
      <c r="T16" s="0" t="s">
        <v>95</v>
      </c>
      <c r="U16" s="0" t="n">
        <v>25.5621115366618</v>
      </c>
    </row>
    <row r="17" customFormat="false" ht="15" hidden="false" customHeight="false" outlineLevel="0" collapsed="false">
      <c r="A17" s="0" t="s">
        <v>164</v>
      </c>
      <c r="B17" s="0" t="s">
        <v>58</v>
      </c>
      <c r="C17" s="0" t="n">
        <v>27.0700448354085</v>
      </c>
      <c r="E17" s="0" t="s">
        <v>154</v>
      </c>
      <c r="F17" s="0" t="s">
        <v>58</v>
      </c>
      <c r="G17" s="0" t="n">
        <f aca="false">G7*$C$31</f>
        <v>26.7264347076416</v>
      </c>
      <c r="I17" s="0" t="s">
        <v>164</v>
      </c>
      <c r="J17" s="0" t="s">
        <v>58</v>
      </c>
      <c r="K17" s="0" t="n">
        <v>27.0700448354085</v>
      </c>
      <c r="R17" s="10" t="s">
        <v>137</v>
      </c>
      <c r="S17" s="0" t="n">
        <v>28</v>
      </c>
      <c r="T17" s="0" t="s">
        <v>95</v>
      </c>
      <c r="U17" s="0" t="n">
        <v>25.7356434501963</v>
      </c>
    </row>
    <row r="18" customFormat="false" ht="15" hidden="false" customHeight="false" outlineLevel="0" collapsed="false">
      <c r="A18" s="0" t="s">
        <v>165</v>
      </c>
      <c r="B18" s="0" t="s">
        <v>58</v>
      </c>
      <c r="C18" s="0" t="n">
        <v>26.0534133911133</v>
      </c>
      <c r="I18" s="0" t="s">
        <v>165</v>
      </c>
      <c r="J18" s="0" t="s">
        <v>58</v>
      </c>
      <c r="K18" s="0" t="n">
        <v>26.0534133911133</v>
      </c>
      <c r="R18" s="10" t="s">
        <v>102</v>
      </c>
      <c r="S18" s="0" t="n">
        <v>5</v>
      </c>
      <c r="T18" s="0" t="s">
        <v>103</v>
      </c>
      <c r="U18" s="0" t="n">
        <v>28.0172894795736</v>
      </c>
    </row>
    <row r="19" customFormat="false" ht="15" hidden="false" customHeight="false" outlineLevel="0" collapsed="false">
      <c r="A19" s="0" t="s">
        <v>166</v>
      </c>
      <c r="B19" s="0" t="s">
        <v>58</v>
      </c>
      <c r="C19" s="0" t="n">
        <v>25.2487602233887</v>
      </c>
      <c r="I19" s="0" t="s">
        <v>166</v>
      </c>
      <c r="J19" s="0" t="s">
        <v>58</v>
      </c>
      <c r="K19" s="0" t="n">
        <v>25.2487602233887</v>
      </c>
      <c r="R19" s="10" t="s">
        <v>104</v>
      </c>
      <c r="S19" s="0" t="n">
        <v>6</v>
      </c>
      <c r="T19" s="0" t="s">
        <v>103</v>
      </c>
      <c r="U19" s="0" t="n">
        <v>27.1684061686198</v>
      </c>
    </row>
    <row r="20" customFormat="false" ht="15" hidden="false" customHeight="false" outlineLevel="0" collapsed="false">
      <c r="A20" s="0" t="s">
        <v>167</v>
      </c>
      <c r="B20" s="0" t="s">
        <v>58</v>
      </c>
      <c r="C20" s="0" t="n">
        <v>26.4324970245361</v>
      </c>
      <c r="I20" s="0" t="s">
        <v>167</v>
      </c>
      <c r="J20" s="0" t="s">
        <v>58</v>
      </c>
      <c r="K20" s="0" t="n">
        <v>26.4324970245361</v>
      </c>
      <c r="R20" s="10" t="s">
        <v>138</v>
      </c>
      <c r="S20" s="0" t="n">
        <v>7</v>
      </c>
      <c r="T20" s="0" t="s">
        <v>103</v>
      </c>
      <c r="U20" s="0" t="n">
        <v>35.6044883728027</v>
      </c>
    </row>
    <row r="21" customFormat="false" ht="15" hidden="false" customHeight="false" outlineLevel="0" collapsed="false">
      <c r="A21" s="0" t="s">
        <v>168</v>
      </c>
      <c r="B21" s="0" t="s">
        <v>58</v>
      </c>
      <c r="C21" s="0" t="n">
        <v>26.2214399973551</v>
      </c>
      <c r="I21" s="0" t="s">
        <v>168</v>
      </c>
      <c r="J21" s="0" t="s">
        <v>58</v>
      </c>
      <c r="K21" s="0" t="n">
        <v>26.2214399973551</v>
      </c>
      <c r="R21" s="10" t="s">
        <v>139</v>
      </c>
      <c r="S21" s="0" t="n">
        <v>16</v>
      </c>
      <c r="T21" s="0" t="s">
        <v>103</v>
      </c>
      <c r="U21" s="0" t="n">
        <v>27.0700448354085</v>
      </c>
    </row>
    <row r="22" customFormat="false" ht="15" hidden="false" customHeight="false" outlineLevel="0" collapsed="false">
      <c r="A22" s="0" t="s">
        <v>169</v>
      </c>
      <c r="B22" s="0" t="s">
        <v>58</v>
      </c>
      <c r="C22" s="0" t="n">
        <v>25.6781107584635</v>
      </c>
      <c r="I22" s="0" t="s">
        <v>169</v>
      </c>
      <c r="J22" s="0" t="s">
        <v>58</v>
      </c>
      <c r="K22" s="0" t="n">
        <v>25.6781107584635</v>
      </c>
      <c r="R22" s="10" t="s">
        <v>105</v>
      </c>
      <c r="S22" s="0" t="n">
        <v>29</v>
      </c>
      <c r="T22" s="0" t="s">
        <v>103</v>
      </c>
      <c r="U22" s="0" t="n">
        <v>25.0315751888782</v>
      </c>
    </row>
    <row r="23" customFormat="false" ht="15" hidden="false" customHeight="false" outlineLevel="0" collapsed="false">
      <c r="A23" s="0" t="s">
        <v>170</v>
      </c>
      <c r="B23" s="0" t="s">
        <v>58</v>
      </c>
      <c r="C23" s="0" t="n">
        <v>26.8557408650716</v>
      </c>
      <c r="I23" s="0" t="s">
        <v>170</v>
      </c>
      <c r="J23" s="0" t="s">
        <v>58</v>
      </c>
      <c r="K23" s="0" t="n">
        <v>26.8557408650716</v>
      </c>
      <c r="R23" s="10" t="s">
        <v>106</v>
      </c>
      <c r="S23" s="0" t="n">
        <v>30</v>
      </c>
      <c r="T23" s="0" t="s">
        <v>103</v>
      </c>
      <c r="U23" s="0" t="n">
        <v>25.2940015025151</v>
      </c>
    </row>
    <row r="24" customFormat="false" ht="15" hidden="false" customHeight="false" outlineLevel="0" collapsed="false">
      <c r="A24" s="0" t="s">
        <v>171</v>
      </c>
      <c r="B24" s="0" t="s">
        <v>58</v>
      </c>
      <c r="C24" s="0" t="n">
        <v>25.8810094197591</v>
      </c>
      <c r="I24" s="0" t="s">
        <v>171</v>
      </c>
      <c r="J24" s="0" t="s">
        <v>58</v>
      </c>
      <c r="K24" s="0" t="n">
        <v>25.8810094197591</v>
      </c>
      <c r="R24" s="10" t="s">
        <v>107</v>
      </c>
      <c r="S24" s="0" t="n">
        <v>31</v>
      </c>
      <c r="T24" s="0" t="s">
        <v>103</v>
      </c>
      <c r="U24" s="0" t="n">
        <v>25.5266041561993</v>
      </c>
    </row>
    <row r="25" customFormat="false" ht="15" hidden="false" customHeight="false" outlineLevel="0" collapsed="false">
      <c r="A25" s="0" t="s">
        <v>172</v>
      </c>
      <c r="B25" s="0" t="s">
        <v>58</v>
      </c>
      <c r="C25" s="0" t="n">
        <v>27.2837460835775</v>
      </c>
      <c r="I25" s="0" t="s">
        <v>172</v>
      </c>
      <c r="J25" s="0" t="s">
        <v>58</v>
      </c>
      <c r="K25" s="0" t="n">
        <v>27.2837460835775</v>
      </c>
      <c r="R25" s="10" t="s">
        <v>108</v>
      </c>
      <c r="S25" s="0" t="n">
        <v>32</v>
      </c>
      <c r="T25" s="0" t="s">
        <v>103</v>
      </c>
      <c r="U25" s="0" t="n">
        <v>25.2970330676908</v>
      </c>
    </row>
    <row r="26" customFormat="false" ht="15" hidden="false" customHeight="false" outlineLevel="0" collapsed="false">
      <c r="A26" s="0" t="s">
        <v>173</v>
      </c>
      <c r="B26" s="0" t="s">
        <v>58</v>
      </c>
      <c r="C26" s="0" t="n">
        <v>25.6239204406738</v>
      </c>
      <c r="I26" s="0" t="s">
        <v>173</v>
      </c>
      <c r="J26" s="0" t="s">
        <v>58</v>
      </c>
      <c r="K26" s="0" t="n">
        <v>25.6239204406738</v>
      </c>
      <c r="R26" s="10" t="s">
        <v>109</v>
      </c>
      <c r="S26" s="0" t="n">
        <v>1</v>
      </c>
      <c r="T26" s="0" t="s">
        <v>110</v>
      </c>
      <c r="U26" s="0" t="n">
        <v>25.7255681355794</v>
      </c>
    </row>
    <row r="27" customFormat="false" ht="15" hidden="false" customHeight="false" outlineLevel="0" collapsed="false">
      <c r="A27" s="0" t="s">
        <v>174</v>
      </c>
      <c r="B27" s="0" t="s">
        <v>58</v>
      </c>
      <c r="C27" s="0" t="n">
        <v>25.9182790120443</v>
      </c>
      <c r="I27" s="0" t="s">
        <v>174</v>
      </c>
      <c r="J27" s="0" t="s">
        <v>58</v>
      </c>
      <c r="K27" s="0" t="n">
        <v>25.9182790120443</v>
      </c>
      <c r="R27" s="10" t="s">
        <v>111</v>
      </c>
      <c r="S27" s="0" t="n">
        <v>2</v>
      </c>
      <c r="T27" s="0" t="s">
        <v>110</v>
      </c>
      <c r="U27" s="0" t="n">
        <v>26.7717380523682</v>
      </c>
    </row>
    <row r="28" customFormat="false" ht="15" hidden="false" customHeight="false" outlineLevel="0" collapsed="false">
      <c r="A28" s="0" t="s">
        <v>175</v>
      </c>
      <c r="B28" s="0" t="s">
        <v>58</v>
      </c>
      <c r="C28" s="0" t="n">
        <v>25.5621115366618</v>
      </c>
      <c r="I28" s="0" t="s">
        <v>175</v>
      </c>
      <c r="J28" s="0" t="s">
        <v>58</v>
      </c>
      <c r="K28" s="0" t="n">
        <v>25.5621115366618</v>
      </c>
      <c r="R28" s="10" t="s">
        <v>112</v>
      </c>
      <c r="S28" s="0" t="n">
        <v>3</v>
      </c>
      <c r="T28" s="0" t="s">
        <v>110</v>
      </c>
      <c r="U28" s="0" t="n">
        <v>26.912322362264</v>
      </c>
    </row>
    <row r="29" customFormat="false" ht="15" hidden="false" customHeight="false" outlineLevel="0" collapsed="false">
      <c r="A29" s="0" t="s">
        <v>154</v>
      </c>
      <c r="B29" s="0" t="s">
        <v>58</v>
      </c>
      <c r="C29" s="0" t="n">
        <v>26.7264347076416</v>
      </c>
      <c r="I29" s="0" t="s">
        <v>144</v>
      </c>
      <c r="J29" s="0" t="s">
        <v>58</v>
      </c>
      <c r="K29" s="0" t="n">
        <v>25.7356434501963</v>
      </c>
      <c r="R29" s="10" t="s">
        <v>113</v>
      </c>
      <c r="S29" s="0" t="n">
        <v>4</v>
      </c>
      <c r="T29" s="0" t="s">
        <v>110</v>
      </c>
      <c r="U29" s="0" t="n">
        <v>26.5180721282959</v>
      </c>
    </row>
    <row r="30" customFormat="false" ht="15" hidden="false" customHeight="false" outlineLevel="0" collapsed="false">
      <c r="I30" s="0" t="s">
        <v>146</v>
      </c>
      <c r="J30" s="0" t="s">
        <v>58</v>
      </c>
      <c r="K30" s="0" t="n">
        <v>25.0315751888782</v>
      </c>
      <c r="R30" s="10" t="s">
        <v>114</v>
      </c>
      <c r="S30" s="0" t="n">
        <v>17</v>
      </c>
      <c r="T30" s="0" t="s">
        <v>110</v>
      </c>
      <c r="U30" s="0" t="n">
        <v>26.0534133911133</v>
      </c>
    </row>
    <row r="31" customFormat="false" ht="15" hidden="false" customHeight="false" outlineLevel="0" collapsed="false">
      <c r="B31" s="0" t="s">
        <v>180</v>
      </c>
      <c r="C31" s="0" t="n">
        <f aca="false">C29/G7</f>
        <v>0.978301134283008</v>
      </c>
      <c r="I31" s="0" t="s">
        <v>148</v>
      </c>
      <c r="J31" s="0" t="s">
        <v>58</v>
      </c>
      <c r="K31" s="0" t="n">
        <v>25.2940015025151</v>
      </c>
      <c r="R31" s="10" t="s">
        <v>115</v>
      </c>
      <c r="S31" s="0" t="n">
        <v>18</v>
      </c>
      <c r="T31" s="0" t="s">
        <v>110</v>
      </c>
      <c r="U31" s="0" t="n">
        <v>25.2487602233887</v>
      </c>
    </row>
    <row r="32" customFormat="false" ht="15" hidden="false" customHeight="false" outlineLevel="0" collapsed="false">
      <c r="I32" s="0" t="s">
        <v>150</v>
      </c>
      <c r="J32" s="0" t="s">
        <v>58</v>
      </c>
      <c r="K32" s="0" t="n">
        <v>25.5266041561993</v>
      </c>
      <c r="R32" s="10" t="s">
        <v>116</v>
      </c>
      <c r="S32" s="0" t="n">
        <v>19</v>
      </c>
      <c r="T32" s="0" t="s">
        <v>110</v>
      </c>
      <c r="U32" s="0" t="n">
        <v>26.4324970245361</v>
      </c>
    </row>
    <row r="33" customFormat="false" ht="15" hidden="false" customHeight="false" outlineLevel="0" collapsed="false">
      <c r="I33" s="0" t="s">
        <v>152</v>
      </c>
      <c r="J33" s="0" t="s">
        <v>58</v>
      </c>
      <c r="K33" s="0" t="n">
        <v>25.2970330676908</v>
      </c>
      <c r="R33" s="10" t="s">
        <v>117</v>
      </c>
      <c r="S33" s="0" t="n">
        <v>20</v>
      </c>
      <c r="T33" s="0" t="s">
        <v>110</v>
      </c>
      <c r="U33" s="0" t="n">
        <v>26.2214399973551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140</v>
      </c>
      <c r="B1" s="0" t="s">
        <v>141</v>
      </c>
      <c r="C1" s="0" t="s">
        <v>181</v>
      </c>
      <c r="E1" s="8" t="s">
        <v>140</v>
      </c>
      <c r="F1" s="8" t="s">
        <v>141</v>
      </c>
      <c r="G1" s="88" t="s">
        <v>181</v>
      </c>
      <c r="I1" s="0" t="s">
        <v>140</v>
      </c>
      <c r="J1" s="0" t="s">
        <v>141</v>
      </c>
      <c r="K1" s="0" t="s">
        <v>181</v>
      </c>
      <c r="R1" s="29" t="s">
        <v>67</v>
      </c>
      <c r="S1" s="29" t="s">
        <v>68</v>
      </c>
      <c r="T1" s="29" t="s">
        <v>69</v>
      </c>
      <c r="U1" s="0" t="s">
        <v>181</v>
      </c>
    </row>
    <row r="2" customFormat="false" ht="15" hidden="false" customHeight="false" outlineLevel="0" collapsed="false">
      <c r="A2" s="0" t="s">
        <v>143</v>
      </c>
      <c r="B2" s="0" t="s">
        <v>182</v>
      </c>
      <c r="C2" s="0" t="n">
        <v>28.8271217346191</v>
      </c>
      <c r="E2" s="8" t="s">
        <v>144</v>
      </c>
      <c r="F2" s="8" t="s">
        <v>59</v>
      </c>
      <c r="G2" s="8" t="n">
        <v>30.0100752512614</v>
      </c>
      <c r="I2" s="0" t="s">
        <v>143</v>
      </c>
      <c r="J2" s="0" t="s">
        <v>182</v>
      </c>
      <c r="K2" s="0" t="n">
        <v>28.8271217346191</v>
      </c>
      <c r="R2" s="10" t="s">
        <v>85</v>
      </c>
      <c r="S2" s="0" t="n">
        <v>8</v>
      </c>
      <c r="T2" s="0" t="s">
        <v>86</v>
      </c>
      <c r="U2" s="0" t="n">
        <v>30.3039976755778</v>
      </c>
    </row>
    <row r="3" customFormat="false" ht="15" hidden="false" customHeight="false" outlineLevel="0" collapsed="false">
      <c r="A3" s="0" t="s">
        <v>145</v>
      </c>
      <c r="B3" s="0" t="s">
        <v>182</v>
      </c>
      <c r="C3" s="0" t="n">
        <v>28.8823038736979</v>
      </c>
      <c r="E3" s="8" t="s">
        <v>146</v>
      </c>
      <c r="F3" s="8" t="s">
        <v>59</v>
      </c>
      <c r="G3" s="8" t="n">
        <v>28.8667583465576</v>
      </c>
      <c r="I3" s="0" t="s">
        <v>145</v>
      </c>
      <c r="J3" s="0" t="s">
        <v>182</v>
      </c>
      <c r="K3" s="0" t="n">
        <v>28.8823038736979</v>
      </c>
      <c r="R3" s="10" t="s">
        <v>87</v>
      </c>
      <c r="S3" s="0" t="n">
        <v>13</v>
      </c>
      <c r="T3" s="0" t="s">
        <v>86</v>
      </c>
      <c r="U3" s="0" t="n">
        <v>28.7707010904948</v>
      </c>
    </row>
    <row r="4" customFormat="false" ht="15" hidden="false" customHeight="false" outlineLevel="0" collapsed="false">
      <c r="A4" s="0" t="s">
        <v>147</v>
      </c>
      <c r="B4" s="0" t="s">
        <v>182</v>
      </c>
      <c r="C4" s="0" t="n">
        <v>29.1364657084147</v>
      </c>
      <c r="E4" s="8" t="s">
        <v>148</v>
      </c>
      <c r="F4" s="8" t="s">
        <v>59</v>
      </c>
      <c r="G4" s="8" t="n">
        <v>28.578919728597</v>
      </c>
      <c r="I4" s="0" t="s">
        <v>147</v>
      </c>
      <c r="J4" s="0" t="s">
        <v>182</v>
      </c>
      <c r="K4" s="0" t="n">
        <v>29.1364657084147</v>
      </c>
      <c r="R4" s="10" t="s">
        <v>88</v>
      </c>
      <c r="S4" s="0" t="n">
        <v>14</v>
      </c>
      <c r="T4" s="0" t="s">
        <v>86</v>
      </c>
      <c r="U4" s="0" t="n">
        <v>28.720547358195</v>
      </c>
    </row>
    <row r="5" customFormat="false" ht="15" hidden="false" customHeight="false" outlineLevel="0" collapsed="false">
      <c r="A5" s="0" t="s">
        <v>149</v>
      </c>
      <c r="B5" s="0" t="s">
        <v>182</v>
      </c>
      <c r="C5" s="0" t="n">
        <v>28.5173136393229</v>
      </c>
      <c r="E5" s="8" t="s">
        <v>150</v>
      </c>
      <c r="F5" s="8" t="s">
        <v>59</v>
      </c>
      <c r="G5" s="8" t="n">
        <v>30.180762608846</v>
      </c>
      <c r="I5" s="0" t="s">
        <v>149</v>
      </c>
      <c r="J5" s="0" t="s">
        <v>182</v>
      </c>
      <c r="K5" s="0" t="n">
        <v>28.5173136393229</v>
      </c>
      <c r="R5" s="10" t="s">
        <v>89</v>
      </c>
      <c r="S5" s="0" t="n">
        <v>15</v>
      </c>
      <c r="T5" s="0" t="s">
        <v>86</v>
      </c>
      <c r="U5" s="0" t="n">
        <v>27.6096420288086</v>
      </c>
    </row>
    <row r="6" customFormat="false" ht="15" hidden="false" customHeight="false" outlineLevel="0" collapsed="false">
      <c r="A6" s="0" t="s">
        <v>151</v>
      </c>
      <c r="B6" s="0" t="s">
        <v>182</v>
      </c>
      <c r="C6" s="0" t="n">
        <v>30.6856867472331</v>
      </c>
      <c r="E6" s="8" t="s">
        <v>152</v>
      </c>
      <c r="F6" s="8" t="s">
        <v>59</v>
      </c>
      <c r="G6" s="8" t="n">
        <v>29.506103515625</v>
      </c>
      <c r="I6" s="0" t="s">
        <v>151</v>
      </c>
      <c r="J6" s="0" t="s">
        <v>182</v>
      </c>
      <c r="K6" s="0" t="n">
        <v>30.6856867472331</v>
      </c>
      <c r="R6" s="10" t="s">
        <v>90</v>
      </c>
      <c r="S6" s="0" t="n">
        <v>21</v>
      </c>
      <c r="T6" s="0" t="s">
        <v>86</v>
      </c>
      <c r="U6" s="0" t="n">
        <v>28.933469136556</v>
      </c>
    </row>
    <row r="7" customFormat="false" ht="15" hidden="false" customHeight="false" outlineLevel="0" collapsed="false">
      <c r="A7" s="0" t="s">
        <v>153</v>
      </c>
      <c r="B7" s="0" t="s">
        <v>182</v>
      </c>
      <c r="C7" s="0" t="n">
        <v>30.5913626352946</v>
      </c>
      <c r="E7" s="8" t="s">
        <v>154</v>
      </c>
      <c r="F7" s="8" t="s">
        <v>59</v>
      </c>
      <c r="G7" s="8" t="n">
        <v>30.1385688781738</v>
      </c>
      <c r="I7" s="0" t="s">
        <v>153</v>
      </c>
      <c r="J7" s="0" t="s">
        <v>182</v>
      </c>
      <c r="K7" s="0" t="n">
        <v>30.5913626352946</v>
      </c>
      <c r="R7" s="10" t="s">
        <v>91</v>
      </c>
      <c r="S7" s="0" t="n">
        <v>22</v>
      </c>
      <c r="T7" s="0" t="s">
        <v>86</v>
      </c>
      <c r="U7" s="0" t="n">
        <v>30.2024631500244</v>
      </c>
    </row>
    <row r="8" customFormat="false" ht="15" hidden="false" customHeight="false" outlineLevel="0" collapsed="false">
      <c r="A8" s="0" t="s">
        <v>155</v>
      </c>
      <c r="B8" s="0" t="s">
        <v>182</v>
      </c>
      <c r="C8" s="0" t="n">
        <v>36.5935554504395</v>
      </c>
      <c r="E8" s="8"/>
      <c r="F8" s="8"/>
      <c r="G8" s="8"/>
      <c r="I8" s="0" t="s">
        <v>155</v>
      </c>
      <c r="J8" s="0" t="s">
        <v>182</v>
      </c>
      <c r="K8" s="0" t="n">
        <v>36.5935554504395</v>
      </c>
      <c r="R8" s="10" t="s">
        <v>92</v>
      </c>
      <c r="S8" s="0" t="n">
        <v>23</v>
      </c>
      <c r="T8" s="0" t="s">
        <v>86</v>
      </c>
      <c r="U8" s="0" t="n">
        <v>29.2549769083659</v>
      </c>
    </row>
    <row r="9" customFormat="false" ht="15" hidden="false" customHeight="false" outlineLevel="0" collapsed="false">
      <c r="A9" s="0" t="s">
        <v>156</v>
      </c>
      <c r="B9" s="0" t="s">
        <v>182</v>
      </c>
      <c r="C9" s="0" t="n">
        <v>30.3039976755778</v>
      </c>
      <c r="I9" s="0" t="s">
        <v>156</v>
      </c>
      <c r="J9" s="0" t="s">
        <v>182</v>
      </c>
      <c r="K9" s="0" t="n">
        <v>30.3039976755778</v>
      </c>
      <c r="R9" s="10" t="s">
        <v>93</v>
      </c>
      <c r="S9" s="0" t="n">
        <v>24</v>
      </c>
      <c r="T9" s="0" t="s">
        <v>86</v>
      </c>
      <c r="U9" s="0" t="n">
        <v>31.0994745890299</v>
      </c>
    </row>
    <row r="10" customFormat="false" ht="15" hidden="false" customHeight="false" outlineLevel="0" collapsed="false">
      <c r="A10" s="0" t="s">
        <v>157</v>
      </c>
      <c r="B10" s="0" t="s">
        <v>182</v>
      </c>
      <c r="C10" s="0" t="n">
        <v>29.7471332550049</v>
      </c>
      <c r="I10" s="0" t="s">
        <v>157</v>
      </c>
      <c r="J10" s="0" t="s">
        <v>182</v>
      </c>
      <c r="K10" s="0" t="n">
        <v>29.7471332550049</v>
      </c>
      <c r="R10" s="10" t="s">
        <v>94</v>
      </c>
      <c r="S10" s="0" t="n">
        <v>9</v>
      </c>
      <c r="T10" s="0" t="s">
        <v>95</v>
      </c>
      <c r="U10" s="0" t="n">
        <v>29.7471332550049</v>
      </c>
    </row>
    <row r="11" customFormat="false" ht="15" hidden="false" customHeight="false" outlineLevel="0" collapsed="false">
      <c r="A11" s="0" t="s">
        <v>158</v>
      </c>
      <c r="B11" s="0" t="s">
        <v>182</v>
      </c>
      <c r="C11" s="0" t="n">
        <v>30.8228187561035</v>
      </c>
      <c r="E11" s="0" t="s">
        <v>140</v>
      </c>
      <c r="F11" s="0" t="s">
        <v>141</v>
      </c>
      <c r="G11" s="89" t="s">
        <v>181</v>
      </c>
      <c r="I11" s="0" t="s">
        <v>158</v>
      </c>
      <c r="J11" s="0" t="s">
        <v>182</v>
      </c>
      <c r="K11" s="0" t="n">
        <v>30.8228187561035</v>
      </c>
      <c r="R11" s="10" t="s">
        <v>96</v>
      </c>
      <c r="S11" s="0" t="n">
        <v>10</v>
      </c>
      <c r="T11" s="0" t="s">
        <v>95</v>
      </c>
      <c r="U11" s="0" t="n">
        <v>30.8228187561035</v>
      </c>
    </row>
    <row r="12" customFormat="false" ht="15" hidden="false" customHeight="false" outlineLevel="0" collapsed="false">
      <c r="A12" s="0" t="s">
        <v>159</v>
      </c>
      <c r="B12" s="0" t="s">
        <v>182</v>
      </c>
      <c r="C12" s="0" t="n">
        <v>28.9975528717041</v>
      </c>
      <c r="E12" s="0" t="s">
        <v>144</v>
      </c>
      <c r="F12" s="0" t="s">
        <v>59</v>
      </c>
      <c r="G12" s="0" t="n">
        <f aca="false">G2*$C$31</f>
        <v>29.4137876521944</v>
      </c>
      <c r="I12" s="0" t="s">
        <v>159</v>
      </c>
      <c r="J12" s="0" t="s">
        <v>182</v>
      </c>
      <c r="K12" s="0" t="n">
        <v>28.9975528717041</v>
      </c>
      <c r="R12" s="10" t="s">
        <v>97</v>
      </c>
      <c r="S12" s="0" t="n">
        <v>11</v>
      </c>
      <c r="T12" s="0" t="s">
        <v>95</v>
      </c>
      <c r="U12" s="0" t="n">
        <v>28.9975528717041</v>
      </c>
    </row>
    <row r="13" customFormat="false" ht="15" hidden="false" customHeight="false" outlineLevel="0" collapsed="false">
      <c r="A13" s="0" t="s">
        <v>160</v>
      </c>
      <c r="B13" s="0" t="s">
        <v>182</v>
      </c>
      <c r="C13" s="0" t="n">
        <v>29.9149945576986</v>
      </c>
      <c r="E13" s="0" t="s">
        <v>146</v>
      </c>
      <c r="F13" s="0" t="s">
        <v>59</v>
      </c>
      <c r="G13" s="0" t="n">
        <f aca="false">G3*$C$31</f>
        <v>28.2931879745009</v>
      </c>
      <c r="I13" s="0" t="s">
        <v>160</v>
      </c>
      <c r="J13" s="0" t="s">
        <v>182</v>
      </c>
      <c r="K13" s="0" t="n">
        <v>29.9149945576986</v>
      </c>
      <c r="R13" s="10" t="s">
        <v>98</v>
      </c>
      <c r="S13" s="0" t="n">
        <v>12</v>
      </c>
      <c r="T13" s="0" t="s">
        <v>95</v>
      </c>
      <c r="U13" s="0" t="n">
        <v>29.9149945576986</v>
      </c>
    </row>
    <row r="14" customFormat="false" ht="15" hidden="false" customHeight="false" outlineLevel="0" collapsed="false">
      <c r="A14" s="0" t="s">
        <v>161</v>
      </c>
      <c r="B14" s="0" t="s">
        <v>182</v>
      </c>
      <c r="C14" s="0" t="n">
        <v>28.7707010904948</v>
      </c>
      <c r="E14" s="0" t="s">
        <v>148</v>
      </c>
      <c r="F14" s="0" t="s">
        <v>59</v>
      </c>
      <c r="G14" s="0" t="n">
        <f aca="false">G4*$C$31</f>
        <v>28.0110685890642</v>
      </c>
      <c r="I14" s="0" t="s">
        <v>161</v>
      </c>
      <c r="J14" s="0" t="s">
        <v>182</v>
      </c>
      <c r="K14" s="0" t="n">
        <v>28.7707010904948</v>
      </c>
      <c r="R14" s="10" t="s">
        <v>99</v>
      </c>
      <c r="S14" s="0" t="n">
        <v>25</v>
      </c>
      <c r="T14" s="0" t="s">
        <v>95</v>
      </c>
      <c r="U14" s="0" t="n">
        <v>28.6186180114746</v>
      </c>
    </row>
    <row r="15" customFormat="false" ht="15" hidden="false" customHeight="false" outlineLevel="0" collapsed="false">
      <c r="A15" s="0" t="s">
        <v>162</v>
      </c>
      <c r="B15" s="0" t="s">
        <v>182</v>
      </c>
      <c r="C15" s="0" t="n">
        <v>28.720547358195</v>
      </c>
      <c r="E15" s="0" t="s">
        <v>150</v>
      </c>
      <c r="F15" s="0" t="s">
        <v>59</v>
      </c>
      <c r="G15" s="0" t="n">
        <f aca="false">G5*$C$31</f>
        <v>29.5810835236267</v>
      </c>
      <c r="I15" s="0" t="s">
        <v>162</v>
      </c>
      <c r="J15" s="0" t="s">
        <v>182</v>
      </c>
      <c r="K15" s="0" t="n">
        <v>28.720547358195</v>
      </c>
      <c r="R15" s="10" t="s">
        <v>100</v>
      </c>
      <c r="S15" s="0" t="n">
        <v>26</v>
      </c>
      <c r="T15" s="0" t="s">
        <v>95</v>
      </c>
      <c r="U15" s="0" t="n">
        <v>28.9514795939128</v>
      </c>
    </row>
    <row r="16" customFormat="false" ht="15" hidden="false" customHeight="false" outlineLevel="0" collapsed="false">
      <c r="A16" s="0" t="s">
        <v>163</v>
      </c>
      <c r="B16" s="0" t="s">
        <v>182</v>
      </c>
      <c r="C16" s="0" t="n">
        <v>27.6096420288086</v>
      </c>
      <c r="E16" s="0" t="s">
        <v>152</v>
      </c>
      <c r="F16" s="0" t="s">
        <v>59</v>
      </c>
      <c r="G16" s="0" t="n">
        <f aca="false">G6*$C$31</f>
        <v>28.9198296234123</v>
      </c>
      <c r="I16" s="0" t="s">
        <v>163</v>
      </c>
      <c r="J16" s="0" t="s">
        <v>182</v>
      </c>
      <c r="K16" s="0" t="n">
        <v>27.6096420288086</v>
      </c>
      <c r="R16" s="10" t="s">
        <v>101</v>
      </c>
      <c r="S16" s="0" t="n">
        <v>27</v>
      </c>
      <c r="T16" s="0" t="s">
        <v>95</v>
      </c>
      <c r="U16" s="0" t="n">
        <v>28.6230227152507</v>
      </c>
    </row>
    <row r="17" customFormat="false" ht="15" hidden="false" customHeight="false" outlineLevel="0" collapsed="false">
      <c r="A17" s="0" t="s">
        <v>164</v>
      </c>
      <c r="B17" s="0" t="s">
        <v>182</v>
      </c>
      <c r="C17" s="0" t="n">
        <v>29.0894978841146</v>
      </c>
      <c r="E17" s="0" t="s">
        <v>154</v>
      </c>
      <c r="F17" s="0" t="s">
        <v>59</v>
      </c>
      <c r="G17" s="0" t="n">
        <f aca="false">G7*$C$31</f>
        <v>29.5397281646729</v>
      </c>
      <c r="I17" s="0" t="s">
        <v>164</v>
      </c>
      <c r="J17" s="0" t="s">
        <v>182</v>
      </c>
      <c r="K17" s="0" t="n">
        <v>29.0894978841146</v>
      </c>
      <c r="R17" s="10" t="s">
        <v>137</v>
      </c>
      <c r="S17" s="0" t="n">
        <v>28</v>
      </c>
      <c r="T17" s="0" t="s">
        <v>95</v>
      </c>
      <c r="U17" s="0" t="n">
        <v>29.4137876521943</v>
      </c>
    </row>
    <row r="18" customFormat="false" ht="15" hidden="false" customHeight="false" outlineLevel="0" collapsed="false">
      <c r="A18" s="0" t="s">
        <v>165</v>
      </c>
      <c r="B18" s="0" t="s">
        <v>182</v>
      </c>
      <c r="C18" s="0" t="n">
        <v>28.3549455006917</v>
      </c>
      <c r="I18" s="0" t="s">
        <v>165</v>
      </c>
      <c r="J18" s="0" t="s">
        <v>182</v>
      </c>
      <c r="K18" s="0" t="n">
        <v>28.3549455006917</v>
      </c>
      <c r="R18" s="10" t="s">
        <v>102</v>
      </c>
      <c r="S18" s="0" t="n">
        <v>5</v>
      </c>
      <c r="T18" s="0" t="s">
        <v>103</v>
      </c>
      <c r="U18" s="0" t="n">
        <v>30.6856867472331</v>
      </c>
    </row>
    <row r="19" customFormat="false" ht="15" hidden="false" customHeight="false" outlineLevel="0" collapsed="false">
      <c r="A19" s="0" t="s">
        <v>166</v>
      </c>
      <c r="B19" s="0" t="s">
        <v>182</v>
      </c>
      <c r="C19" s="0" t="n">
        <v>28.2180468241374</v>
      </c>
      <c r="I19" s="0" t="s">
        <v>166</v>
      </c>
      <c r="J19" s="0" t="s">
        <v>182</v>
      </c>
      <c r="K19" s="0" t="n">
        <v>28.2180468241374</v>
      </c>
      <c r="R19" s="10" t="s">
        <v>104</v>
      </c>
      <c r="S19" s="0" t="n">
        <v>6</v>
      </c>
      <c r="T19" s="0" t="s">
        <v>103</v>
      </c>
      <c r="U19" s="0" t="n">
        <v>30.5913626352946</v>
      </c>
    </row>
    <row r="20" customFormat="false" ht="15" hidden="false" customHeight="false" outlineLevel="0" collapsed="false">
      <c r="A20" s="0" t="s">
        <v>167</v>
      </c>
      <c r="B20" s="0" t="s">
        <v>182</v>
      </c>
      <c r="C20" s="0" t="n">
        <v>29.0300591786702</v>
      </c>
      <c r="I20" s="0" t="s">
        <v>167</v>
      </c>
      <c r="J20" s="0" t="s">
        <v>182</v>
      </c>
      <c r="K20" s="0" t="n">
        <v>29.0300591786702</v>
      </c>
      <c r="R20" s="10" t="s">
        <v>138</v>
      </c>
      <c r="S20" s="0" t="n">
        <v>7</v>
      </c>
      <c r="T20" s="0" t="s">
        <v>103</v>
      </c>
      <c r="U20" s="0" t="n">
        <v>36.5935554504395</v>
      </c>
    </row>
    <row r="21" customFormat="false" ht="15" hidden="false" customHeight="false" outlineLevel="0" collapsed="false">
      <c r="A21" s="0" t="s">
        <v>168</v>
      </c>
      <c r="B21" s="0" t="s">
        <v>182</v>
      </c>
      <c r="C21" s="0" t="n">
        <v>28.8540204366048</v>
      </c>
      <c r="I21" s="0" t="s">
        <v>168</v>
      </c>
      <c r="J21" s="0" t="s">
        <v>182</v>
      </c>
      <c r="K21" s="0" t="n">
        <v>28.8540204366048</v>
      </c>
      <c r="R21" s="10" t="s">
        <v>139</v>
      </c>
      <c r="S21" s="0" t="n">
        <v>16</v>
      </c>
      <c r="T21" s="0" t="s">
        <v>103</v>
      </c>
      <c r="U21" s="0" t="n">
        <v>29.0894978841146</v>
      </c>
    </row>
    <row r="22" customFormat="false" ht="15" hidden="false" customHeight="false" outlineLevel="0" collapsed="false">
      <c r="A22" s="0" t="s">
        <v>169</v>
      </c>
      <c r="B22" s="0" t="s">
        <v>182</v>
      </c>
      <c r="C22" s="0" t="n">
        <v>28.933469136556</v>
      </c>
      <c r="I22" s="0" t="s">
        <v>169</v>
      </c>
      <c r="J22" s="0" t="s">
        <v>182</v>
      </c>
      <c r="K22" s="0" t="n">
        <v>28.933469136556</v>
      </c>
      <c r="R22" s="10" t="s">
        <v>105</v>
      </c>
      <c r="S22" s="0" t="n">
        <v>29</v>
      </c>
      <c r="T22" s="0" t="s">
        <v>103</v>
      </c>
      <c r="U22" s="0" t="n">
        <v>28.2931879745008</v>
      </c>
    </row>
    <row r="23" customFormat="false" ht="15" hidden="false" customHeight="false" outlineLevel="0" collapsed="false">
      <c r="A23" s="0" t="s">
        <v>170</v>
      </c>
      <c r="B23" s="0" t="s">
        <v>182</v>
      </c>
      <c r="C23" s="0" t="n">
        <v>30.2024631500244</v>
      </c>
      <c r="I23" s="0" t="s">
        <v>170</v>
      </c>
      <c r="J23" s="0" t="s">
        <v>182</v>
      </c>
      <c r="K23" s="0" t="n">
        <v>30.2024631500244</v>
      </c>
      <c r="R23" s="10" t="s">
        <v>106</v>
      </c>
      <c r="S23" s="0" t="n">
        <v>30</v>
      </c>
      <c r="T23" s="0" t="s">
        <v>103</v>
      </c>
      <c r="U23" s="0" t="n">
        <v>28.0110685890642</v>
      </c>
    </row>
    <row r="24" customFormat="false" ht="15" hidden="false" customHeight="false" outlineLevel="0" collapsed="false">
      <c r="A24" s="0" t="s">
        <v>171</v>
      </c>
      <c r="B24" s="0" t="s">
        <v>182</v>
      </c>
      <c r="C24" s="0" t="n">
        <v>29.2549769083659</v>
      </c>
      <c r="I24" s="0" t="s">
        <v>171</v>
      </c>
      <c r="J24" s="0" t="s">
        <v>182</v>
      </c>
      <c r="K24" s="0" t="n">
        <v>29.2549769083659</v>
      </c>
      <c r="R24" s="10" t="s">
        <v>107</v>
      </c>
      <c r="S24" s="0" t="n">
        <v>31</v>
      </c>
      <c r="T24" s="0" t="s">
        <v>103</v>
      </c>
      <c r="U24" s="0" t="n">
        <v>29.5810835236266</v>
      </c>
    </row>
    <row r="25" customFormat="false" ht="15" hidden="false" customHeight="false" outlineLevel="0" collapsed="false">
      <c r="A25" s="0" t="s">
        <v>172</v>
      </c>
      <c r="B25" s="0" t="s">
        <v>182</v>
      </c>
      <c r="C25" s="0" t="n">
        <v>31.0994745890299</v>
      </c>
      <c r="I25" s="0" t="s">
        <v>172</v>
      </c>
      <c r="J25" s="0" t="s">
        <v>182</v>
      </c>
      <c r="K25" s="0" t="n">
        <v>31.0994745890299</v>
      </c>
      <c r="R25" s="10" t="s">
        <v>108</v>
      </c>
      <c r="S25" s="0" t="n">
        <v>32</v>
      </c>
      <c r="T25" s="0" t="s">
        <v>103</v>
      </c>
      <c r="U25" s="0" t="n">
        <v>28.9198296234122</v>
      </c>
    </row>
    <row r="26" customFormat="false" ht="15" hidden="false" customHeight="false" outlineLevel="0" collapsed="false">
      <c r="A26" s="0" t="s">
        <v>173</v>
      </c>
      <c r="B26" s="0" t="s">
        <v>182</v>
      </c>
      <c r="C26" s="0" t="n">
        <v>28.6186180114746</v>
      </c>
      <c r="I26" s="0" t="s">
        <v>173</v>
      </c>
      <c r="J26" s="0" t="s">
        <v>182</v>
      </c>
      <c r="K26" s="0" t="n">
        <v>28.6186180114746</v>
      </c>
      <c r="R26" s="10" t="s">
        <v>109</v>
      </c>
      <c r="S26" s="0" t="n">
        <v>1</v>
      </c>
      <c r="T26" s="0" t="s">
        <v>110</v>
      </c>
      <c r="U26" s="0" t="n">
        <v>28.8271217346191</v>
      </c>
    </row>
    <row r="27" customFormat="false" ht="15" hidden="false" customHeight="false" outlineLevel="0" collapsed="false">
      <c r="A27" s="0" t="s">
        <v>174</v>
      </c>
      <c r="B27" s="0" t="s">
        <v>182</v>
      </c>
      <c r="C27" s="0" t="n">
        <v>28.9514795939128</v>
      </c>
      <c r="I27" s="0" t="s">
        <v>174</v>
      </c>
      <c r="J27" s="0" t="s">
        <v>182</v>
      </c>
      <c r="K27" s="0" t="n">
        <v>28.9514795939128</v>
      </c>
      <c r="R27" s="10" t="s">
        <v>111</v>
      </c>
      <c r="S27" s="0" t="n">
        <v>2</v>
      </c>
      <c r="T27" s="0" t="s">
        <v>110</v>
      </c>
      <c r="U27" s="0" t="n">
        <v>28.8823038736979</v>
      </c>
    </row>
    <row r="28" customFormat="false" ht="15" hidden="false" customHeight="false" outlineLevel="0" collapsed="false">
      <c r="A28" s="0" t="s">
        <v>175</v>
      </c>
      <c r="B28" s="0" t="s">
        <v>182</v>
      </c>
      <c r="C28" s="0" t="n">
        <v>28.6230227152507</v>
      </c>
      <c r="I28" s="0" t="s">
        <v>175</v>
      </c>
      <c r="J28" s="0" t="s">
        <v>182</v>
      </c>
      <c r="K28" s="0" t="n">
        <v>28.6230227152507</v>
      </c>
      <c r="R28" s="10" t="s">
        <v>112</v>
      </c>
      <c r="S28" s="0" t="n">
        <v>3</v>
      </c>
      <c r="T28" s="0" t="s">
        <v>110</v>
      </c>
      <c r="U28" s="0" t="n">
        <v>29.1364657084147</v>
      </c>
    </row>
    <row r="29" customFormat="false" ht="15" hidden="false" customHeight="false" outlineLevel="0" collapsed="false">
      <c r="A29" s="0" t="s">
        <v>154</v>
      </c>
      <c r="B29" s="0" t="s">
        <v>182</v>
      </c>
      <c r="C29" s="0" t="n">
        <v>29.5397281646729</v>
      </c>
      <c r="I29" s="0" t="s">
        <v>144</v>
      </c>
      <c r="J29" s="0" t="s">
        <v>59</v>
      </c>
      <c r="K29" s="0" t="n">
        <v>29.4137876521943</v>
      </c>
      <c r="R29" s="10" t="s">
        <v>113</v>
      </c>
      <c r="S29" s="0" t="n">
        <v>4</v>
      </c>
      <c r="T29" s="0" t="s">
        <v>110</v>
      </c>
      <c r="U29" s="0" t="n">
        <v>28.5173136393229</v>
      </c>
    </row>
    <row r="30" customFormat="false" ht="15" hidden="false" customHeight="false" outlineLevel="0" collapsed="false">
      <c r="I30" s="0" t="s">
        <v>146</v>
      </c>
      <c r="J30" s="0" t="s">
        <v>59</v>
      </c>
      <c r="K30" s="0" t="n">
        <v>28.2931879745008</v>
      </c>
      <c r="R30" s="10" t="s">
        <v>114</v>
      </c>
      <c r="S30" s="0" t="n">
        <v>17</v>
      </c>
      <c r="T30" s="0" t="s">
        <v>110</v>
      </c>
      <c r="U30" s="0" t="n">
        <v>28.3549455006917</v>
      </c>
    </row>
    <row r="31" customFormat="false" ht="15" hidden="false" customHeight="false" outlineLevel="0" collapsed="false">
      <c r="B31" s="0" t="s">
        <v>176</v>
      </c>
      <c r="C31" s="0" t="n">
        <f aca="false">C29/G7</f>
        <v>0.980130419731556</v>
      </c>
      <c r="I31" s="0" t="s">
        <v>148</v>
      </c>
      <c r="J31" s="0" t="s">
        <v>59</v>
      </c>
      <c r="K31" s="0" t="n">
        <v>28.0110685890642</v>
      </c>
      <c r="R31" s="10" t="s">
        <v>115</v>
      </c>
      <c r="S31" s="0" t="n">
        <v>18</v>
      </c>
      <c r="T31" s="0" t="s">
        <v>110</v>
      </c>
      <c r="U31" s="0" t="n">
        <v>28.2180468241374</v>
      </c>
    </row>
    <row r="32" customFormat="false" ht="15" hidden="false" customHeight="false" outlineLevel="0" collapsed="false">
      <c r="I32" s="0" t="s">
        <v>150</v>
      </c>
      <c r="J32" s="0" t="s">
        <v>59</v>
      </c>
      <c r="K32" s="0" t="n">
        <v>29.5810835236266</v>
      </c>
      <c r="R32" s="10" t="s">
        <v>116</v>
      </c>
      <c r="S32" s="0" t="n">
        <v>19</v>
      </c>
      <c r="T32" s="0" t="s">
        <v>110</v>
      </c>
      <c r="U32" s="0" t="n">
        <v>29.0300591786702</v>
      </c>
    </row>
    <row r="33" customFormat="false" ht="15" hidden="false" customHeight="false" outlineLevel="0" collapsed="false">
      <c r="I33" s="0" t="s">
        <v>152</v>
      </c>
      <c r="J33" s="0" t="s">
        <v>59</v>
      </c>
      <c r="K33" s="0" t="n">
        <v>28.9198296234122</v>
      </c>
      <c r="R33" s="10" t="s">
        <v>117</v>
      </c>
      <c r="S33" s="0" t="n">
        <v>20</v>
      </c>
      <c r="T33" s="0" t="s">
        <v>110</v>
      </c>
      <c r="U33" s="0" t="n">
        <v>28.8540204366048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140</v>
      </c>
      <c r="B1" s="0" t="s">
        <v>141</v>
      </c>
      <c r="C1" s="0" t="s">
        <v>181</v>
      </c>
      <c r="E1" s="8" t="s">
        <v>140</v>
      </c>
      <c r="F1" s="8" t="s">
        <v>141</v>
      </c>
      <c r="G1" s="8" t="s">
        <v>181</v>
      </c>
      <c r="H1" s="8"/>
      <c r="I1" s="0" t="s">
        <v>140</v>
      </c>
      <c r="J1" s="0" t="s">
        <v>141</v>
      </c>
      <c r="K1" s="0" t="s">
        <v>181</v>
      </c>
      <c r="R1" s="29" t="s">
        <v>67</v>
      </c>
      <c r="S1" s="29" t="s">
        <v>68</v>
      </c>
      <c r="T1" s="29" t="s">
        <v>69</v>
      </c>
      <c r="U1" s="0" t="s">
        <v>181</v>
      </c>
    </row>
    <row r="2" customFormat="false" ht="15" hidden="false" customHeight="false" outlineLevel="0" collapsed="false">
      <c r="A2" s="0" t="s">
        <v>143</v>
      </c>
      <c r="B2" s="0" t="s">
        <v>6</v>
      </c>
      <c r="C2" s="0" t="n">
        <v>25.3375339508057</v>
      </c>
      <c r="E2" s="8" t="s">
        <v>144</v>
      </c>
      <c r="F2" s="8" t="s">
        <v>6</v>
      </c>
      <c r="G2" s="8" t="n">
        <v>26.1085421244303</v>
      </c>
      <c r="H2" s="8"/>
      <c r="I2" s="0" t="s">
        <v>143</v>
      </c>
      <c r="J2" s="0" t="s">
        <v>6</v>
      </c>
      <c r="K2" s="0" t="n">
        <v>25.3375339508057</v>
      </c>
      <c r="R2" s="10" t="s">
        <v>85</v>
      </c>
      <c r="S2" s="0" t="n">
        <v>8</v>
      </c>
      <c r="T2" s="0" t="s">
        <v>86</v>
      </c>
      <c r="U2" s="0" t="n">
        <v>25.6964270273844</v>
      </c>
    </row>
    <row r="3" customFormat="false" ht="15" hidden="false" customHeight="false" outlineLevel="0" collapsed="false">
      <c r="A3" s="0" t="s">
        <v>145</v>
      </c>
      <c r="B3" s="0" t="s">
        <v>6</v>
      </c>
      <c r="C3" s="0" t="n">
        <v>26.3618742624919</v>
      </c>
      <c r="E3" s="8" t="s">
        <v>146</v>
      </c>
      <c r="F3" s="8" t="s">
        <v>6</v>
      </c>
      <c r="G3" s="8" t="n">
        <v>25.7674668629964</v>
      </c>
      <c r="H3" s="8"/>
      <c r="I3" s="0" t="s">
        <v>145</v>
      </c>
      <c r="J3" s="0" t="s">
        <v>6</v>
      </c>
      <c r="K3" s="0" t="n">
        <v>26.3618742624919</v>
      </c>
      <c r="R3" s="10" t="s">
        <v>87</v>
      </c>
      <c r="S3" s="0" t="n">
        <v>13</v>
      </c>
      <c r="T3" s="0" t="s">
        <v>86</v>
      </c>
      <c r="U3" s="0" t="n">
        <v>25.524206161499</v>
      </c>
    </row>
    <row r="4" customFormat="false" ht="15" hidden="false" customHeight="false" outlineLevel="0" collapsed="false">
      <c r="A4" s="0" t="s">
        <v>147</v>
      </c>
      <c r="B4" s="0" t="s">
        <v>6</v>
      </c>
      <c r="C4" s="0" t="n">
        <v>26.3535060882568</v>
      </c>
      <c r="E4" s="8" t="s">
        <v>148</v>
      </c>
      <c r="F4" s="8" t="s">
        <v>6</v>
      </c>
      <c r="G4" s="8" t="n">
        <v>25.8690357208252</v>
      </c>
      <c r="H4" s="8"/>
      <c r="I4" s="0" t="s">
        <v>147</v>
      </c>
      <c r="J4" s="0" t="s">
        <v>6</v>
      </c>
      <c r="K4" s="0" t="n">
        <v>26.3535060882568</v>
      </c>
      <c r="R4" s="10" t="s">
        <v>88</v>
      </c>
      <c r="S4" s="0" t="n">
        <v>14</v>
      </c>
      <c r="T4" s="0" t="s">
        <v>86</v>
      </c>
      <c r="U4" s="0" t="n">
        <v>26.023619333903</v>
      </c>
    </row>
    <row r="5" customFormat="false" ht="15" hidden="false" customHeight="false" outlineLevel="0" collapsed="false">
      <c r="A5" s="0" t="s">
        <v>149</v>
      </c>
      <c r="B5" s="0" t="s">
        <v>6</v>
      </c>
      <c r="C5" s="0" t="n">
        <v>26.2061449686686</v>
      </c>
      <c r="E5" s="8" t="s">
        <v>150</v>
      </c>
      <c r="F5" s="8" t="s">
        <v>6</v>
      </c>
      <c r="G5" s="8" t="n">
        <v>26.2730630238851</v>
      </c>
      <c r="H5" s="8"/>
      <c r="I5" s="0" t="s">
        <v>149</v>
      </c>
      <c r="J5" s="0" t="s">
        <v>6</v>
      </c>
      <c r="K5" s="0" t="n">
        <v>26.2061449686686</v>
      </c>
      <c r="R5" s="10" t="s">
        <v>89</v>
      </c>
      <c r="S5" s="0" t="n">
        <v>15</v>
      </c>
      <c r="T5" s="0" t="s">
        <v>86</v>
      </c>
      <c r="U5" s="0" t="n">
        <v>25.2924270629883</v>
      </c>
    </row>
    <row r="6" customFormat="false" ht="15" hidden="false" customHeight="false" outlineLevel="0" collapsed="false">
      <c r="A6" s="0" t="s">
        <v>151</v>
      </c>
      <c r="B6" s="0" t="s">
        <v>6</v>
      </c>
      <c r="C6" s="0" t="n">
        <v>27.4540983835856</v>
      </c>
      <c r="E6" s="8" t="s">
        <v>152</v>
      </c>
      <c r="F6" s="8" t="s">
        <v>6</v>
      </c>
      <c r="G6" s="8" t="n">
        <v>26.0618839263916</v>
      </c>
      <c r="H6" s="8"/>
      <c r="I6" s="0" t="s">
        <v>151</v>
      </c>
      <c r="J6" s="0" t="s">
        <v>6</v>
      </c>
      <c r="K6" s="0" t="n">
        <v>27.4540983835856</v>
      </c>
      <c r="R6" s="10" t="s">
        <v>90</v>
      </c>
      <c r="S6" s="0" t="n">
        <v>21</v>
      </c>
      <c r="T6" s="0" t="s">
        <v>86</v>
      </c>
      <c r="U6" s="0" t="n">
        <v>25.4931456247966</v>
      </c>
    </row>
    <row r="7" customFormat="false" ht="15" hidden="false" customHeight="false" outlineLevel="0" collapsed="false">
      <c r="A7" s="0" t="s">
        <v>153</v>
      </c>
      <c r="B7" s="0" t="s">
        <v>6</v>
      </c>
      <c r="C7" s="0" t="n">
        <v>26.7693678538005</v>
      </c>
      <c r="E7" s="8" t="s">
        <v>154</v>
      </c>
      <c r="F7" s="8" t="s">
        <v>6</v>
      </c>
      <c r="G7" s="8" t="n">
        <v>27.3024991353353</v>
      </c>
      <c r="H7" s="8"/>
      <c r="I7" s="0" t="s">
        <v>153</v>
      </c>
      <c r="J7" s="0" t="s">
        <v>6</v>
      </c>
      <c r="K7" s="0" t="n">
        <v>26.7693678538005</v>
      </c>
      <c r="R7" s="10" t="s">
        <v>91</v>
      </c>
      <c r="S7" s="0" t="n">
        <v>22</v>
      </c>
      <c r="T7" s="0" t="s">
        <v>86</v>
      </c>
      <c r="U7" s="0" t="n">
        <v>26.3054281870524</v>
      </c>
    </row>
    <row r="8" customFormat="false" ht="15" hidden="false" customHeight="false" outlineLevel="0" collapsed="false">
      <c r="A8" s="0" t="s">
        <v>155</v>
      </c>
      <c r="B8" s="0" t="s">
        <v>6</v>
      </c>
      <c r="C8" s="0" t="e">
        <f aca="false">#DIV/0!</f>
        <v>#DIV/0!</v>
      </c>
      <c r="E8" s="8"/>
      <c r="F8" s="8"/>
      <c r="G8" s="8"/>
      <c r="H8" s="8"/>
      <c r="I8" s="0" t="s">
        <v>155</v>
      </c>
      <c r="J8" s="0" t="s">
        <v>6</v>
      </c>
      <c r="K8" s="0" t="e">
        <f aca="false">#DIV/0!</f>
        <v>#DIV/0!</v>
      </c>
      <c r="R8" s="10" t="s">
        <v>92</v>
      </c>
      <c r="S8" s="0" t="n">
        <v>23</v>
      </c>
      <c r="T8" s="0" t="s">
        <v>86</v>
      </c>
      <c r="U8" s="0" t="n">
        <v>25.9661248524984</v>
      </c>
    </row>
    <row r="9" customFormat="false" ht="15" hidden="false" customHeight="false" outlineLevel="0" collapsed="false">
      <c r="A9" s="0" t="s">
        <v>156</v>
      </c>
      <c r="B9" s="0" t="s">
        <v>6</v>
      </c>
      <c r="C9" s="0" t="n">
        <v>25.6964270273844</v>
      </c>
      <c r="I9" s="0" t="s">
        <v>156</v>
      </c>
      <c r="J9" s="0" t="s">
        <v>6</v>
      </c>
      <c r="K9" s="0" t="n">
        <v>25.6964270273844</v>
      </c>
      <c r="R9" s="10" t="s">
        <v>93</v>
      </c>
      <c r="S9" s="0" t="n">
        <v>24</v>
      </c>
      <c r="T9" s="0" t="s">
        <v>86</v>
      </c>
      <c r="U9" s="0" t="n">
        <v>26.2038656870524</v>
      </c>
    </row>
    <row r="10" customFormat="false" ht="15" hidden="false" customHeight="false" outlineLevel="0" collapsed="false">
      <c r="A10" s="0" t="s">
        <v>157</v>
      </c>
      <c r="B10" s="0" t="s">
        <v>6</v>
      </c>
      <c r="C10" s="0" t="n">
        <v>26.4015992482503</v>
      </c>
      <c r="I10" s="0" t="s">
        <v>157</v>
      </c>
      <c r="J10" s="0" t="s">
        <v>6</v>
      </c>
      <c r="K10" s="0" t="n">
        <v>26.4015992482503</v>
      </c>
      <c r="R10" s="10" t="s">
        <v>94</v>
      </c>
      <c r="S10" s="0" t="n">
        <v>9</v>
      </c>
      <c r="T10" s="0" t="s">
        <v>95</v>
      </c>
      <c r="U10" s="0" t="n">
        <v>26.4015992482503</v>
      </c>
    </row>
    <row r="11" customFormat="false" ht="15" hidden="false" customHeight="false" outlineLevel="0" collapsed="false">
      <c r="A11" s="0" t="s">
        <v>158</v>
      </c>
      <c r="B11" s="0" t="s">
        <v>6</v>
      </c>
      <c r="C11" s="0" t="n">
        <v>26.3839289347331</v>
      </c>
      <c r="E11" s="0" t="s">
        <v>140</v>
      </c>
      <c r="F11" s="0" t="s">
        <v>141</v>
      </c>
      <c r="G11" s="0" t="s">
        <v>181</v>
      </c>
      <c r="I11" s="0" t="s">
        <v>158</v>
      </c>
      <c r="J11" s="0" t="s">
        <v>6</v>
      </c>
      <c r="K11" s="0" t="n">
        <v>26.3839289347331</v>
      </c>
      <c r="R11" s="10" t="s">
        <v>96</v>
      </c>
      <c r="S11" s="0" t="n">
        <v>10</v>
      </c>
      <c r="T11" s="0" t="s">
        <v>95</v>
      </c>
      <c r="U11" s="0" t="n">
        <v>26.3839289347331</v>
      </c>
    </row>
    <row r="12" customFormat="false" ht="15" hidden="false" customHeight="false" outlineLevel="0" collapsed="false">
      <c r="A12" s="0" t="s">
        <v>159</v>
      </c>
      <c r="B12" s="0" t="s">
        <v>6</v>
      </c>
      <c r="C12" s="0" t="n">
        <v>26.0548686981201</v>
      </c>
      <c r="E12" s="0" t="s">
        <v>144</v>
      </c>
      <c r="F12" s="0" t="s">
        <v>6</v>
      </c>
      <c r="G12" s="0" t="n">
        <f aca="false">G2*$C$31</f>
        <v>25.4813685503247</v>
      </c>
      <c r="I12" s="0" t="s">
        <v>159</v>
      </c>
      <c r="J12" s="0" t="s">
        <v>6</v>
      </c>
      <c r="K12" s="0" t="n">
        <v>26.0548686981201</v>
      </c>
      <c r="R12" s="10" t="s">
        <v>97</v>
      </c>
      <c r="S12" s="0" t="n">
        <v>11</v>
      </c>
      <c r="T12" s="0" t="s">
        <v>95</v>
      </c>
      <c r="U12" s="0" t="n">
        <v>26.0548686981201</v>
      </c>
    </row>
    <row r="13" customFormat="false" ht="15" hidden="false" customHeight="false" outlineLevel="0" collapsed="false">
      <c r="A13" s="0" t="s">
        <v>160</v>
      </c>
      <c r="B13" s="0" t="s">
        <v>6</v>
      </c>
      <c r="C13" s="0" t="n">
        <v>25.9384326934814</v>
      </c>
      <c r="E13" s="0" t="s">
        <v>146</v>
      </c>
      <c r="F13" s="0" t="s">
        <v>6</v>
      </c>
      <c r="G13" s="0" t="n">
        <f aca="false">G3*$C$31</f>
        <v>25.1484865227272</v>
      </c>
      <c r="I13" s="0" t="s">
        <v>160</v>
      </c>
      <c r="J13" s="0" t="s">
        <v>6</v>
      </c>
      <c r="K13" s="0" t="n">
        <v>25.9384326934814</v>
      </c>
      <c r="R13" s="10" t="s">
        <v>98</v>
      </c>
      <c r="S13" s="0" t="n">
        <v>12</v>
      </c>
      <c r="T13" s="0" t="s">
        <v>95</v>
      </c>
      <c r="U13" s="0" t="n">
        <v>25.9384326934814</v>
      </c>
    </row>
    <row r="14" customFormat="false" ht="15" hidden="false" customHeight="false" outlineLevel="0" collapsed="false">
      <c r="A14" s="0" t="s">
        <v>161</v>
      </c>
      <c r="B14" s="0" t="s">
        <v>6</v>
      </c>
      <c r="C14" s="0" t="n">
        <v>25.524206161499</v>
      </c>
      <c r="E14" s="0" t="s">
        <v>148</v>
      </c>
      <c r="F14" s="0" t="s">
        <v>6</v>
      </c>
      <c r="G14" s="0" t="n">
        <f aca="false">G4*$C$31</f>
        <v>25.2476155161132</v>
      </c>
      <c r="I14" s="0" t="s">
        <v>161</v>
      </c>
      <c r="J14" s="0" t="s">
        <v>6</v>
      </c>
      <c r="K14" s="0" t="n">
        <v>25.524206161499</v>
      </c>
      <c r="R14" s="10" t="s">
        <v>99</v>
      </c>
      <c r="S14" s="0" t="n">
        <v>25</v>
      </c>
      <c r="T14" s="0" t="s">
        <v>95</v>
      </c>
      <c r="U14" s="0" t="n">
        <v>25.4143028259277</v>
      </c>
    </row>
    <row r="15" customFormat="false" ht="15" hidden="false" customHeight="false" outlineLevel="0" collapsed="false">
      <c r="A15" s="0" t="s">
        <v>162</v>
      </c>
      <c r="B15" s="0" t="s">
        <v>6</v>
      </c>
      <c r="C15" s="0" t="n">
        <v>26.023619333903</v>
      </c>
      <c r="E15" s="0" t="s">
        <v>150</v>
      </c>
      <c r="F15" s="0" t="s">
        <v>6</v>
      </c>
      <c r="G15" s="0" t="n">
        <f aca="false">G5*$C$31</f>
        <v>25.6419373654374</v>
      </c>
      <c r="I15" s="0" t="s">
        <v>162</v>
      </c>
      <c r="J15" s="0" t="s">
        <v>6</v>
      </c>
      <c r="K15" s="0" t="n">
        <v>26.023619333903</v>
      </c>
      <c r="R15" s="10" t="s">
        <v>100</v>
      </c>
      <c r="S15" s="0" t="n">
        <v>26</v>
      </c>
      <c r="T15" s="0" t="s">
        <v>95</v>
      </c>
      <c r="U15" s="0" t="n">
        <v>25.3617159525553</v>
      </c>
    </row>
    <row r="16" customFormat="false" ht="15" hidden="false" customHeight="false" outlineLevel="0" collapsed="false">
      <c r="A16" s="0" t="s">
        <v>163</v>
      </c>
      <c r="B16" s="0" t="s">
        <v>6</v>
      </c>
      <c r="C16" s="0" t="n">
        <v>25.2924270629883</v>
      </c>
      <c r="E16" s="0" t="s">
        <v>152</v>
      </c>
      <c r="F16" s="0" t="s">
        <v>6</v>
      </c>
      <c r="G16" s="0" t="n">
        <f aca="false">G6*$C$31</f>
        <v>25.4358311651099</v>
      </c>
      <c r="I16" s="0" t="s">
        <v>163</v>
      </c>
      <c r="J16" s="0" t="s">
        <v>6</v>
      </c>
      <c r="K16" s="0" t="n">
        <v>25.2924270629883</v>
      </c>
      <c r="R16" s="10" t="s">
        <v>101</v>
      </c>
      <c r="S16" s="0" t="n">
        <v>27</v>
      </c>
      <c r="T16" s="0" t="s">
        <v>95</v>
      </c>
      <c r="U16" s="0" t="n">
        <v>25.3256238301595</v>
      </c>
    </row>
    <row r="17" customFormat="false" ht="15" hidden="false" customHeight="false" outlineLevel="0" collapsed="false">
      <c r="A17" s="0" t="s">
        <v>164</v>
      </c>
      <c r="B17" s="0" t="s">
        <v>6</v>
      </c>
      <c r="C17" s="0" t="n">
        <v>25.9610087076823</v>
      </c>
      <c r="E17" s="0" t="s">
        <v>154</v>
      </c>
      <c r="F17" s="0" t="s">
        <v>6</v>
      </c>
      <c r="G17" s="0" t="n">
        <f aca="false">G7*$C$31</f>
        <v>26.6466445922852</v>
      </c>
      <c r="I17" s="0" t="s">
        <v>164</v>
      </c>
      <c r="J17" s="0" t="s">
        <v>6</v>
      </c>
      <c r="K17" s="0" t="n">
        <v>25.9610087076823</v>
      </c>
      <c r="R17" s="10" t="s">
        <v>137</v>
      </c>
      <c r="S17" s="0" t="n">
        <v>28</v>
      </c>
      <c r="T17" s="0" t="s">
        <v>95</v>
      </c>
      <c r="U17" s="0" t="n">
        <v>25.4813685503247</v>
      </c>
    </row>
    <row r="18" customFormat="false" ht="15" hidden="false" customHeight="false" outlineLevel="0" collapsed="false">
      <c r="A18" s="0" t="s">
        <v>165</v>
      </c>
      <c r="B18" s="0" t="s">
        <v>6</v>
      </c>
      <c r="C18" s="0" t="n">
        <v>25.3511028289795</v>
      </c>
      <c r="I18" s="0" t="s">
        <v>165</v>
      </c>
      <c r="J18" s="0" t="s">
        <v>6</v>
      </c>
      <c r="K18" s="0" t="n">
        <v>25.3511028289795</v>
      </c>
      <c r="R18" s="10" t="s">
        <v>102</v>
      </c>
      <c r="S18" s="0" t="n">
        <v>5</v>
      </c>
      <c r="T18" s="0" t="s">
        <v>103</v>
      </c>
      <c r="U18" s="0" t="n">
        <v>27.4540983835856</v>
      </c>
    </row>
    <row r="19" customFormat="false" ht="15" hidden="false" customHeight="false" outlineLevel="0" collapsed="false">
      <c r="A19" s="0" t="s">
        <v>166</v>
      </c>
      <c r="B19" s="0" t="s">
        <v>6</v>
      </c>
      <c r="C19" s="0" t="n">
        <v>25.3225568135579</v>
      </c>
      <c r="I19" s="0" t="s">
        <v>166</v>
      </c>
      <c r="J19" s="0" t="s">
        <v>6</v>
      </c>
      <c r="K19" s="0" t="n">
        <v>25.3225568135579</v>
      </c>
      <c r="R19" s="10" t="s">
        <v>104</v>
      </c>
      <c r="S19" s="0" t="n">
        <v>6</v>
      </c>
      <c r="T19" s="0" t="s">
        <v>103</v>
      </c>
      <c r="U19" s="0" t="n">
        <v>26.7693678538005</v>
      </c>
    </row>
    <row r="20" customFormat="false" ht="15" hidden="false" customHeight="false" outlineLevel="0" collapsed="false">
      <c r="A20" s="0" t="s">
        <v>167</v>
      </c>
      <c r="B20" s="0" t="s">
        <v>6</v>
      </c>
      <c r="C20" s="0" t="n">
        <v>26.0322748819987</v>
      </c>
      <c r="I20" s="0" t="s">
        <v>167</v>
      </c>
      <c r="J20" s="0" t="s">
        <v>6</v>
      </c>
      <c r="K20" s="0" t="n">
        <v>26.0322748819987</v>
      </c>
      <c r="R20" s="10" t="s">
        <v>138</v>
      </c>
      <c r="S20" s="0" t="n">
        <v>7</v>
      </c>
      <c r="T20" s="0" t="s">
        <v>103</v>
      </c>
      <c r="U20" s="0" t="e">
        <f aca="false">#DIV/0!</f>
        <v>#DIV/0!</v>
      </c>
    </row>
    <row r="21" customFormat="false" ht="15" hidden="false" customHeight="false" outlineLevel="0" collapsed="false">
      <c r="A21" s="0" t="s">
        <v>168</v>
      </c>
      <c r="B21" s="0" t="s">
        <v>6</v>
      </c>
      <c r="C21" s="0" t="n">
        <v>25.7045288085938</v>
      </c>
      <c r="I21" s="0" t="s">
        <v>168</v>
      </c>
      <c r="J21" s="0" t="s">
        <v>6</v>
      </c>
      <c r="K21" s="0" t="n">
        <v>25.7045288085938</v>
      </c>
      <c r="R21" s="10" t="s">
        <v>139</v>
      </c>
      <c r="S21" s="0" t="n">
        <v>16</v>
      </c>
      <c r="T21" s="0" t="s">
        <v>103</v>
      </c>
      <c r="U21" s="0" t="n">
        <v>25.9610087076823</v>
      </c>
    </row>
    <row r="22" customFormat="false" ht="15" hidden="false" customHeight="false" outlineLevel="0" collapsed="false">
      <c r="A22" s="0" t="s">
        <v>169</v>
      </c>
      <c r="B22" s="0" t="s">
        <v>6</v>
      </c>
      <c r="C22" s="0" t="n">
        <v>25.4931456247966</v>
      </c>
      <c r="I22" s="0" t="s">
        <v>169</v>
      </c>
      <c r="J22" s="0" t="s">
        <v>6</v>
      </c>
      <c r="K22" s="0" t="n">
        <v>25.4931456247966</v>
      </c>
      <c r="R22" s="10" t="s">
        <v>105</v>
      </c>
      <c r="S22" s="0" t="n">
        <v>29</v>
      </c>
      <c r="T22" s="0" t="s">
        <v>103</v>
      </c>
      <c r="U22" s="0" t="n">
        <v>25.1484865227272</v>
      </c>
    </row>
    <row r="23" customFormat="false" ht="15" hidden="false" customHeight="false" outlineLevel="0" collapsed="false">
      <c r="A23" s="0" t="s">
        <v>170</v>
      </c>
      <c r="B23" s="0" t="s">
        <v>6</v>
      </c>
      <c r="C23" s="0" t="n">
        <v>26.3054281870524</v>
      </c>
      <c r="I23" s="0" t="s">
        <v>170</v>
      </c>
      <c r="J23" s="0" t="s">
        <v>6</v>
      </c>
      <c r="K23" s="0" t="n">
        <v>26.3054281870524</v>
      </c>
      <c r="R23" s="10" t="s">
        <v>106</v>
      </c>
      <c r="S23" s="0" t="n">
        <v>30</v>
      </c>
      <c r="T23" s="0" t="s">
        <v>103</v>
      </c>
      <c r="U23" s="0" t="n">
        <v>25.2476155161132</v>
      </c>
    </row>
    <row r="24" customFormat="false" ht="15" hidden="false" customHeight="false" outlineLevel="0" collapsed="false">
      <c r="A24" s="0" t="s">
        <v>171</v>
      </c>
      <c r="B24" s="0" t="s">
        <v>6</v>
      </c>
      <c r="C24" s="0" t="n">
        <v>25.9661248524984</v>
      </c>
      <c r="I24" s="0" t="s">
        <v>171</v>
      </c>
      <c r="J24" s="0" t="s">
        <v>6</v>
      </c>
      <c r="K24" s="0" t="n">
        <v>25.9661248524984</v>
      </c>
      <c r="R24" s="10" t="s">
        <v>107</v>
      </c>
      <c r="S24" s="0" t="n">
        <v>31</v>
      </c>
      <c r="T24" s="0" t="s">
        <v>103</v>
      </c>
      <c r="U24" s="0" t="n">
        <v>25.6419373654373</v>
      </c>
    </row>
    <row r="25" customFormat="false" ht="15" hidden="false" customHeight="false" outlineLevel="0" collapsed="false">
      <c r="A25" s="0" t="s">
        <v>172</v>
      </c>
      <c r="B25" s="0" t="s">
        <v>6</v>
      </c>
      <c r="C25" s="0" t="n">
        <v>26.2038656870524</v>
      </c>
      <c r="I25" s="0" t="s">
        <v>172</v>
      </c>
      <c r="J25" s="0" t="s">
        <v>6</v>
      </c>
      <c r="K25" s="0" t="n">
        <v>26.2038656870524</v>
      </c>
      <c r="R25" s="10" t="s">
        <v>108</v>
      </c>
      <c r="S25" s="0" t="n">
        <v>32</v>
      </c>
      <c r="T25" s="0" t="s">
        <v>103</v>
      </c>
      <c r="U25" s="0" t="n">
        <v>25.4358311651099</v>
      </c>
    </row>
    <row r="26" customFormat="false" ht="15" hidden="false" customHeight="false" outlineLevel="0" collapsed="false">
      <c r="A26" s="0" t="s">
        <v>173</v>
      </c>
      <c r="B26" s="0" t="s">
        <v>6</v>
      </c>
      <c r="C26" s="0" t="n">
        <v>25.4143028259277</v>
      </c>
      <c r="I26" s="0" t="s">
        <v>173</v>
      </c>
      <c r="J26" s="0" t="s">
        <v>6</v>
      </c>
      <c r="K26" s="0" t="n">
        <v>25.4143028259277</v>
      </c>
      <c r="R26" s="10" t="s">
        <v>109</v>
      </c>
      <c r="S26" s="0" t="n">
        <v>1</v>
      </c>
      <c r="T26" s="0" t="s">
        <v>110</v>
      </c>
      <c r="U26" s="0" t="n">
        <v>25.3375339508057</v>
      </c>
    </row>
    <row r="27" customFormat="false" ht="15" hidden="false" customHeight="false" outlineLevel="0" collapsed="false">
      <c r="A27" s="0" t="s">
        <v>174</v>
      </c>
      <c r="B27" s="0" t="s">
        <v>6</v>
      </c>
      <c r="C27" s="0" t="n">
        <v>25.3617159525553</v>
      </c>
      <c r="I27" s="0" t="s">
        <v>174</v>
      </c>
      <c r="J27" s="0" t="s">
        <v>6</v>
      </c>
      <c r="K27" s="0" t="n">
        <v>25.3617159525553</v>
      </c>
      <c r="R27" s="10" t="s">
        <v>111</v>
      </c>
      <c r="S27" s="0" t="n">
        <v>2</v>
      </c>
      <c r="T27" s="0" t="s">
        <v>110</v>
      </c>
      <c r="U27" s="0" t="n">
        <v>26.3618742624919</v>
      </c>
    </row>
    <row r="28" customFormat="false" ht="15" hidden="false" customHeight="false" outlineLevel="0" collapsed="false">
      <c r="A28" s="0" t="s">
        <v>175</v>
      </c>
      <c r="B28" s="0" t="s">
        <v>6</v>
      </c>
      <c r="C28" s="0" t="n">
        <v>25.3256238301595</v>
      </c>
      <c r="I28" s="0" t="s">
        <v>175</v>
      </c>
      <c r="J28" s="0" t="s">
        <v>6</v>
      </c>
      <c r="K28" s="0" t="n">
        <v>25.3256238301595</v>
      </c>
      <c r="R28" s="10" t="s">
        <v>112</v>
      </c>
      <c r="S28" s="0" t="n">
        <v>3</v>
      </c>
      <c r="T28" s="0" t="s">
        <v>110</v>
      </c>
      <c r="U28" s="0" t="n">
        <v>26.3535060882568</v>
      </c>
    </row>
    <row r="29" customFormat="false" ht="15" hidden="false" customHeight="false" outlineLevel="0" collapsed="false">
      <c r="A29" s="0" t="s">
        <v>154</v>
      </c>
      <c r="B29" s="0" t="s">
        <v>6</v>
      </c>
      <c r="C29" s="0" t="n">
        <v>26.6466445922852</v>
      </c>
      <c r="I29" s="0" t="s">
        <v>144</v>
      </c>
      <c r="J29" s="0" t="s">
        <v>6</v>
      </c>
      <c r="K29" s="0" t="n">
        <v>25.4813685503247</v>
      </c>
      <c r="R29" s="10" t="s">
        <v>113</v>
      </c>
      <c r="S29" s="0" t="n">
        <v>4</v>
      </c>
      <c r="T29" s="0" t="s">
        <v>110</v>
      </c>
      <c r="U29" s="0" t="n">
        <v>26.2061449686686</v>
      </c>
    </row>
    <row r="30" customFormat="false" ht="15" hidden="false" customHeight="false" outlineLevel="0" collapsed="false">
      <c r="I30" s="0" t="s">
        <v>146</v>
      </c>
      <c r="J30" s="0" t="s">
        <v>6</v>
      </c>
      <c r="K30" s="0" t="n">
        <v>25.1484865227272</v>
      </c>
      <c r="R30" s="10" t="s">
        <v>114</v>
      </c>
      <c r="S30" s="0" t="n">
        <v>17</v>
      </c>
      <c r="T30" s="0" t="s">
        <v>110</v>
      </c>
      <c r="U30" s="0" t="n">
        <v>25.3511028289795</v>
      </c>
    </row>
    <row r="31" customFormat="false" ht="15" hidden="false" customHeight="false" outlineLevel="0" collapsed="false">
      <c r="B31" s="0" t="s">
        <v>180</v>
      </c>
      <c r="C31" s="0" t="n">
        <f aca="false">C29/G7</f>
        <v>0.975978223099684</v>
      </c>
      <c r="I31" s="0" t="s">
        <v>148</v>
      </c>
      <c r="J31" s="0" t="s">
        <v>6</v>
      </c>
      <c r="K31" s="0" t="n">
        <v>25.2476155161132</v>
      </c>
      <c r="R31" s="10" t="s">
        <v>115</v>
      </c>
      <c r="S31" s="0" t="n">
        <v>18</v>
      </c>
      <c r="T31" s="0" t="s">
        <v>110</v>
      </c>
      <c r="U31" s="0" t="n">
        <v>25.3225568135579</v>
      </c>
    </row>
    <row r="32" customFormat="false" ht="15" hidden="false" customHeight="false" outlineLevel="0" collapsed="false">
      <c r="I32" s="0" t="s">
        <v>150</v>
      </c>
      <c r="J32" s="0" t="s">
        <v>6</v>
      </c>
      <c r="K32" s="0" t="n">
        <v>25.6419373654373</v>
      </c>
      <c r="R32" s="10" t="s">
        <v>116</v>
      </c>
      <c r="S32" s="0" t="n">
        <v>19</v>
      </c>
      <c r="T32" s="0" t="s">
        <v>110</v>
      </c>
      <c r="U32" s="0" t="n">
        <v>26.0322748819987</v>
      </c>
    </row>
    <row r="33" customFormat="false" ht="15" hidden="false" customHeight="false" outlineLevel="0" collapsed="false">
      <c r="I33" s="0" t="s">
        <v>152</v>
      </c>
      <c r="J33" s="0" t="s">
        <v>6</v>
      </c>
      <c r="K33" s="0" t="n">
        <v>25.4358311651099</v>
      </c>
      <c r="R33" s="10" t="s">
        <v>117</v>
      </c>
      <c r="S33" s="0" t="n">
        <v>20</v>
      </c>
      <c r="T33" s="0" t="s">
        <v>110</v>
      </c>
      <c r="U33" s="0" t="n">
        <v>25.7045288085938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140</v>
      </c>
      <c r="B1" s="0" t="s">
        <v>141</v>
      </c>
      <c r="C1" s="0" t="s">
        <v>181</v>
      </c>
      <c r="E1" s="8" t="s">
        <v>140</v>
      </c>
      <c r="F1" s="8" t="s">
        <v>141</v>
      </c>
      <c r="G1" s="8" t="s">
        <v>181</v>
      </c>
      <c r="H1" s="8"/>
      <c r="I1" s="0" t="s">
        <v>140</v>
      </c>
      <c r="J1" s="0" t="s">
        <v>141</v>
      </c>
      <c r="K1" s="0" t="s">
        <v>181</v>
      </c>
      <c r="R1" s="29" t="s">
        <v>67</v>
      </c>
      <c r="S1" s="29" t="s">
        <v>68</v>
      </c>
      <c r="T1" s="29" t="s">
        <v>69</v>
      </c>
      <c r="U1" s="0" t="s">
        <v>181</v>
      </c>
    </row>
    <row r="2" customFormat="false" ht="15" hidden="false" customHeight="false" outlineLevel="0" collapsed="false">
      <c r="A2" s="0" t="s">
        <v>143</v>
      </c>
      <c r="B2" s="0" t="s">
        <v>57</v>
      </c>
      <c r="C2" s="0" t="n">
        <v>24.7916673024495</v>
      </c>
      <c r="E2" s="8" t="s">
        <v>144</v>
      </c>
      <c r="F2" s="8" t="s">
        <v>57</v>
      </c>
      <c r="G2" s="8" t="n">
        <v>25.2982858022054</v>
      </c>
      <c r="H2" s="8"/>
      <c r="I2" s="0" t="s">
        <v>143</v>
      </c>
      <c r="J2" s="0" t="s">
        <v>57</v>
      </c>
      <c r="K2" s="0" t="n">
        <v>24.7916673024495</v>
      </c>
      <c r="R2" s="10" t="s">
        <v>85</v>
      </c>
      <c r="S2" s="0" t="n">
        <v>8</v>
      </c>
      <c r="T2" s="0" t="s">
        <v>86</v>
      </c>
      <c r="U2" s="0" t="n">
        <v>25.8348484039307</v>
      </c>
    </row>
    <row r="3" customFormat="false" ht="15" hidden="false" customHeight="false" outlineLevel="0" collapsed="false">
      <c r="A3" s="0" t="s">
        <v>145</v>
      </c>
      <c r="B3" s="0" t="s">
        <v>57</v>
      </c>
      <c r="C3" s="0" t="n">
        <v>25.0131963094076</v>
      </c>
      <c r="E3" s="8" t="s">
        <v>146</v>
      </c>
      <c r="F3" s="8" t="s">
        <v>57</v>
      </c>
      <c r="G3" s="8" t="n">
        <v>25.1847559611003</v>
      </c>
      <c r="H3" s="8"/>
      <c r="I3" s="0" t="s">
        <v>145</v>
      </c>
      <c r="J3" s="0" t="s">
        <v>57</v>
      </c>
      <c r="K3" s="0" t="n">
        <v>25.0131963094076</v>
      </c>
      <c r="R3" s="10" t="s">
        <v>87</v>
      </c>
      <c r="S3" s="0" t="n">
        <v>13</v>
      </c>
      <c r="T3" s="0" t="s">
        <v>86</v>
      </c>
      <c r="U3" s="0" t="n">
        <v>24.8244152069092</v>
      </c>
    </row>
    <row r="4" customFormat="false" ht="15" hidden="false" customHeight="false" outlineLevel="0" collapsed="false">
      <c r="A4" s="0" t="s">
        <v>147</v>
      </c>
      <c r="B4" s="0" t="s">
        <v>57</v>
      </c>
      <c r="C4" s="0" t="n">
        <v>25.1258996327718</v>
      </c>
      <c r="E4" s="8" t="s">
        <v>148</v>
      </c>
      <c r="F4" s="8" t="s">
        <v>57</v>
      </c>
      <c r="G4" s="8" t="n">
        <v>25.2980931599935</v>
      </c>
      <c r="H4" s="8"/>
      <c r="I4" s="0" t="s">
        <v>147</v>
      </c>
      <c r="J4" s="0" t="s">
        <v>57</v>
      </c>
      <c r="K4" s="0" t="n">
        <v>25.1258996327718</v>
      </c>
      <c r="R4" s="10" t="s">
        <v>88</v>
      </c>
      <c r="S4" s="0" t="n">
        <v>14</v>
      </c>
      <c r="T4" s="0" t="s">
        <v>86</v>
      </c>
      <c r="U4" s="0" t="n">
        <v>24.7437947591146</v>
      </c>
    </row>
    <row r="5" customFormat="false" ht="15" hidden="false" customHeight="false" outlineLevel="0" collapsed="false">
      <c r="A5" s="0" t="s">
        <v>149</v>
      </c>
      <c r="B5" s="0" t="s">
        <v>57</v>
      </c>
      <c r="C5" s="0" t="n">
        <v>24.8212877909342</v>
      </c>
      <c r="E5" s="8" t="s">
        <v>150</v>
      </c>
      <c r="F5" s="8" t="s">
        <v>57</v>
      </c>
      <c r="G5" s="8" t="n">
        <v>25.525608698527</v>
      </c>
      <c r="H5" s="8"/>
      <c r="I5" s="0" t="s">
        <v>149</v>
      </c>
      <c r="J5" s="0" t="s">
        <v>57</v>
      </c>
      <c r="K5" s="0" t="n">
        <v>24.8212877909342</v>
      </c>
      <c r="R5" s="10" t="s">
        <v>89</v>
      </c>
      <c r="S5" s="0" t="n">
        <v>15</v>
      </c>
      <c r="T5" s="0" t="s">
        <v>86</v>
      </c>
      <c r="U5" s="0" t="n">
        <v>24.4553070068359</v>
      </c>
    </row>
    <row r="6" customFormat="false" ht="15" hidden="false" customHeight="false" outlineLevel="0" collapsed="false">
      <c r="A6" s="0" t="s">
        <v>151</v>
      </c>
      <c r="B6" s="0" t="s">
        <v>57</v>
      </c>
      <c r="C6" s="0" t="n">
        <v>26.3900852203369</v>
      </c>
      <c r="E6" s="8" t="s">
        <v>152</v>
      </c>
      <c r="F6" s="8" t="s">
        <v>57</v>
      </c>
      <c r="G6" s="8" t="n">
        <v>24.9410222371419</v>
      </c>
      <c r="H6" s="8"/>
      <c r="I6" s="0" t="s">
        <v>151</v>
      </c>
      <c r="J6" s="0" t="s">
        <v>57</v>
      </c>
      <c r="K6" s="0" t="n">
        <v>26.3900852203369</v>
      </c>
      <c r="R6" s="10" t="s">
        <v>90</v>
      </c>
      <c r="S6" s="0" t="n">
        <v>21</v>
      </c>
      <c r="T6" s="0" t="s">
        <v>86</v>
      </c>
      <c r="U6" s="0" t="n">
        <v>24.5764764149984</v>
      </c>
    </row>
    <row r="7" customFormat="false" ht="15" hidden="false" customHeight="false" outlineLevel="0" collapsed="false">
      <c r="A7" s="0" t="s">
        <v>153</v>
      </c>
      <c r="B7" s="0" t="s">
        <v>57</v>
      </c>
      <c r="C7" s="0" t="n">
        <v>26.2094186147054</v>
      </c>
      <c r="E7" s="8" t="s">
        <v>154</v>
      </c>
      <c r="F7" s="8" t="s">
        <v>57</v>
      </c>
      <c r="G7" s="8" t="n">
        <v>26.1882343292236</v>
      </c>
      <c r="H7" s="8"/>
      <c r="I7" s="0" t="s">
        <v>153</v>
      </c>
      <c r="J7" s="0" t="s">
        <v>57</v>
      </c>
      <c r="K7" s="0" t="n">
        <v>26.2094186147054</v>
      </c>
      <c r="R7" s="10" t="s">
        <v>91</v>
      </c>
      <c r="S7" s="0" t="n">
        <v>22</v>
      </c>
      <c r="T7" s="0" t="s">
        <v>86</v>
      </c>
      <c r="U7" s="0" t="n">
        <v>25.807523727417</v>
      </c>
    </row>
    <row r="8" customFormat="false" ht="15" hidden="false" customHeight="false" outlineLevel="0" collapsed="false">
      <c r="A8" s="0" t="s">
        <v>155</v>
      </c>
      <c r="B8" s="0" t="s">
        <v>57</v>
      </c>
      <c r="C8" s="0" t="e">
        <f aca="false">#DIV/0!</f>
        <v>#DIV/0!</v>
      </c>
      <c r="E8" s="8"/>
      <c r="F8" s="8"/>
      <c r="G8" s="8"/>
      <c r="H8" s="8"/>
      <c r="I8" s="0" t="s">
        <v>155</v>
      </c>
      <c r="J8" s="0" t="s">
        <v>57</v>
      </c>
      <c r="K8" s="0" t="e">
        <f aca="false">#DIV/0!</f>
        <v>#DIV/0!</v>
      </c>
      <c r="R8" s="10" t="s">
        <v>92</v>
      </c>
      <c r="S8" s="0" t="n">
        <v>23</v>
      </c>
      <c r="T8" s="0" t="s">
        <v>86</v>
      </c>
      <c r="U8" s="0" t="n">
        <v>24.6695925394694</v>
      </c>
    </row>
    <row r="9" customFormat="false" ht="15" hidden="false" customHeight="false" outlineLevel="0" collapsed="false">
      <c r="A9" s="0" t="s">
        <v>156</v>
      </c>
      <c r="B9" s="0" t="s">
        <v>57</v>
      </c>
      <c r="C9" s="0" t="n">
        <v>25.8348484039307</v>
      </c>
      <c r="I9" s="0" t="s">
        <v>156</v>
      </c>
      <c r="J9" s="0" t="s">
        <v>57</v>
      </c>
      <c r="K9" s="0" t="n">
        <v>25.8348484039307</v>
      </c>
      <c r="R9" s="10" t="s">
        <v>93</v>
      </c>
      <c r="S9" s="0" t="n">
        <v>24</v>
      </c>
      <c r="T9" s="0" t="s">
        <v>86</v>
      </c>
      <c r="U9" s="0" t="n">
        <v>26.3258921305339</v>
      </c>
    </row>
    <row r="10" customFormat="false" ht="15" hidden="false" customHeight="false" outlineLevel="0" collapsed="false">
      <c r="A10" s="0" t="s">
        <v>157</v>
      </c>
      <c r="B10" s="0" t="s">
        <v>57</v>
      </c>
      <c r="C10" s="0" t="n">
        <v>25.6550337473551</v>
      </c>
      <c r="I10" s="0" t="s">
        <v>157</v>
      </c>
      <c r="J10" s="0" t="s">
        <v>57</v>
      </c>
      <c r="K10" s="0" t="n">
        <v>25.6550337473551</v>
      </c>
      <c r="R10" s="10" t="s">
        <v>94</v>
      </c>
      <c r="S10" s="0" t="n">
        <v>9</v>
      </c>
      <c r="T10" s="0" t="s">
        <v>95</v>
      </c>
      <c r="U10" s="0" t="n">
        <v>25.6550337473551</v>
      </c>
    </row>
    <row r="11" customFormat="false" ht="15" hidden="false" customHeight="false" outlineLevel="0" collapsed="false">
      <c r="A11" s="0" t="s">
        <v>158</v>
      </c>
      <c r="B11" s="0" t="s">
        <v>57</v>
      </c>
      <c r="C11" s="0" t="n">
        <v>26.3430601755778</v>
      </c>
      <c r="E11" s="0" t="s">
        <v>140</v>
      </c>
      <c r="F11" s="0" t="s">
        <v>141</v>
      </c>
      <c r="G11" s="0" t="s">
        <v>181</v>
      </c>
      <c r="I11" s="0" t="s">
        <v>158</v>
      </c>
      <c r="J11" s="0" t="s">
        <v>57</v>
      </c>
      <c r="K11" s="0" t="n">
        <v>26.3430601755778</v>
      </c>
      <c r="R11" s="10" t="s">
        <v>96</v>
      </c>
      <c r="S11" s="0" t="n">
        <v>10</v>
      </c>
      <c r="T11" s="0" t="s">
        <v>95</v>
      </c>
      <c r="U11" s="0" t="n">
        <v>26.3430601755778</v>
      </c>
    </row>
    <row r="12" customFormat="false" ht="15" hidden="false" customHeight="false" outlineLevel="0" collapsed="false">
      <c r="A12" s="0" t="s">
        <v>159</v>
      </c>
      <c r="B12" s="0" t="s">
        <v>57</v>
      </c>
      <c r="C12" s="0" t="n">
        <v>25.0687866210937</v>
      </c>
      <c r="E12" s="0" t="s">
        <v>144</v>
      </c>
      <c r="F12" s="0" t="s">
        <v>57</v>
      </c>
      <c r="G12" s="0" t="n">
        <f aca="false">G2*$C$31</f>
        <v>24.6270343219749</v>
      </c>
      <c r="I12" s="0" t="s">
        <v>159</v>
      </c>
      <c r="J12" s="0" t="s">
        <v>57</v>
      </c>
      <c r="K12" s="0" t="n">
        <v>25.0687866210937</v>
      </c>
      <c r="R12" s="10" t="s">
        <v>97</v>
      </c>
      <c r="S12" s="0" t="n">
        <v>11</v>
      </c>
      <c r="T12" s="0" t="s">
        <v>95</v>
      </c>
      <c r="U12" s="0" t="n">
        <v>25.0687866210937</v>
      </c>
    </row>
    <row r="13" customFormat="false" ht="15" hidden="false" customHeight="false" outlineLevel="0" collapsed="false">
      <c r="A13" s="0" t="s">
        <v>160</v>
      </c>
      <c r="B13" s="0" t="s">
        <v>57</v>
      </c>
      <c r="C13" s="0" t="n">
        <v>25.5040079752604</v>
      </c>
      <c r="E13" s="0" t="s">
        <v>146</v>
      </c>
      <c r="F13" s="0" t="s">
        <v>57</v>
      </c>
      <c r="G13" s="0" t="n">
        <f aca="false">G3*$C$31</f>
        <v>24.5165168222785</v>
      </c>
      <c r="I13" s="0" t="s">
        <v>160</v>
      </c>
      <c r="J13" s="0" t="s">
        <v>57</v>
      </c>
      <c r="K13" s="0" t="n">
        <v>25.5040079752604</v>
      </c>
      <c r="R13" s="10" t="s">
        <v>98</v>
      </c>
      <c r="S13" s="0" t="n">
        <v>12</v>
      </c>
      <c r="T13" s="0" t="s">
        <v>95</v>
      </c>
      <c r="U13" s="0" t="n">
        <v>25.5040079752604</v>
      </c>
    </row>
    <row r="14" customFormat="false" ht="15" hidden="false" customHeight="false" outlineLevel="0" collapsed="false">
      <c r="A14" s="0" t="s">
        <v>161</v>
      </c>
      <c r="B14" s="0" t="s">
        <v>57</v>
      </c>
      <c r="C14" s="0" t="n">
        <v>24.8244152069092</v>
      </c>
      <c r="E14" s="0" t="s">
        <v>148</v>
      </c>
      <c r="F14" s="0" t="s">
        <v>57</v>
      </c>
      <c r="G14" s="0" t="n">
        <f aca="false">G4*$C$31</f>
        <v>24.6268467912307</v>
      </c>
      <c r="I14" s="0" t="s">
        <v>161</v>
      </c>
      <c r="J14" s="0" t="s">
        <v>57</v>
      </c>
      <c r="K14" s="0" t="n">
        <v>24.8244152069092</v>
      </c>
      <c r="R14" s="10" t="s">
        <v>99</v>
      </c>
      <c r="S14" s="0" t="n">
        <v>25</v>
      </c>
      <c r="T14" s="0" t="s">
        <v>95</v>
      </c>
      <c r="U14" s="0" t="n">
        <v>24.3033618927002</v>
      </c>
    </row>
    <row r="15" customFormat="false" ht="15" hidden="false" customHeight="false" outlineLevel="0" collapsed="false">
      <c r="A15" s="0" t="s">
        <v>162</v>
      </c>
      <c r="B15" s="0" t="s">
        <v>57</v>
      </c>
      <c r="C15" s="0" t="n">
        <v>24.7437947591146</v>
      </c>
      <c r="E15" s="0" t="s">
        <v>150</v>
      </c>
      <c r="F15" s="0" t="s">
        <v>57</v>
      </c>
      <c r="G15" s="0" t="n">
        <f aca="false">G5*$C$31</f>
        <v>24.8483255514935</v>
      </c>
      <c r="I15" s="0" t="s">
        <v>162</v>
      </c>
      <c r="J15" s="0" t="s">
        <v>57</v>
      </c>
      <c r="K15" s="0" t="n">
        <v>24.7437947591146</v>
      </c>
      <c r="R15" s="10" t="s">
        <v>100</v>
      </c>
      <c r="S15" s="0" t="n">
        <v>26</v>
      </c>
      <c r="T15" s="0" t="s">
        <v>95</v>
      </c>
      <c r="U15" s="0" t="n">
        <v>24.4835459391276</v>
      </c>
    </row>
    <row r="16" customFormat="false" ht="15" hidden="false" customHeight="false" outlineLevel="0" collapsed="false">
      <c r="A16" s="0" t="s">
        <v>163</v>
      </c>
      <c r="B16" s="0" t="s">
        <v>57</v>
      </c>
      <c r="C16" s="0" t="n">
        <v>24.4553070068359</v>
      </c>
      <c r="E16" s="0" t="s">
        <v>152</v>
      </c>
      <c r="F16" s="0" t="s">
        <v>57</v>
      </c>
      <c r="G16" s="0" t="n">
        <f aca="false">G6*$C$31</f>
        <v>24.2792502014381</v>
      </c>
      <c r="I16" s="0" t="s">
        <v>163</v>
      </c>
      <c r="J16" s="0" t="s">
        <v>57</v>
      </c>
      <c r="K16" s="0" t="n">
        <v>24.4553070068359</v>
      </c>
      <c r="R16" s="10" t="s">
        <v>101</v>
      </c>
      <c r="S16" s="0" t="n">
        <v>27</v>
      </c>
      <c r="T16" s="0" t="s">
        <v>95</v>
      </c>
      <c r="U16" s="0" t="n">
        <v>24.2371501922607</v>
      </c>
    </row>
    <row r="17" customFormat="false" ht="15" hidden="false" customHeight="false" outlineLevel="0" collapsed="false">
      <c r="A17" s="0" t="s">
        <v>164</v>
      </c>
      <c r="B17" s="0" t="s">
        <v>57</v>
      </c>
      <c r="C17" s="0" t="n">
        <v>25.1653658548991</v>
      </c>
      <c r="E17" s="0" t="s">
        <v>154</v>
      </c>
      <c r="F17" s="0" t="s">
        <v>57</v>
      </c>
      <c r="G17" s="0" t="n">
        <f aca="false">G7*$C$31</f>
        <v>25.4933694203695</v>
      </c>
      <c r="I17" s="0" t="s">
        <v>164</v>
      </c>
      <c r="J17" s="0" t="s">
        <v>57</v>
      </c>
      <c r="K17" s="0" t="n">
        <v>25.1653658548991</v>
      </c>
      <c r="R17" s="10" t="s">
        <v>137</v>
      </c>
      <c r="S17" s="0" t="n">
        <v>28</v>
      </c>
      <c r="T17" s="0" t="s">
        <v>95</v>
      </c>
      <c r="U17" s="0" t="n">
        <v>24.6270343219748</v>
      </c>
    </row>
    <row r="18" customFormat="false" ht="15" hidden="false" customHeight="false" outlineLevel="0" collapsed="false">
      <c r="A18" s="0" t="s">
        <v>165</v>
      </c>
      <c r="B18" s="0" t="s">
        <v>57</v>
      </c>
      <c r="C18" s="0" t="n">
        <v>24.6512896219889</v>
      </c>
      <c r="I18" s="0" t="s">
        <v>165</v>
      </c>
      <c r="J18" s="0" t="s">
        <v>57</v>
      </c>
      <c r="K18" s="0" t="n">
        <v>24.6512896219889</v>
      </c>
      <c r="R18" s="10" t="s">
        <v>102</v>
      </c>
      <c r="S18" s="0" t="n">
        <v>5</v>
      </c>
      <c r="T18" s="0" t="s">
        <v>103</v>
      </c>
      <c r="U18" s="0" t="n">
        <v>26.3900852203369</v>
      </c>
    </row>
    <row r="19" customFormat="false" ht="15" hidden="false" customHeight="false" outlineLevel="0" collapsed="false">
      <c r="A19" s="0" t="s">
        <v>166</v>
      </c>
      <c r="B19" s="0" t="s">
        <v>57</v>
      </c>
      <c r="C19" s="0" t="n">
        <v>24.029847462972</v>
      </c>
      <c r="I19" s="0" t="s">
        <v>166</v>
      </c>
      <c r="J19" s="0" t="s">
        <v>57</v>
      </c>
      <c r="K19" s="0" t="n">
        <v>24.029847462972</v>
      </c>
      <c r="R19" s="10" t="s">
        <v>104</v>
      </c>
      <c r="S19" s="0" t="n">
        <v>6</v>
      </c>
      <c r="T19" s="0" t="s">
        <v>103</v>
      </c>
      <c r="U19" s="0" t="n">
        <v>26.2094186147054</v>
      </c>
    </row>
    <row r="20" customFormat="false" ht="15" hidden="false" customHeight="false" outlineLevel="0" collapsed="false">
      <c r="A20" s="0" t="s">
        <v>167</v>
      </c>
      <c r="B20" s="0" t="s">
        <v>57</v>
      </c>
      <c r="C20" s="0" t="n">
        <v>24.8961245218913</v>
      </c>
      <c r="I20" s="0" t="s">
        <v>167</v>
      </c>
      <c r="J20" s="0" t="s">
        <v>57</v>
      </c>
      <c r="K20" s="0" t="n">
        <v>24.8961245218913</v>
      </c>
      <c r="R20" s="10" t="s">
        <v>138</v>
      </c>
      <c r="S20" s="0" t="n">
        <v>7</v>
      </c>
      <c r="T20" s="0" t="s">
        <v>103</v>
      </c>
      <c r="U20" s="0" t="e">
        <f aca="false">#DIV/0!</f>
        <v>#DIV/0!</v>
      </c>
    </row>
    <row r="21" customFormat="false" ht="15" hidden="false" customHeight="false" outlineLevel="0" collapsed="false">
      <c r="A21" s="0" t="s">
        <v>168</v>
      </c>
      <c r="B21" s="0" t="s">
        <v>57</v>
      </c>
      <c r="C21" s="0" t="n">
        <v>24.723154703776</v>
      </c>
      <c r="I21" s="0" t="s">
        <v>168</v>
      </c>
      <c r="J21" s="0" t="s">
        <v>57</v>
      </c>
      <c r="K21" s="0" t="n">
        <v>24.723154703776</v>
      </c>
      <c r="R21" s="10" t="s">
        <v>139</v>
      </c>
      <c r="S21" s="0" t="n">
        <v>16</v>
      </c>
      <c r="T21" s="0" t="s">
        <v>103</v>
      </c>
      <c r="U21" s="0" t="n">
        <v>25.1653658548991</v>
      </c>
    </row>
    <row r="22" customFormat="false" ht="15" hidden="false" customHeight="false" outlineLevel="0" collapsed="false">
      <c r="A22" s="0" t="s">
        <v>169</v>
      </c>
      <c r="B22" s="0" t="s">
        <v>57</v>
      </c>
      <c r="C22" s="0" t="n">
        <v>24.5764764149984</v>
      </c>
      <c r="I22" s="0" t="s">
        <v>169</v>
      </c>
      <c r="J22" s="0" t="s">
        <v>57</v>
      </c>
      <c r="K22" s="0" t="n">
        <v>24.5764764149984</v>
      </c>
      <c r="R22" s="10" t="s">
        <v>105</v>
      </c>
      <c r="S22" s="0" t="n">
        <v>29</v>
      </c>
      <c r="T22" s="0" t="s">
        <v>103</v>
      </c>
      <c r="U22" s="0" t="n">
        <v>24.5165168222784</v>
      </c>
    </row>
    <row r="23" customFormat="false" ht="15" hidden="false" customHeight="false" outlineLevel="0" collapsed="false">
      <c r="A23" s="0" t="s">
        <v>170</v>
      </c>
      <c r="B23" s="0" t="s">
        <v>57</v>
      </c>
      <c r="C23" s="0" t="n">
        <v>25.807523727417</v>
      </c>
      <c r="I23" s="0" t="s">
        <v>170</v>
      </c>
      <c r="J23" s="0" t="s">
        <v>57</v>
      </c>
      <c r="K23" s="0" t="n">
        <v>25.807523727417</v>
      </c>
      <c r="R23" s="10" t="s">
        <v>106</v>
      </c>
      <c r="S23" s="0" t="n">
        <v>30</v>
      </c>
      <c r="T23" s="0" t="s">
        <v>103</v>
      </c>
      <c r="U23" s="0" t="n">
        <v>24.6268467912306</v>
      </c>
    </row>
    <row r="24" customFormat="false" ht="15" hidden="false" customHeight="false" outlineLevel="0" collapsed="false">
      <c r="A24" s="0" t="s">
        <v>171</v>
      </c>
      <c r="B24" s="0" t="s">
        <v>57</v>
      </c>
      <c r="C24" s="0" t="n">
        <v>24.6695925394694</v>
      </c>
      <c r="I24" s="0" t="s">
        <v>171</v>
      </c>
      <c r="J24" s="0" t="s">
        <v>57</v>
      </c>
      <c r="K24" s="0" t="n">
        <v>24.6695925394694</v>
      </c>
      <c r="R24" s="10" t="s">
        <v>107</v>
      </c>
      <c r="S24" s="0" t="n">
        <v>31</v>
      </c>
      <c r="T24" s="0" t="s">
        <v>103</v>
      </c>
      <c r="U24" s="0" t="n">
        <v>24.8483255514934</v>
      </c>
    </row>
    <row r="25" customFormat="false" ht="15" hidden="false" customHeight="false" outlineLevel="0" collapsed="false">
      <c r="A25" s="0" t="s">
        <v>172</v>
      </c>
      <c r="B25" s="0" t="s">
        <v>57</v>
      </c>
      <c r="C25" s="0" t="n">
        <v>26.3258921305339</v>
      </c>
      <c r="I25" s="0" t="s">
        <v>172</v>
      </c>
      <c r="J25" s="0" t="s">
        <v>57</v>
      </c>
      <c r="K25" s="0" t="n">
        <v>26.3258921305339</v>
      </c>
      <c r="R25" s="10" t="s">
        <v>108</v>
      </c>
      <c r="S25" s="0" t="n">
        <v>32</v>
      </c>
      <c r="T25" s="0" t="s">
        <v>103</v>
      </c>
      <c r="U25" s="0" t="n">
        <v>24.279250201438</v>
      </c>
    </row>
    <row r="26" customFormat="false" ht="15" hidden="false" customHeight="false" outlineLevel="0" collapsed="false">
      <c r="A26" s="0" t="s">
        <v>173</v>
      </c>
      <c r="B26" s="0" t="s">
        <v>57</v>
      </c>
      <c r="C26" s="0" t="n">
        <v>24.3033618927002</v>
      </c>
      <c r="I26" s="0" t="s">
        <v>173</v>
      </c>
      <c r="J26" s="0" t="s">
        <v>57</v>
      </c>
      <c r="K26" s="0" t="n">
        <v>24.3033618927002</v>
      </c>
      <c r="R26" s="10" t="s">
        <v>109</v>
      </c>
      <c r="S26" s="0" t="n">
        <v>1</v>
      </c>
      <c r="T26" s="0" t="s">
        <v>110</v>
      </c>
      <c r="U26" s="0" t="n">
        <v>24.7916673024495</v>
      </c>
    </row>
    <row r="27" customFormat="false" ht="15" hidden="false" customHeight="false" outlineLevel="0" collapsed="false">
      <c r="A27" s="0" t="s">
        <v>174</v>
      </c>
      <c r="B27" s="0" t="s">
        <v>57</v>
      </c>
      <c r="C27" s="0" t="n">
        <v>24.4835459391276</v>
      </c>
      <c r="I27" s="0" t="s">
        <v>174</v>
      </c>
      <c r="J27" s="0" t="s">
        <v>57</v>
      </c>
      <c r="K27" s="0" t="n">
        <v>24.4835459391276</v>
      </c>
      <c r="R27" s="10" t="s">
        <v>111</v>
      </c>
      <c r="S27" s="0" t="n">
        <v>2</v>
      </c>
      <c r="T27" s="0" t="s">
        <v>110</v>
      </c>
      <c r="U27" s="0" t="n">
        <v>25.0131963094076</v>
      </c>
    </row>
    <row r="28" customFormat="false" ht="15" hidden="false" customHeight="false" outlineLevel="0" collapsed="false">
      <c r="A28" s="0" t="s">
        <v>175</v>
      </c>
      <c r="B28" s="0" t="s">
        <v>57</v>
      </c>
      <c r="C28" s="0" t="n">
        <v>24.2371501922607</v>
      </c>
      <c r="I28" s="0" t="s">
        <v>175</v>
      </c>
      <c r="J28" s="0" t="s">
        <v>57</v>
      </c>
      <c r="K28" s="0" t="n">
        <v>24.2371501922607</v>
      </c>
      <c r="R28" s="10" t="s">
        <v>112</v>
      </c>
      <c r="S28" s="0" t="n">
        <v>3</v>
      </c>
      <c r="T28" s="0" t="s">
        <v>110</v>
      </c>
      <c r="U28" s="0" t="n">
        <v>25.1258996327718</v>
      </c>
    </row>
    <row r="29" customFormat="false" ht="15" hidden="false" customHeight="false" outlineLevel="0" collapsed="false">
      <c r="A29" s="0" t="s">
        <v>154</v>
      </c>
      <c r="B29" s="0" t="s">
        <v>57</v>
      </c>
      <c r="C29" s="0" t="n">
        <v>25.4933694203695</v>
      </c>
      <c r="I29" s="0" t="s">
        <v>144</v>
      </c>
      <c r="J29" s="0" t="s">
        <v>57</v>
      </c>
      <c r="K29" s="0" t="n">
        <v>24.6270343219748</v>
      </c>
      <c r="R29" s="10" t="s">
        <v>113</v>
      </c>
      <c r="S29" s="0" t="n">
        <v>4</v>
      </c>
      <c r="T29" s="0" t="s">
        <v>110</v>
      </c>
      <c r="U29" s="0" t="n">
        <v>24.8212877909342</v>
      </c>
    </row>
    <row r="30" customFormat="false" ht="15" hidden="false" customHeight="false" outlineLevel="0" collapsed="false">
      <c r="I30" s="0" t="s">
        <v>146</v>
      </c>
      <c r="J30" s="0" t="s">
        <v>57</v>
      </c>
      <c r="K30" s="0" t="n">
        <v>24.5165168222784</v>
      </c>
      <c r="R30" s="10" t="s">
        <v>114</v>
      </c>
      <c r="S30" s="0" t="n">
        <v>17</v>
      </c>
      <c r="T30" s="0" t="s">
        <v>110</v>
      </c>
      <c r="U30" s="0" t="n">
        <v>24.6512896219889</v>
      </c>
    </row>
    <row r="31" customFormat="false" ht="15" hidden="false" customHeight="false" outlineLevel="0" collapsed="false">
      <c r="B31" s="0" t="s">
        <v>180</v>
      </c>
      <c r="C31" s="0" t="n">
        <f aca="false">C29/G7</f>
        <v>0.973466523167669</v>
      </c>
      <c r="I31" s="0" t="s">
        <v>148</v>
      </c>
      <c r="J31" s="0" t="s">
        <v>57</v>
      </c>
      <c r="K31" s="0" t="n">
        <v>24.6268467912306</v>
      </c>
      <c r="R31" s="10" t="s">
        <v>115</v>
      </c>
      <c r="S31" s="0" t="n">
        <v>18</v>
      </c>
      <c r="T31" s="0" t="s">
        <v>110</v>
      </c>
      <c r="U31" s="0" t="n">
        <v>24.029847462972</v>
      </c>
    </row>
    <row r="32" customFormat="false" ht="15" hidden="false" customHeight="false" outlineLevel="0" collapsed="false">
      <c r="I32" s="0" t="s">
        <v>150</v>
      </c>
      <c r="J32" s="0" t="s">
        <v>57</v>
      </c>
      <c r="K32" s="0" t="n">
        <v>24.8483255514934</v>
      </c>
      <c r="R32" s="10" t="s">
        <v>116</v>
      </c>
      <c r="S32" s="0" t="n">
        <v>19</v>
      </c>
      <c r="T32" s="0" t="s">
        <v>110</v>
      </c>
      <c r="U32" s="0" t="n">
        <v>24.8961245218913</v>
      </c>
    </row>
    <row r="33" customFormat="false" ht="15" hidden="false" customHeight="false" outlineLevel="0" collapsed="false">
      <c r="I33" s="0" t="s">
        <v>152</v>
      </c>
      <c r="J33" s="0" t="s">
        <v>57</v>
      </c>
      <c r="K33" s="0" t="n">
        <v>24.279250201438</v>
      </c>
      <c r="R33" s="10" t="s">
        <v>117</v>
      </c>
      <c r="S33" s="0" t="n">
        <v>20</v>
      </c>
      <c r="T33" s="0" t="s">
        <v>110</v>
      </c>
      <c r="U33" s="0" t="n">
        <v>24.723154703776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140</v>
      </c>
      <c r="B1" s="0" t="s">
        <v>141</v>
      </c>
      <c r="C1" s="0" t="s">
        <v>181</v>
      </c>
      <c r="E1" s="8" t="s">
        <v>140</v>
      </c>
      <c r="F1" s="8" t="s">
        <v>141</v>
      </c>
      <c r="G1" s="8" t="s">
        <v>181</v>
      </c>
      <c r="I1" s="0" t="s">
        <v>140</v>
      </c>
      <c r="J1" s="0" t="s">
        <v>141</v>
      </c>
      <c r="K1" s="0" t="s">
        <v>181</v>
      </c>
      <c r="R1" s="29" t="s">
        <v>67</v>
      </c>
      <c r="S1" s="29" t="s">
        <v>68</v>
      </c>
      <c r="T1" s="29" t="s">
        <v>69</v>
      </c>
      <c r="U1" s="0" t="s">
        <v>181</v>
      </c>
    </row>
    <row r="2" customFormat="false" ht="15" hidden="false" customHeight="false" outlineLevel="0" collapsed="false">
      <c r="A2" s="0" t="s">
        <v>143</v>
      </c>
      <c r="B2" s="0" t="s">
        <v>60</v>
      </c>
      <c r="C2" s="0" t="n">
        <v>25.9679876963298</v>
      </c>
      <c r="E2" s="8" t="s">
        <v>144</v>
      </c>
      <c r="F2" s="8" t="s">
        <v>60</v>
      </c>
      <c r="G2" s="8" t="n">
        <v>26.5991942087809</v>
      </c>
      <c r="I2" s="0" t="s">
        <v>143</v>
      </c>
      <c r="J2" s="0" t="s">
        <v>60</v>
      </c>
      <c r="K2" s="0" t="n">
        <v>25.9679876963298</v>
      </c>
      <c r="R2" s="10" t="s">
        <v>85</v>
      </c>
      <c r="S2" s="0" t="n">
        <v>8</v>
      </c>
      <c r="T2" s="0" t="s">
        <v>86</v>
      </c>
      <c r="U2" s="0" t="n">
        <v>26.779998143514</v>
      </c>
    </row>
    <row r="3" customFormat="false" ht="15" hidden="false" customHeight="false" outlineLevel="0" collapsed="false">
      <c r="A3" s="0" t="s">
        <v>145</v>
      </c>
      <c r="B3" s="0" t="s">
        <v>60</v>
      </c>
      <c r="C3" s="0" t="n">
        <v>26.2832787831624</v>
      </c>
      <c r="E3" s="8" t="s">
        <v>146</v>
      </c>
      <c r="F3" s="8" t="s">
        <v>60</v>
      </c>
      <c r="G3" s="8" t="n">
        <v>25.9646886189779</v>
      </c>
      <c r="I3" s="0" t="s">
        <v>145</v>
      </c>
      <c r="J3" s="0" t="s">
        <v>60</v>
      </c>
      <c r="K3" s="0" t="n">
        <v>26.2832787831624</v>
      </c>
      <c r="R3" s="10" t="s">
        <v>87</v>
      </c>
      <c r="S3" s="0" t="n">
        <v>13</v>
      </c>
      <c r="T3" s="0" t="s">
        <v>86</v>
      </c>
      <c r="U3" s="0" t="n">
        <v>26.2064787546794</v>
      </c>
    </row>
    <row r="4" customFormat="false" ht="15" hidden="false" customHeight="false" outlineLevel="0" collapsed="false">
      <c r="A4" s="0" t="s">
        <v>147</v>
      </c>
      <c r="B4" s="0" t="s">
        <v>60</v>
      </c>
      <c r="C4" s="0" t="n">
        <v>26.6609401702881</v>
      </c>
      <c r="E4" s="8" t="s">
        <v>148</v>
      </c>
      <c r="F4" s="8" t="s">
        <v>60</v>
      </c>
      <c r="G4" s="8" t="n">
        <v>25.8888835906982</v>
      </c>
      <c r="I4" s="0" t="s">
        <v>147</v>
      </c>
      <c r="J4" s="0" t="s">
        <v>60</v>
      </c>
      <c r="K4" s="0" t="n">
        <v>26.6609401702881</v>
      </c>
      <c r="R4" s="10" t="s">
        <v>88</v>
      </c>
      <c r="S4" s="0" t="n">
        <v>14</v>
      </c>
      <c r="T4" s="0" t="s">
        <v>86</v>
      </c>
      <c r="U4" s="0" t="n">
        <v>26.0865408579508</v>
      </c>
    </row>
    <row r="5" customFormat="false" ht="15" hidden="false" customHeight="false" outlineLevel="0" collapsed="false">
      <c r="A5" s="0" t="s">
        <v>149</v>
      </c>
      <c r="B5" s="0" t="s">
        <v>60</v>
      </c>
      <c r="C5" s="0" t="n">
        <v>26.457524617513</v>
      </c>
      <c r="E5" s="8" t="s">
        <v>150</v>
      </c>
      <c r="F5" s="8" t="s">
        <v>60</v>
      </c>
      <c r="G5" s="8" t="n">
        <v>26.9212404886882</v>
      </c>
      <c r="I5" s="0" t="s">
        <v>149</v>
      </c>
      <c r="J5" s="0" t="s">
        <v>60</v>
      </c>
      <c r="K5" s="0" t="n">
        <v>26.457524617513</v>
      </c>
      <c r="R5" s="10" t="s">
        <v>89</v>
      </c>
      <c r="S5" s="0" t="n">
        <v>15</v>
      </c>
      <c r="T5" s="0" t="s">
        <v>86</v>
      </c>
      <c r="U5" s="0" t="n">
        <v>25.6437473297119</v>
      </c>
    </row>
    <row r="6" customFormat="false" ht="15" hidden="false" customHeight="false" outlineLevel="0" collapsed="false">
      <c r="A6" s="0" t="s">
        <v>151</v>
      </c>
      <c r="B6" s="0" t="s">
        <v>60</v>
      </c>
      <c r="C6" s="0" t="n">
        <v>27.7034079233805</v>
      </c>
      <c r="E6" s="8" t="s">
        <v>152</v>
      </c>
      <c r="F6" s="8" t="s">
        <v>60</v>
      </c>
      <c r="G6" s="8" t="n">
        <v>26.7702865600586</v>
      </c>
      <c r="I6" s="0" t="s">
        <v>151</v>
      </c>
      <c r="J6" s="0" t="s">
        <v>60</v>
      </c>
      <c r="K6" s="0" t="n">
        <v>27.7034079233805</v>
      </c>
      <c r="R6" s="10" t="s">
        <v>90</v>
      </c>
      <c r="S6" s="0" t="n">
        <v>21</v>
      </c>
      <c r="T6" s="0" t="s">
        <v>86</v>
      </c>
      <c r="U6" s="0" t="n">
        <v>26.0985463460286</v>
      </c>
    </row>
    <row r="7" customFormat="false" ht="15" hidden="false" customHeight="false" outlineLevel="0" collapsed="false">
      <c r="A7" s="0" t="s">
        <v>153</v>
      </c>
      <c r="B7" s="0" t="s">
        <v>60</v>
      </c>
      <c r="C7" s="0" t="n">
        <v>26.8703689575195</v>
      </c>
      <c r="E7" s="8" t="s">
        <v>154</v>
      </c>
      <c r="F7" s="8" t="s">
        <v>60</v>
      </c>
      <c r="G7" s="8" t="n">
        <v>28.1278235117594</v>
      </c>
      <c r="I7" s="0" t="s">
        <v>153</v>
      </c>
      <c r="J7" s="0" t="s">
        <v>60</v>
      </c>
      <c r="K7" s="0" t="n">
        <v>26.8703689575195</v>
      </c>
      <c r="R7" s="10" t="s">
        <v>91</v>
      </c>
      <c r="S7" s="0" t="n">
        <v>22</v>
      </c>
      <c r="T7" s="0" t="s">
        <v>86</v>
      </c>
      <c r="U7" s="0" t="n">
        <v>27.2086060841878</v>
      </c>
    </row>
    <row r="8" customFormat="false" ht="15" hidden="false" customHeight="false" outlineLevel="0" collapsed="false">
      <c r="A8" s="0" t="s">
        <v>155</v>
      </c>
      <c r="B8" s="0" t="s">
        <v>60</v>
      </c>
      <c r="C8" s="0" t="n">
        <v>34.5228233337402</v>
      </c>
      <c r="E8" s="8"/>
      <c r="F8" s="8"/>
      <c r="G8" s="8"/>
      <c r="I8" s="0" t="s">
        <v>155</v>
      </c>
      <c r="J8" s="0" t="s">
        <v>60</v>
      </c>
      <c r="K8" s="0" t="n">
        <v>34.5228233337402</v>
      </c>
      <c r="R8" s="10" t="s">
        <v>92</v>
      </c>
      <c r="S8" s="0" t="n">
        <v>23</v>
      </c>
      <c r="T8" s="0" t="s">
        <v>86</v>
      </c>
      <c r="U8" s="0" t="n">
        <v>26.1894245147705</v>
      </c>
    </row>
    <row r="9" customFormat="false" ht="15" hidden="false" customHeight="false" outlineLevel="0" collapsed="false">
      <c r="A9" s="0" t="s">
        <v>156</v>
      </c>
      <c r="B9" s="0" t="s">
        <v>60</v>
      </c>
      <c r="C9" s="0" t="n">
        <v>26.779998143514</v>
      </c>
      <c r="I9" s="0" t="s">
        <v>156</v>
      </c>
      <c r="J9" s="0" t="s">
        <v>60</v>
      </c>
      <c r="K9" s="0" t="n">
        <v>26.779998143514</v>
      </c>
      <c r="R9" s="10" t="s">
        <v>93</v>
      </c>
      <c r="S9" s="0" t="n">
        <v>24</v>
      </c>
      <c r="T9" s="0" t="s">
        <v>86</v>
      </c>
      <c r="U9" s="0" t="n">
        <v>27.3303712209066</v>
      </c>
    </row>
    <row r="10" customFormat="false" ht="15" hidden="false" customHeight="false" outlineLevel="0" collapsed="false">
      <c r="A10" s="0" t="s">
        <v>157</v>
      </c>
      <c r="B10" s="0" t="s">
        <v>60</v>
      </c>
      <c r="C10" s="0" t="n">
        <v>26.813710530599</v>
      </c>
      <c r="I10" s="0" t="s">
        <v>157</v>
      </c>
      <c r="J10" s="0" t="s">
        <v>60</v>
      </c>
      <c r="K10" s="0" t="n">
        <v>26.813710530599</v>
      </c>
      <c r="R10" s="10" t="s">
        <v>94</v>
      </c>
      <c r="S10" s="0" t="n">
        <v>9</v>
      </c>
      <c r="T10" s="0" t="s">
        <v>95</v>
      </c>
      <c r="U10" s="0" t="n">
        <v>26.813710530599</v>
      </c>
    </row>
    <row r="11" customFormat="false" ht="15" hidden="false" customHeight="false" outlineLevel="0" collapsed="false">
      <c r="A11" s="0" t="s">
        <v>158</v>
      </c>
      <c r="B11" s="0" t="s">
        <v>60</v>
      </c>
      <c r="C11" s="0" t="n">
        <v>27.7480080922445</v>
      </c>
      <c r="E11" s="0" t="s">
        <v>140</v>
      </c>
      <c r="F11" s="0" t="s">
        <v>141</v>
      </c>
      <c r="G11" s="0" t="s">
        <v>181</v>
      </c>
      <c r="I11" s="0" t="s">
        <v>158</v>
      </c>
      <c r="J11" s="0" t="s">
        <v>60</v>
      </c>
      <c r="K11" s="0" t="n">
        <v>27.7480080922445</v>
      </c>
      <c r="R11" s="10" t="s">
        <v>96</v>
      </c>
      <c r="S11" s="0" t="n">
        <v>10</v>
      </c>
      <c r="T11" s="0" t="s">
        <v>95</v>
      </c>
      <c r="U11" s="0" t="n">
        <v>27.7480080922445</v>
      </c>
    </row>
    <row r="12" customFormat="false" ht="15" hidden="false" customHeight="false" outlineLevel="0" collapsed="false">
      <c r="A12" s="0" t="s">
        <v>159</v>
      </c>
      <c r="B12" s="0" t="s">
        <v>60</v>
      </c>
      <c r="C12" s="0" t="n">
        <v>26.3787441253662</v>
      </c>
      <c r="E12" s="0" t="s">
        <v>144</v>
      </c>
      <c r="F12" s="0" t="s">
        <v>60</v>
      </c>
      <c r="G12" s="0" t="n">
        <f aca="false">G2*$C$31</f>
        <v>25.8047657821858</v>
      </c>
      <c r="I12" s="0" t="s">
        <v>159</v>
      </c>
      <c r="J12" s="0" t="s">
        <v>60</v>
      </c>
      <c r="K12" s="0" t="n">
        <v>26.3787441253662</v>
      </c>
      <c r="R12" s="10" t="s">
        <v>97</v>
      </c>
      <c r="S12" s="0" t="n">
        <v>11</v>
      </c>
      <c r="T12" s="0" t="s">
        <v>95</v>
      </c>
      <c r="U12" s="0" t="n">
        <v>26.3787441253662</v>
      </c>
    </row>
    <row r="13" customFormat="false" ht="15" hidden="false" customHeight="false" outlineLevel="0" collapsed="false">
      <c r="A13" s="0" t="s">
        <v>160</v>
      </c>
      <c r="B13" s="0" t="s">
        <v>60</v>
      </c>
      <c r="C13" s="0" t="n">
        <v>26.6441179911296</v>
      </c>
      <c r="E13" s="0" t="s">
        <v>146</v>
      </c>
      <c r="F13" s="0" t="s">
        <v>60</v>
      </c>
      <c r="G13" s="0" t="n">
        <f aca="false">G3*$C$31</f>
        <v>25.1892107392834</v>
      </c>
      <c r="I13" s="0" t="s">
        <v>160</v>
      </c>
      <c r="J13" s="0" t="s">
        <v>60</v>
      </c>
      <c r="K13" s="0" t="n">
        <v>26.6441179911296</v>
      </c>
      <c r="R13" s="10" t="s">
        <v>98</v>
      </c>
      <c r="S13" s="0" t="n">
        <v>12</v>
      </c>
      <c r="T13" s="0" t="s">
        <v>95</v>
      </c>
      <c r="U13" s="0" t="n">
        <v>26.6441179911296</v>
      </c>
    </row>
    <row r="14" customFormat="false" ht="15" hidden="false" customHeight="false" outlineLevel="0" collapsed="false">
      <c r="A14" s="0" t="s">
        <v>161</v>
      </c>
      <c r="B14" s="0" t="s">
        <v>60</v>
      </c>
      <c r="C14" s="0" t="n">
        <v>26.2064787546794</v>
      </c>
      <c r="E14" s="0" t="s">
        <v>148</v>
      </c>
      <c r="F14" s="0" t="s">
        <v>60</v>
      </c>
      <c r="G14" s="0" t="n">
        <f aca="false">G4*$C$31</f>
        <v>25.1156697521198</v>
      </c>
      <c r="I14" s="0" t="s">
        <v>161</v>
      </c>
      <c r="J14" s="0" t="s">
        <v>60</v>
      </c>
      <c r="K14" s="0" t="n">
        <v>26.2064787546794</v>
      </c>
      <c r="R14" s="10" t="s">
        <v>99</v>
      </c>
      <c r="S14" s="0" t="n">
        <v>25</v>
      </c>
      <c r="T14" s="0" t="s">
        <v>95</v>
      </c>
      <c r="U14" s="0" t="n">
        <v>26.0537026723226</v>
      </c>
    </row>
    <row r="15" customFormat="false" ht="15" hidden="false" customHeight="false" outlineLevel="0" collapsed="false">
      <c r="A15" s="0" t="s">
        <v>162</v>
      </c>
      <c r="B15" s="0" t="s">
        <v>60</v>
      </c>
      <c r="C15" s="0" t="n">
        <v>26.0865408579508</v>
      </c>
      <c r="E15" s="0" t="s">
        <v>150</v>
      </c>
      <c r="F15" s="0" t="s">
        <v>60</v>
      </c>
      <c r="G15" s="0" t="n">
        <f aca="false">G5*$C$31</f>
        <v>26.1171936233754</v>
      </c>
      <c r="I15" s="0" t="s">
        <v>162</v>
      </c>
      <c r="J15" s="0" t="s">
        <v>60</v>
      </c>
      <c r="K15" s="0" t="n">
        <v>26.0865408579508</v>
      </c>
      <c r="R15" s="10" t="s">
        <v>100</v>
      </c>
      <c r="S15" s="0" t="n">
        <v>26</v>
      </c>
      <c r="T15" s="0" t="s">
        <v>95</v>
      </c>
      <c r="U15" s="0" t="n">
        <v>26.1829922993978</v>
      </c>
    </row>
    <row r="16" customFormat="false" ht="15" hidden="false" customHeight="false" outlineLevel="0" collapsed="false">
      <c r="A16" s="0" t="s">
        <v>163</v>
      </c>
      <c r="B16" s="0" t="s">
        <v>60</v>
      </c>
      <c r="C16" s="0" t="n">
        <v>25.6437473297119</v>
      </c>
      <c r="E16" s="0" t="s">
        <v>152</v>
      </c>
      <c r="F16" s="0" t="s">
        <v>60</v>
      </c>
      <c r="G16" s="0" t="n">
        <f aca="false">G6*$C$31</f>
        <v>25.9707481806446</v>
      </c>
      <c r="I16" s="0" t="s">
        <v>163</v>
      </c>
      <c r="J16" s="0" t="s">
        <v>60</v>
      </c>
      <c r="K16" s="0" t="n">
        <v>25.6437473297119</v>
      </c>
      <c r="R16" s="10" t="s">
        <v>101</v>
      </c>
      <c r="S16" s="0" t="n">
        <v>27</v>
      </c>
      <c r="T16" s="0" t="s">
        <v>95</v>
      </c>
      <c r="U16" s="0" t="n">
        <v>26.0244356791178</v>
      </c>
    </row>
    <row r="17" customFormat="false" ht="15" hidden="false" customHeight="false" outlineLevel="0" collapsed="false">
      <c r="A17" s="0" t="s">
        <v>164</v>
      </c>
      <c r="B17" s="0" t="s">
        <v>60</v>
      </c>
      <c r="C17" s="0" t="n">
        <v>26.7489477793376</v>
      </c>
      <c r="E17" s="0" t="s">
        <v>154</v>
      </c>
      <c r="F17" s="0" t="s">
        <v>60</v>
      </c>
      <c r="G17" s="0" t="n">
        <f aca="false">G7*$C$31</f>
        <v>27.2877400716146</v>
      </c>
      <c r="I17" s="0" t="s">
        <v>164</v>
      </c>
      <c r="J17" s="0" t="s">
        <v>60</v>
      </c>
      <c r="K17" s="0" t="n">
        <v>26.7489477793376</v>
      </c>
      <c r="R17" s="10" t="s">
        <v>137</v>
      </c>
      <c r="S17" s="0" t="n">
        <v>28</v>
      </c>
      <c r="T17" s="0" t="s">
        <v>95</v>
      </c>
      <c r="U17" s="0" t="n">
        <v>25.8047657821857</v>
      </c>
    </row>
    <row r="18" customFormat="false" ht="15" hidden="false" customHeight="false" outlineLevel="0" collapsed="false">
      <c r="A18" s="0" t="s">
        <v>165</v>
      </c>
      <c r="B18" s="0" t="s">
        <v>60</v>
      </c>
      <c r="C18" s="0" t="n">
        <v>26.2330303192139</v>
      </c>
      <c r="I18" s="0" t="s">
        <v>165</v>
      </c>
      <c r="J18" s="0" t="s">
        <v>60</v>
      </c>
      <c r="K18" s="0" t="n">
        <v>26.2330303192139</v>
      </c>
      <c r="R18" s="10" t="s">
        <v>102</v>
      </c>
      <c r="S18" s="0" t="n">
        <v>5</v>
      </c>
      <c r="T18" s="0" t="s">
        <v>103</v>
      </c>
      <c r="U18" s="0" t="n">
        <v>27.7034079233805</v>
      </c>
    </row>
    <row r="19" customFormat="false" ht="15" hidden="false" customHeight="false" outlineLevel="0" collapsed="false">
      <c r="A19" s="0" t="s">
        <v>166</v>
      </c>
      <c r="B19" s="0" t="s">
        <v>60</v>
      </c>
      <c r="C19" s="0" t="n">
        <v>25.8921279907227</v>
      </c>
      <c r="I19" s="0" t="s">
        <v>166</v>
      </c>
      <c r="J19" s="0" t="s">
        <v>60</v>
      </c>
      <c r="K19" s="0" t="n">
        <v>25.8921279907227</v>
      </c>
      <c r="R19" s="10" t="s">
        <v>104</v>
      </c>
      <c r="S19" s="0" t="n">
        <v>6</v>
      </c>
      <c r="T19" s="0" t="s">
        <v>103</v>
      </c>
      <c r="U19" s="0" t="n">
        <v>26.8703689575195</v>
      </c>
    </row>
    <row r="20" customFormat="false" ht="15" hidden="false" customHeight="false" outlineLevel="0" collapsed="false">
      <c r="A20" s="0" t="s">
        <v>167</v>
      </c>
      <c r="B20" s="0" t="s">
        <v>60</v>
      </c>
      <c r="C20" s="0" t="n">
        <v>26.3783855438232</v>
      </c>
      <c r="I20" s="0" t="s">
        <v>167</v>
      </c>
      <c r="J20" s="0" t="s">
        <v>60</v>
      </c>
      <c r="K20" s="0" t="n">
        <v>26.3783855438232</v>
      </c>
      <c r="R20" s="10" t="s">
        <v>138</v>
      </c>
      <c r="S20" s="0" t="n">
        <v>7</v>
      </c>
      <c r="T20" s="0" t="s">
        <v>103</v>
      </c>
      <c r="U20" s="0" t="n">
        <v>34.5228233337402</v>
      </c>
    </row>
    <row r="21" customFormat="false" ht="15" hidden="false" customHeight="false" outlineLevel="0" collapsed="false">
      <c r="A21" s="0" t="s">
        <v>168</v>
      </c>
      <c r="B21" s="0" t="s">
        <v>60</v>
      </c>
      <c r="C21" s="0" t="n">
        <v>26.1450157165527</v>
      </c>
      <c r="I21" s="0" t="s">
        <v>168</v>
      </c>
      <c r="J21" s="0" t="s">
        <v>60</v>
      </c>
      <c r="K21" s="0" t="n">
        <v>26.1450157165527</v>
      </c>
      <c r="R21" s="10" t="s">
        <v>139</v>
      </c>
      <c r="S21" s="0" t="n">
        <v>16</v>
      </c>
      <c r="T21" s="0" t="s">
        <v>103</v>
      </c>
      <c r="U21" s="0" t="n">
        <v>26.7489477793376</v>
      </c>
    </row>
    <row r="22" customFormat="false" ht="15" hidden="false" customHeight="false" outlineLevel="0" collapsed="false">
      <c r="A22" s="0" t="s">
        <v>169</v>
      </c>
      <c r="B22" s="0" t="s">
        <v>60</v>
      </c>
      <c r="C22" s="0" t="n">
        <v>26.0985463460286</v>
      </c>
      <c r="I22" s="0" t="s">
        <v>169</v>
      </c>
      <c r="J22" s="0" t="s">
        <v>60</v>
      </c>
      <c r="K22" s="0" t="n">
        <v>26.0985463460286</v>
      </c>
      <c r="R22" s="10" t="s">
        <v>105</v>
      </c>
      <c r="S22" s="0" t="n">
        <v>29</v>
      </c>
      <c r="T22" s="0" t="s">
        <v>103</v>
      </c>
      <c r="U22" s="0" t="n">
        <v>25.1892107392833</v>
      </c>
    </row>
    <row r="23" customFormat="false" ht="15" hidden="false" customHeight="false" outlineLevel="0" collapsed="false">
      <c r="A23" s="0" t="s">
        <v>170</v>
      </c>
      <c r="B23" s="0" t="s">
        <v>60</v>
      </c>
      <c r="C23" s="0" t="n">
        <v>27.2086060841878</v>
      </c>
      <c r="I23" s="0" t="s">
        <v>170</v>
      </c>
      <c r="J23" s="0" t="s">
        <v>60</v>
      </c>
      <c r="K23" s="0" t="n">
        <v>27.2086060841878</v>
      </c>
      <c r="R23" s="10" t="s">
        <v>106</v>
      </c>
      <c r="S23" s="0" t="n">
        <v>30</v>
      </c>
      <c r="T23" s="0" t="s">
        <v>103</v>
      </c>
      <c r="U23" s="0" t="n">
        <v>25.1156697521198</v>
      </c>
    </row>
    <row r="24" customFormat="false" ht="15" hidden="false" customHeight="false" outlineLevel="0" collapsed="false">
      <c r="A24" s="0" t="s">
        <v>171</v>
      </c>
      <c r="B24" s="0" t="s">
        <v>60</v>
      </c>
      <c r="C24" s="0" t="n">
        <v>26.1894245147705</v>
      </c>
      <c r="I24" s="0" t="s">
        <v>171</v>
      </c>
      <c r="J24" s="0" t="s">
        <v>60</v>
      </c>
      <c r="K24" s="0" t="n">
        <v>26.1894245147705</v>
      </c>
      <c r="R24" s="10" t="s">
        <v>107</v>
      </c>
      <c r="S24" s="0" t="n">
        <v>31</v>
      </c>
      <c r="T24" s="0" t="s">
        <v>103</v>
      </c>
      <c r="U24" s="0" t="n">
        <v>26.1171936233753</v>
      </c>
    </row>
    <row r="25" customFormat="false" ht="15" hidden="false" customHeight="false" outlineLevel="0" collapsed="false">
      <c r="A25" s="0" t="s">
        <v>172</v>
      </c>
      <c r="B25" s="0" t="s">
        <v>60</v>
      </c>
      <c r="C25" s="0" t="n">
        <v>27.3303712209066</v>
      </c>
      <c r="I25" s="0" t="s">
        <v>172</v>
      </c>
      <c r="J25" s="0" t="s">
        <v>60</v>
      </c>
      <c r="K25" s="0" t="n">
        <v>27.3303712209066</v>
      </c>
      <c r="R25" s="10" t="s">
        <v>108</v>
      </c>
      <c r="S25" s="0" t="n">
        <v>32</v>
      </c>
      <c r="T25" s="0" t="s">
        <v>103</v>
      </c>
      <c r="U25" s="0" t="n">
        <v>25.9707481806445</v>
      </c>
    </row>
    <row r="26" customFormat="false" ht="15" hidden="false" customHeight="false" outlineLevel="0" collapsed="false">
      <c r="A26" s="0" t="s">
        <v>173</v>
      </c>
      <c r="B26" s="0" t="s">
        <v>60</v>
      </c>
      <c r="C26" s="0" t="n">
        <v>26.0537026723226</v>
      </c>
      <c r="I26" s="0" t="s">
        <v>173</v>
      </c>
      <c r="J26" s="0" t="s">
        <v>60</v>
      </c>
      <c r="K26" s="0" t="n">
        <v>26.0537026723226</v>
      </c>
      <c r="R26" s="10" t="s">
        <v>109</v>
      </c>
      <c r="S26" s="0" t="n">
        <v>1</v>
      </c>
      <c r="T26" s="0" t="s">
        <v>110</v>
      </c>
      <c r="U26" s="0" t="n">
        <v>25.9679876963298</v>
      </c>
    </row>
    <row r="27" customFormat="false" ht="15" hidden="false" customHeight="false" outlineLevel="0" collapsed="false">
      <c r="A27" s="0" t="s">
        <v>174</v>
      </c>
      <c r="B27" s="0" t="s">
        <v>60</v>
      </c>
      <c r="C27" s="0" t="n">
        <v>26.1829922993978</v>
      </c>
      <c r="I27" s="0" t="s">
        <v>174</v>
      </c>
      <c r="J27" s="0" t="s">
        <v>60</v>
      </c>
      <c r="K27" s="0" t="n">
        <v>26.1829922993978</v>
      </c>
      <c r="R27" s="10" t="s">
        <v>111</v>
      </c>
      <c r="S27" s="0" t="n">
        <v>2</v>
      </c>
      <c r="T27" s="0" t="s">
        <v>110</v>
      </c>
      <c r="U27" s="0" t="n">
        <v>26.2832787831624</v>
      </c>
    </row>
    <row r="28" customFormat="false" ht="15" hidden="false" customHeight="false" outlineLevel="0" collapsed="false">
      <c r="A28" s="0" t="s">
        <v>175</v>
      </c>
      <c r="B28" s="0" t="s">
        <v>60</v>
      </c>
      <c r="C28" s="0" t="n">
        <v>26.0244356791178</v>
      </c>
      <c r="I28" s="0" t="s">
        <v>175</v>
      </c>
      <c r="J28" s="0" t="s">
        <v>60</v>
      </c>
      <c r="K28" s="0" t="n">
        <v>26.0244356791178</v>
      </c>
      <c r="R28" s="10" t="s">
        <v>112</v>
      </c>
      <c r="S28" s="0" t="n">
        <v>3</v>
      </c>
      <c r="T28" s="0" t="s">
        <v>110</v>
      </c>
      <c r="U28" s="0" t="n">
        <v>26.6609401702881</v>
      </c>
    </row>
    <row r="29" customFormat="false" ht="15" hidden="false" customHeight="false" outlineLevel="0" collapsed="false">
      <c r="A29" s="0" t="s">
        <v>154</v>
      </c>
      <c r="B29" s="0" t="s">
        <v>60</v>
      </c>
      <c r="C29" s="0" t="n">
        <v>27.2877400716146</v>
      </c>
      <c r="I29" s="0" t="s">
        <v>144</v>
      </c>
      <c r="J29" s="0" t="s">
        <v>60</v>
      </c>
      <c r="K29" s="0" t="n">
        <v>25.8047657821857</v>
      </c>
      <c r="R29" s="10" t="s">
        <v>113</v>
      </c>
      <c r="S29" s="0" t="n">
        <v>4</v>
      </c>
      <c r="T29" s="0" t="s">
        <v>110</v>
      </c>
      <c r="U29" s="0" t="n">
        <v>26.457524617513</v>
      </c>
    </row>
    <row r="30" customFormat="false" ht="15" hidden="false" customHeight="false" outlineLevel="0" collapsed="false">
      <c r="I30" s="0" t="s">
        <v>146</v>
      </c>
      <c r="J30" s="0" t="s">
        <v>60</v>
      </c>
      <c r="K30" s="0" t="n">
        <v>25.1892107392833</v>
      </c>
      <c r="R30" s="10" t="s">
        <v>114</v>
      </c>
      <c r="S30" s="0" t="n">
        <v>17</v>
      </c>
      <c r="T30" s="0" t="s">
        <v>110</v>
      </c>
      <c r="U30" s="0" t="n">
        <v>26.2330303192139</v>
      </c>
    </row>
    <row r="31" customFormat="false" ht="15" hidden="false" customHeight="false" outlineLevel="0" collapsed="false">
      <c r="B31" s="0" t="s">
        <v>176</v>
      </c>
      <c r="C31" s="0" t="n">
        <f aca="false">C29/G7</f>
        <v>0.970133364929797</v>
      </c>
      <c r="I31" s="0" t="s">
        <v>148</v>
      </c>
      <c r="J31" s="0" t="s">
        <v>60</v>
      </c>
      <c r="K31" s="0" t="n">
        <v>25.1156697521198</v>
      </c>
      <c r="R31" s="10" t="s">
        <v>115</v>
      </c>
      <c r="S31" s="0" t="n">
        <v>18</v>
      </c>
      <c r="T31" s="0" t="s">
        <v>110</v>
      </c>
      <c r="U31" s="0" t="n">
        <v>25.8921279907227</v>
      </c>
    </row>
    <row r="32" customFormat="false" ht="15" hidden="false" customHeight="false" outlineLevel="0" collapsed="false">
      <c r="I32" s="0" t="s">
        <v>150</v>
      </c>
      <c r="J32" s="0" t="s">
        <v>60</v>
      </c>
      <c r="K32" s="0" t="n">
        <v>26.1171936233753</v>
      </c>
      <c r="R32" s="10" t="s">
        <v>116</v>
      </c>
      <c r="S32" s="0" t="n">
        <v>19</v>
      </c>
      <c r="T32" s="0" t="s">
        <v>110</v>
      </c>
      <c r="U32" s="0" t="n">
        <v>26.3783855438232</v>
      </c>
    </row>
    <row r="33" customFormat="false" ht="15" hidden="false" customHeight="false" outlineLevel="0" collapsed="false">
      <c r="I33" s="0" t="s">
        <v>152</v>
      </c>
      <c r="J33" s="0" t="s">
        <v>60</v>
      </c>
      <c r="K33" s="0" t="n">
        <v>25.9707481806445</v>
      </c>
      <c r="R33" s="10" t="s">
        <v>117</v>
      </c>
      <c r="S33" s="0" t="n">
        <v>20</v>
      </c>
      <c r="T33" s="0" t="s">
        <v>110</v>
      </c>
      <c r="U33" s="0" t="n">
        <v>26.1450157165527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140</v>
      </c>
      <c r="B1" s="0" t="s">
        <v>141</v>
      </c>
      <c r="C1" s="0" t="s">
        <v>181</v>
      </c>
      <c r="E1" s="8" t="s">
        <v>140</v>
      </c>
      <c r="F1" s="8" t="s">
        <v>141</v>
      </c>
      <c r="G1" s="8" t="s">
        <v>181</v>
      </c>
      <c r="I1" s="0" t="s">
        <v>140</v>
      </c>
      <c r="J1" s="0" t="s">
        <v>141</v>
      </c>
      <c r="K1" s="0" t="s">
        <v>181</v>
      </c>
      <c r="R1" s="29" t="s">
        <v>67</v>
      </c>
      <c r="S1" s="29" t="s">
        <v>68</v>
      </c>
      <c r="T1" s="29" t="s">
        <v>69</v>
      </c>
      <c r="U1" s="0" t="s">
        <v>181</v>
      </c>
    </row>
    <row r="2" customFormat="false" ht="15" hidden="false" customHeight="false" outlineLevel="0" collapsed="false">
      <c r="A2" s="0" t="s">
        <v>143</v>
      </c>
      <c r="B2" s="0" t="s">
        <v>61</v>
      </c>
      <c r="C2" s="0" t="n">
        <v>30.6399421691895</v>
      </c>
      <c r="E2" s="8" t="s">
        <v>144</v>
      </c>
      <c r="F2" s="8" t="s">
        <v>61</v>
      </c>
      <c r="G2" s="8" t="n">
        <v>32.4228210449219</v>
      </c>
      <c r="I2" s="0" t="s">
        <v>143</v>
      </c>
      <c r="J2" s="0" t="s">
        <v>61</v>
      </c>
      <c r="K2" s="0" t="n">
        <v>30.6399421691895</v>
      </c>
      <c r="R2" s="10" t="s">
        <v>85</v>
      </c>
      <c r="S2" s="0" t="n">
        <v>8</v>
      </c>
      <c r="T2" s="0" t="s">
        <v>86</v>
      </c>
      <c r="U2" s="0" t="n">
        <v>31.8702659606934</v>
      </c>
    </row>
    <row r="3" customFormat="false" ht="15" hidden="false" customHeight="false" outlineLevel="0" collapsed="false">
      <c r="A3" s="0" t="s">
        <v>145</v>
      </c>
      <c r="B3" s="0" t="s">
        <v>61</v>
      </c>
      <c r="C3" s="0" t="n">
        <v>31.6066080729167</v>
      </c>
      <c r="E3" s="8" t="s">
        <v>146</v>
      </c>
      <c r="F3" s="8" t="s">
        <v>61</v>
      </c>
      <c r="G3" s="8" t="n">
        <v>31.4894975026449</v>
      </c>
      <c r="I3" s="0" t="s">
        <v>145</v>
      </c>
      <c r="J3" s="0" t="s">
        <v>61</v>
      </c>
      <c r="K3" s="0" t="n">
        <v>31.6066080729167</v>
      </c>
      <c r="R3" s="10" t="s">
        <v>87</v>
      </c>
      <c r="S3" s="0" t="n">
        <v>13</v>
      </c>
      <c r="T3" s="0" t="s">
        <v>86</v>
      </c>
      <c r="U3" s="0" t="n">
        <v>31.4836050669352</v>
      </c>
    </row>
    <row r="4" customFormat="false" ht="15" hidden="false" customHeight="false" outlineLevel="0" collapsed="false">
      <c r="A4" s="0" t="s">
        <v>147</v>
      </c>
      <c r="B4" s="0" t="s">
        <v>61</v>
      </c>
      <c r="C4" s="0" t="n">
        <v>32.0474605560303</v>
      </c>
      <c r="E4" s="8" t="s">
        <v>148</v>
      </c>
      <c r="F4" s="8" t="s">
        <v>61</v>
      </c>
      <c r="G4" s="8" t="n">
        <v>31.3603407541911</v>
      </c>
      <c r="I4" s="0" t="s">
        <v>147</v>
      </c>
      <c r="J4" s="0" t="s">
        <v>61</v>
      </c>
      <c r="K4" s="0" t="n">
        <v>32.0474605560303</v>
      </c>
      <c r="R4" s="10" t="s">
        <v>88</v>
      </c>
      <c r="S4" s="0" t="n">
        <v>14</v>
      </c>
      <c r="T4" s="0" t="s">
        <v>86</v>
      </c>
      <c r="U4" s="0" t="n">
        <v>31.3816521962484</v>
      </c>
    </row>
    <row r="5" customFormat="false" ht="15" hidden="false" customHeight="false" outlineLevel="0" collapsed="false">
      <c r="A5" s="0" t="s">
        <v>149</v>
      </c>
      <c r="B5" s="0" t="s">
        <v>61</v>
      </c>
      <c r="C5" s="0" t="n">
        <v>31.0385862986247</v>
      </c>
      <c r="E5" s="8" t="s">
        <v>150</v>
      </c>
      <c r="F5" s="8" t="s">
        <v>61</v>
      </c>
      <c r="G5" s="8" t="n">
        <v>32.352840423584</v>
      </c>
      <c r="I5" s="0" t="s">
        <v>149</v>
      </c>
      <c r="J5" s="0" t="s">
        <v>61</v>
      </c>
      <c r="K5" s="0" t="n">
        <v>31.0385862986247</v>
      </c>
      <c r="R5" s="10" t="s">
        <v>89</v>
      </c>
      <c r="S5" s="0" t="n">
        <v>15</v>
      </c>
      <c r="T5" s="0" t="s">
        <v>86</v>
      </c>
      <c r="U5" s="0" t="n">
        <v>30.6389859517415</v>
      </c>
    </row>
    <row r="6" customFormat="false" ht="15" hidden="false" customHeight="false" outlineLevel="0" collapsed="false">
      <c r="A6" s="0" t="s">
        <v>151</v>
      </c>
      <c r="B6" s="0" t="s">
        <v>61</v>
      </c>
      <c r="C6" s="0" t="n">
        <v>33.1717478434245</v>
      </c>
      <c r="E6" s="8" t="s">
        <v>152</v>
      </c>
      <c r="F6" s="8" t="s">
        <v>61</v>
      </c>
      <c r="G6" s="8" t="n">
        <v>31.5674171447754</v>
      </c>
      <c r="I6" s="0" t="s">
        <v>151</v>
      </c>
      <c r="J6" s="0" t="s">
        <v>61</v>
      </c>
      <c r="K6" s="0" t="n">
        <v>33.1717478434245</v>
      </c>
      <c r="R6" s="10" t="s">
        <v>90</v>
      </c>
      <c r="S6" s="0" t="n">
        <v>21</v>
      </c>
      <c r="T6" s="0" t="s">
        <v>86</v>
      </c>
      <c r="U6" s="0" t="n">
        <v>31.0769761403402</v>
      </c>
    </row>
    <row r="7" customFormat="false" ht="15" hidden="false" customHeight="false" outlineLevel="0" collapsed="false">
      <c r="A7" s="0" t="s">
        <v>153</v>
      </c>
      <c r="B7" s="0" t="s">
        <v>61</v>
      </c>
      <c r="C7" s="0" t="n">
        <v>32.4868698120117</v>
      </c>
      <c r="E7" s="8" t="s">
        <v>154</v>
      </c>
      <c r="F7" s="8" t="s">
        <v>61</v>
      </c>
      <c r="G7" s="8" t="n">
        <v>33.0230051676432</v>
      </c>
      <c r="I7" s="0" t="s">
        <v>153</v>
      </c>
      <c r="J7" s="0" t="s">
        <v>61</v>
      </c>
      <c r="K7" s="0" t="n">
        <v>32.4868698120117</v>
      </c>
      <c r="R7" s="10" t="s">
        <v>91</v>
      </c>
      <c r="S7" s="0" t="n">
        <v>22</v>
      </c>
      <c r="T7" s="0" t="s">
        <v>86</v>
      </c>
      <c r="U7" s="0" t="n">
        <v>32.1063105265299</v>
      </c>
    </row>
    <row r="8" customFormat="false" ht="15" hidden="false" customHeight="false" outlineLevel="0" collapsed="false">
      <c r="A8" s="0" t="s">
        <v>155</v>
      </c>
      <c r="B8" s="0" t="s">
        <v>61</v>
      </c>
      <c r="C8" s="0" t="e">
        <f aca="false">#DIV/0!</f>
        <v>#DIV/0!</v>
      </c>
      <c r="E8" s="8"/>
      <c r="F8" s="8"/>
      <c r="G8" s="8"/>
      <c r="I8" s="0" t="s">
        <v>155</v>
      </c>
      <c r="J8" s="0" t="s">
        <v>61</v>
      </c>
      <c r="K8" s="0" t="e">
        <f aca="false">#DIV/0!</f>
        <v>#DIV/0!</v>
      </c>
      <c r="R8" s="10" t="s">
        <v>92</v>
      </c>
      <c r="S8" s="0" t="n">
        <v>23</v>
      </c>
      <c r="T8" s="0" t="s">
        <v>86</v>
      </c>
      <c r="U8" s="0" t="n">
        <v>31.5865039825439</v>
      </c>
    </row>
    <row r="9" customFormat="false" ht="15" hidden="false" customHeight="false" outlineLevel="0" collapsed="false">
      <c r="A9" s="0" t="s">
        <v>156</v>
      </c>
      <c r="B9" s="0" t="s">
        <v>61</v>
      </c>
      <c r="C9" s="0" t="n">
        <v>31.8702659606934</v>
      </c>
      <c r="I9" s="0" t="s">
        <v>156</v>
      </c>
      <c r="J9" s="0" t="s">
        <v>61</v>
      </c>
      <c r="K9" s="0" t="n">
        <v>31.8702659606934</v>
      </c>
      <c r="R9" s="10" t="s">
        <v>93</v>
      </c>
      <c r="S9" s="0" t="n">
        <v>24</v>
      </c>
      <c r="T9" s="0" t="s">
        <v>86</v>
      </c>
      <c r="U9" s="0" t="n">
        <v>32.8098080952962</v>
      </c>
    </row>
    <row r="10" customFormat="false" ht="15" hidden="false" customHeight="false" outlineLevel="0" collapsed="false">
      <c r="A10" s="0" t="s">
        <v>157</v>
      </c>
      <c r="B10" s="0" t="s">
        <v>61</v>
      </c>
      <c r="C10" s="0" t="n">
        <v>32.0167859395345</v>
      </c>
      <c r="I10" s="0" t="s">
        <v>157</v>
      </c>
      <c r="J10" s="0" t="s">
        <v>61</v>
      </c>
      <c r="K10" s="0" t="n">
        <v>32.0167859395345</v>
      </c>
      <c r="R10" s="10" t="s">
        <v>94</v>
      </c>
      <c r="S10" s="0" t="n">
        <v>9</v>
      </c>
      <c r="T10" s="0" t="s">
        <v>95</v>
      </c>
      <c r="U10" s="0" t="n">
        <v>32.0167859395345</v>
      </c>
    </row>
    <row r="11" customFormat="false" ht="15" hidden="false" customHeight="false" outlineLevel="0" collapsed="false">
      <c r="A11" s="0" t="s">
        <v>158</v>
      </c>
      <c r="B11" s="0" t="s">
        <v>61</v>
      </c>
      <c r="C11" s="0" t="n">
        <v>32.9025650024414</v>
      </c>
      <c r="E11" s="0" t="s">
        <v>140</v>
      </c>
      <c r="F11" s="0" t="s">
        <v>141</v>
      </c>
      <c r="G11" s="0" t="s">
        <v>181</v>
      </c>
      <c r="I11" s="0" t="s">
        <v>158</v>
      </c>
      <c r="J11" s="0" t="s">
        <v>61</v>
      </c>
      <c r="K11" s="0" t="n">
        <v>32.9025650024414</v>
      </c>
      <c r="R11" s="10" t="s">
        <v>96</v>
      </c>
      <c r="S11" s="0" t="n">
        <v>10</v>
      </c>
      <c r="T11" s="0" t="s">
        <v>95</v>
      </c>
      <c r="U11" s="0" t="n">
        <v>32.9025650024414</v>
      </c>
    </row>
    <row r="12" customFormat="false" ht="15" hidden="false" customHeight="false" outlineLevel="0" collapsed="false">
      <c r="A12" s="0" t="s">
        <v>159</v>
      </c>
      <c r="B12" s="0" t="s">
        <v>61</v>
      </c>
      <c r="C12" s="0" t="n">
        <v>31.6630827585856</v>
      </c>
      <c r="E12" s="0" t="s">
        <v>144</v>
      </c>
      <c r="F12" s="0" t="s">
        <v>61</v>
      </c>
      <c r="G12" s="0" t="n">
        <f aca="false">G2*$C$31</f>
        <v>32.2999543073204</v>
      </c>
      <c r="I12" s="0" t="s">
        <v>159</v>
      </c>
      <c r="J12" s="0" t="s">
        <v>61</v>
      </c>
      <c r="K12" s="0" t="n">
        <v>31.6630827585856</v>
      </c>
      <c r="R12" s="10" t="s">
        <v>97</v>
      </c>
      <c r="S12" s="0" t="n">
        <v>11</v>
      </c>
      <c r="T12" s="0" t="s">
        <v>95</v>
      </c>
      <c r="U12" s="0" t="n">
        <v>31.6630827585856</v>
      </c>
    </row>
    <row r="13" customFormat="false" ht="15" hidden="false" customHeight="false" outlineLevel="0" collapsed="false">
      <c r="A13" s="0" t="s">
        <v>160</v>
      </c>
      <c r="B13" s="0" t="s">
        <v>61</v>
      </c>
      <c r="C13" s="0" t="n">
        <v>31.6671002705892</v>
      </c>
      <c r="E13" s="0" t="s">
        <v>146</v>
      </c>
      <c r="F13" s="0" t="s">
        <v>61</v>
      </c>
      <c r="G13" s="0" t="n">
        <f aca="false">G3*$C$31</f>
        <v>31.3701676077693</v>
      </c>
      <c r="I13" s="0" t="s">
        <v>160</v>
      </c>
      <c r="J13" s="0" t="s">
        <v>61</v>
      </c>
      <c r="K13" s="0" t="n">
        <v>31.6671002705892</v>
      </c>
      <c r="R13" s="10" t="s">
        <v>98</v>
      </c>
      <c r="S13" s="0" t="n">
        <v>12</v>
      </c>
      <c r="T13" s="0" t="s">
        <v>95</v>
      </c>
      <c r="U13" s="0" t="n">
        <v>31.6671002705892</v>
      </c>
    </row>
    <row r="14" customFormat="false" ht="15" hidden="false" customHeight="false" outlineLevel="0" collapsed="false">
      <c r="A14" s="0" t="s">
        <v>161</v>
      </c>
      <c r="B14" s="0" t="s">
        <v>61</v>
      </c>
      <c r="C14" s="0" t="n">
        <v>31.4836050669352</v>
      </c>
      <c r="E14" s="0" t="s">
        <v>148</v>
      </c>
      <c r="F14" s="0" t="s">
        <v>61</v>
      </c>
      <c r="G14" s="0" t="n">
        <f aca="false">G4*$C$31</f>
        <v>31.2415003006353</v>
      </c>
      <c r="I14" s="0" t="s">
        <v>161</v>
      </c>
      <c r="J14" s="0" t="s">
        <v>61</v>
      </c>
      <c r="K14" s="0" t="n">
        <v>31.4836050669352</v>
      </c>
      <c r="R14" s="10" t="s">
        <v>99</v>
      </c>
      <c r="S14" s="0" t="n">
        <v>25</v>
      </c>
      <c r="T14" s="0" t="s">
        <v>95</v>
      </c>
      <c r="U14" s="0" t="n">
        <v>31.0322469075521</v>
      </c>
    </row>
    <row r="15" customFormat="false" ht="15" hidden="false" customHeight="false" outlineLevel="0" collapsed="false">
      <c r="A15" s="0" t="s">
        <v>162</v>
      </c>
      <c r="B15" s="0" t="s">
        <v>61</v>
      </c>
      <c r="C15" s="0" t="n">
        <v>31.3816521962484</v>
      </c>
      <c r="E15" s="0" t="s">
        <v>150</v>
      </c>
      <c r="F15" s="0" t="s">
        <v>61</v>
      </c>
      <c r="G15" s="0" t="n">
        <f aca="false">G5*$C$31</f>
        <v>32.230238878534</v>
      </c>
      <c r="I15" s="0" t="s">
        <v>162</v>
      </c>
      <c r="J15" s="0" t="s">
        <v>61</v>
      </c>
      <c r="K15" s="0" t="n">
        <v>31.3816521962484</v>
      </c>
      <c r="R15" s="10" t="s">
        <v>100</v>
      </c>
      <c r="S15" s="0" t="n">
        <v>26</v>
      </c>
      <c r="T15" s="0" t="s">
        <v>95</v>
      </c>
      <c r="U15" s="0" t="n">
        <v>31.0349057515462</v>
      </c>
    </row>
    <row r="16" customFormat="false" ht="15" hidden="false" customHeight="false" outlineLevel="0" collapsed="false">
      <c r="A16" s="0" t="s">
        <v>163</v>
      </c>
      <c r="B16" s="0" t="s">
        <v>61</v>
      </c>
      <c r="C16" s="0" t="n">
        <v>30.6389859517415</v>
      </c>
      <c r="E16" s="0" t="s">
        <v>152</v>
      </c>
      <c r="F16" s="0" t="s">
        <v>61</v>
      </c>
      <c r="G16" s="0" t="n">
        <f aca="false">G6*$C$31</f>
        <v>31.4477919723171</v>
      </c>
      <c r="I16" s="0" t="s">
        <v>163</v>
      </c>
      <c r="J16" s="0" t="s">
        <v>61</v>
      </c>
      <c r="K16" s="0" t="n">
        <v>30.6389859517415</v>
      </c>
      <c r="R16" s="10" t="s">
        <v>101</v>
      </c>
      <c r="S16" s="0" t="n">
        <v>27</v>
      </c>
      <c r="T16" s="0" t="s">
        <v>95</v>
      </c>
      <c r="U16" s="0" t="n">
        <v>31.4600664774577</v>
      </c>
    </row>
    <row r="17" customFormat="false" ht="15" hidden="false" customHeight="false" outlineLevel="0" collapsed="false">
      <c r="A17" s="0" t="s">
        <v>164</v>
      </c>
      <c r="B17" s="0" t="s">
        <v>61</v>
      </c>
      <c r="C17" s="0" t="n">
        <v>31.7916698455811</v>
      </c>
      <c r="E17" s="0" t="s">
        <v>154</v>
      </c>
      <c r="F17" s="0" t="s">
        <v>61</v>
      </c>
      <c r="G17" s="0" t="n">
        <f aca="false">G7*$C$31</f>
        <v>32.8978640238444</v>
      </c>
      <c r="I17" s="0" t="s">
        <v>164</v>
      </c>
      <c r="J17" s="0" t="s">
        <v>61</v>
      </c>
      <c r="K17" s="0" t="n">
        <v>31.7916698455811</v>
      </c>
      <c r="R17" s="10" t="s">
        <v>137</v>
      </c>
      <c r="S17" s="0" t="n">
        <v>28</v>
      </c>
      <c r="T17" s="0" t="s">
        <v>95</v>
      </c>
      <c r="U17" s="0" t="n">
        <v>32.2999543073204</v>
      </c>
    </row>
    <row r="18" customFormat="false" ht="15" hidden="false" customHeight="false" outlineLevel="0" collapsed="false">
      <c r="A18" s="0" t="s">
        <v>165</v>
      </c>
      <c r="B18" s="0" t="s">
        <v>61</v>
      </c>
      <c r="C18" s="0" t="n">
        <v>31.1576321919759</v>
      </c>
      <c r="I18" s="0" t="s">
        <v>165</v>
      </c>
      <c r="J18" s="0" t="s">
        <v>61</v>
      </c>
      <c r="K18" s="0" t="n">
        <v>31.1576321919759</v>
      </c>
      <c r="R18" s="10" t="s">
        <v>102</v>
      </c>
      <c r="S18" s="0" t="n">
        <v>5</v>
      </c>
      <c r="T18" s="0" t="s">
        <v>103</v>
      </c>
      <c r="U18" s="0" t="n">
        <v>33.1717478434245</v>
      </c>
    </row>
    <row r="19" customFormat="false" ht="15" hidden="false" customHeight="false" outlineLevel="0" collapsed="false">
      <c r="A19" s="0" t="s">
        <v>166</v>
      </c>
      <c r="B19" s="0" t="s">
        <v>61</v>
      </c>
      <c r="C19" s="0" t="n">
        <v>30.8664830525716</v>
      </c>
      <c r="I19" s="0" t="s">
        <v>166</v>
      </c>
      <c r="J19" s="0" t="s">
        <v>61</v>
      </c>
      <c r="K19" s="0" t="n">
        <v>30.8664830525716</v>
      </c>
      <c r="R19" s="10" t="s">
        <v>104</v>
      </c>
      <c r="S19" s="0" t="n">
        <v>6</v>
      </c>
      <c r="T19" s="0" t="s">
        <v>103</v>
      </c>
      <c r="U19" s="0" t="n">
        <v>32.4868698120117</v>
      </c>
    </row>
    <row r="20" customFormat="false" ht="15" hidden="false" customHeight="false" outlineLevel="0" collapsed="false">
      <c r="A20" s="0" t="s">
        <v>167</v>
      </c>
      <c r="B20" s="0" t="s">
        <v>61</v>
      </c>
      <c r="C20" s="0" t="n">
        <v>31.6695461273193</v>
      </c>
      <c r="I20" s="0" t="s">
        <v>167</v>
      </c>
      <c r="J20" s="0" t="s">
        <v>61</v>
      </c>
      <c r="K20" s="0" t="n">
        <v>31.6695461273193</v>
      </c>
      <c r="R20" s="10" t="s">
        <v>138</v>
      </c>
      <c r="S20" s="0" t="n">
        <v>7</v>
      </c>
      <c r="T20" s="0" t="s">
        <v>103</v>
      </c>
      <c r="U20" s="0" t="e">
        <f aca="false">#DIV/0!</f>
        <v>#DIV/0!</v>
      </c>
    </row>
    <row r="21" customFormat="false" ht="15" hidden="false" customHeight="false" outlineLevel="0" collapsed="false">
      <c r="A21" s="0" t="s">
        <v>168</v>
      </c>
      <c r="B21" s="0" t="s">
        <v>61</v>
      </c>
      <c r="C21" s="0" t="n">
        <v>31.4499346415202</v>
      </c>
      <c r="I21" s="0" t="s">
        <v>168</v>
      </c>
      <c r="J21" s="0" t="s">
        <v>61</v>
      </c>
      <c r="K21" s="0" t="n">
        <v>31.4499346415202</v>
      </c>
      <c r="R21" s="10" t="s">
        <v>139</v>
      </c>
      <c r="S21" s="0" t="n">
        <v>16</v>
      </c>
      <c r="T21" s="0" t="s">
        <v>103</v>
      </c>
      <c r="U21" s="0" t="n">
        <v>31.7916698455811</v>
      </c>
    </row>
    <row r="22" customFormat="false" ht="15" hidden="false" customHeight="false" outlineLevel="0" collapsed="false">
      <c r="A22" s="0" t="s">
        <v>169</v>
      </c>
      <c r="B22" s="0" t="s">
        <v>61</v>
      </c>
      <c r="C22" s="0" t="n">
        <v>31.0769761403402</v>
      </c>
      <c r="I22" s="0" t="s">
        <v>169</v>
      </c>
      <c r="J22" s="0" t="s">
        <v>61</v>
      </c>
      <c r="K22" s="0" t="n">
        <v>31.0769761403402</v>
      </c>
      <c r="R22" s="10" t="s">
        <v>105</v>
      </c>
      <c r="S22" s="0" t="n">
        <v>29</v>
      </c>
      <c r="T22" s="0" t="s">
        <v>103</v>
      </c>
      <c r="U22" s="0" t="n">
        <v>31.3701676077693</v>
      </c>
    </row>
    <row r="23" customFormat="false" ht="15" hidden="false" customHeight="false" outlineLevel="0" collapsed="false">
      <c r="A23" s="0" t="s">
        <v>170</v>
      </c>
      <c r="B23" s="0" t="s">
        <v>61</v>
      </c>
      <c r="C23" s="0" t="n">
        <v>32.1063105265299</v>
      </c>
      <c r="I23" s="0" t="s">
        <v>170</v>
      </c>
      <c r="J23" s="0" t="s">
        <v>61</v>
      </c>
      <c r="K23" s="0" t="n">
        <v>32.1063105265299</v>
      </c>
      <c r="R23" s="10" t="s">
        <v>106</v>
      </c>
      <c r="S23" s="0" t="n">
        <v>30</v>
      </c>
      <c r="T23" s="0" t="s">
        <v>103</v>
      </c>
      <c r="U23" s="0" t="n">
        <v>31.2415003006352</v>
      </c>
    </row>
    <row r="24" customFormat="false" ht="15" hidden="false" customHeight="false" outlineLevel="0" collapsed="false">
      <c r="A24" s="0" t="s">
        <v>171</v>
      </c>
      <c r="B24" s="0" t="s">
        <v>61</v>
      </c>
      <c r="C24" s="0" t="n">
        <v>31.5865039825439</v>
      </c>
      <c r="I24" s="0" t="s">
        <v>171</v>
      </c>
      <c r="J24" s="0" t="s">
        <v>61</v>
      </c>
      <c r="K24" s="0" t="n">
        <v>31.5865039825439</v>
      </c>
      <c r="R24" s="10" t="s">
        <v>107</v>
      </c>
      <c r="S24" s="0" t="n">
        <v>31</v>
      </c>
      <c r="T24" s="0" t="s">
        <v>103</v>
      </c>
      <c r="U24" s="0" t="n">
        <v>32.230238878534</v>
      </c>
    </row>
    <row r="25" customFormat="false" ht="15" hidden="false" customHeight="false" outlineLevel="0" collapsed="false">
      <c r="A25" s="0" t="s">
        <v>172</v>
      </c>
      <c r="B25" s="0" t="s">
        <v>61</v>
      </c>
      <c r="C25" s="0" t="n">
        <v>32.8098080952962</v>
      </c>
      <c r="I25" s="0" t="s">
        <v>172</v>
      </c>
      <c r="J25" s="0" t="s">
        <v>61</v>
      </c>
      <c r="K25" s="0" t="n">
        <v>32.8098080952962</v>
      </c>
      <c r="R25" s="10" t="s">
        <v>108</v>
      </c>
      <c r="S25" s="0" t="n">
        <v>32</v>
      </c>
      <c r="T25" s="0" t="s">
        <v>103</v>
      </c>
      <c r="U25" s="0" t="n">
        <v>31.4477919723171</v>
      </c>
    </row>
    <row r="26" customFormat="false" ht="15" hidden="false" customHeight="false" outlineLevel="0" collapsed="false">
      <c r="A26" s="0" t="s">
        <v>173</v>
      </c>
      <c r="B26" s="0" t="s">
        <v>61</v>
      </c>
      <c r="C26" s="0" t="n">
        <v>31.0322469075521</v>
      </c>
      <c r="I26" s="0" t="s">
        <v>173</v>
      </c>
      <c r="J26" s="0" t="s">
        <v>61</v>
      </c>
      <c r="K26" s="0" t="n">
        <v>31.0322469075521</v>
      </c>
      <c r="R26" s="10" t="s">
        <v>109</v>
      </c>
      <c r="S26" s="0" t="n">
        <v>1</v>
      </c>
      <c r="T26" s="0" t="s">
        <v>110</v>
      </c>
      <c r="U26" s="0" t="n">
        <v>30.6399421691895</v>
      </c>
    </row>
    <row r="27" customFormat="false" ht="15" hidden="false" customHeight="false" outlineLevel="0" collapsed="false">
      <c r="A27" s="0" t="s">
        <v>174</v>
      </c>
      <c r="B27" s="0" t="s">
        <v>61</v>
      </c>
      <c r="C27" s="0" t="n">
        <v>31.0349057515462</v>
      </c>
      <c r="I27" s="0" t="s">
        <v>174</v>
      </c>
      <c r="J27" s="0" t="s">
        <v>61</v>
      </c>
      <c r="K27" s="0" t="n">
        <v>31.0349057515462</v>
      </c>
      <c r="R27" s="10" t="s">
        <v>111</v>
      </c>
      <c r="S27" s="0" t="n">
        <v>2</v>
      </c>
      <c r="T27" s="0" t="s">
        <v>110</v>
      </c>
      <c r="U27" s="0" t="n">
        <v>31.6066080729167</v>
      </c>
    </row>
    <row r="28" customFormat="false" ht="15" hidden="false" customHeight="false" outlineLevel="0" collapsed="false">
      <c r="A28" s="0" t="s">
        <v>175</v>
      </c>
      <c r="B28" s="0" t="s">
        <v>61</v>
      </c>
      <c r="C28" s="0" t="n">
        <v>31.4600664774577</v>
      </c>
      <c r="I28" s="0" t="s">
        <v>175</v>
      </c>
      <c r="J28" s="0" t="s">
        <v>61</v>
      </c>
      <c r="K28" s="0" t="n">
        <v>31.4600664774577</v>
      </c>
      <c r="R28" s="10" t="s">
        <v>112</v>
      </c>
      <c r="S28" s="0" t="n">
        <v>3</v>
      </c>
      <c r="T28" s="0" t="s">
        <v>110</v>
      </c>
      <c r="U28" s="0" t="n">
        <v>32.0474605560303</v>
      </c>
    </row>
    <row r="29" customFormat="false" ht="15" hidden="false" customHeight="false" outlineLevel="0" collapsed="false">
      <c r="A29" s="0" t="s">
        <v>154</v>
      </c>
      <c r="B29" s="0" t="s">
        <v>61</v>
      </c>
      <c r="C29" s="0" t="n">
        <v>32.8978640238444</v>
      </c>
      <c r="I29" s="0" t="s">
        <v>144</v>
      </c>
      <c r="J29" s="0" t="s">
        <v>61</v>
      </c>
      <c r="K29" s="0" t="n">
        <v>32.2999543073204</v>
      </c>
      <c r="R29" s="10" t="s">
        <v>113</v>
      </c>
      <c r="S29" s="0" t="n">
        <v>4</v>
      </c>
      <c r="T29" s="0" t="s">
        <v>110</v>
      </c>
      <c r="U29" s="0" t="n">
        <v>31.0385862986247</v>
      </c>
    </row>
    <row r="30" customFormat="false" ht="15" hidden="false" customHeight="false" outlineLevel="0" collapsed="false">
      <c r="I30" s="0" t="s">
        <v>146</v>
      </c>
      <c r="J30" s="0" t="s">
        <v>61</v>
      </c>
      <c r="K30" s="0" t="n">
        <v>31.3701676077693</v>
      </c>
      <c r="R30" s="10" t="s">
        <v>114</v>
      </c>
      <c r="S30" s="0" t="n">
        <v>17</v>
      </c>
      <c r="T30" s="0" t="s">
        <v>110</v>
      </c>
      <c r="U30" s="0" t="n">
        <v>31.1576321919759</v>
      </c>
    </row>
    <row r="31" customFormat="false" ht="15" hidden="false" customHeight="false" outlineLevel="0" collapsed="false">
      <c r="B31" s="0" t="s">
        <v>176</v>
      </c>
      <c r="C31" s="0" t="n">
        <f aca="false">C29/G7</f>
        <v>0.996210485897225</v>
      </c>
      <c r="I31" s="0" t="s">
        <v>148</v>
      </c>
      <c r="J31" s="0" t="s">
        <v>61</v>
      </c>
      <c r="K31" s="0" t="n">
        <v>31.2415003006352</v>
      </c>
      <c r="R31" s="10" t="s">
        <v>115</v>
      </c>
      <c r="S31" s="0" t="n">
        <v>18</v>
      </c>
      <c r="T31" s="0" t="s">
        <v>110</v>
      </c>
      <c r="U31" s="0" t="n">
        <v>30.8664830525716</v>
      </c>
    </row>
    <row r="32" customFormat="false" ht="15" hidden="false" customHeight="false" outlineLevel="0" collapsed="false">
      <c r="I32" s="0" t="s">
        <v>150</v>
      </c>
      <c r="J32" s="0" t="s">
        <v>61</v>
      </c>
      <c r="K32" s="0" t="n">
        <v>32.230238878534</v>
      </c>
      <c r="R32" s="10" t="s">
        <v>116</v>
      </c>
      <c r="S32" s="0" t="n">
        <v>19</v>
      </c>
      <c r="T32" s="0" t="s">
        <v>110</v>
      </c>
      <c r="U32" s="0" t="n">
        <v>31.6695461273193</v>
      </c>
    </row>
    <row r="33" customFormat="false" ht="15" hidden="false" customHeight="false" outlineLevel="0" collapsed="false">
      <c r="I33" s="0" t="s">
        <v>152</v>
      </c>
      <c r="J33" s="0" t="s">
        <v>61</v>
      </c>
      <c r="K33" s="0" t="n">
        <v>31.4477919723171</v>
      </c>
      <c r="R33" s="10" t="s">
        <v>117</v>
      </c>
      <c r="S33" s="0" t="n">
        <v>20</v>
      </c>
      <c r="T33" s="0" t="s">
        <v>110</v>
      </c>
      <c r="U33" s="0" t="n">
        <v>31.4499346415202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R1:T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R1" s="29" t="s">
        <v>67</v>
      </c>
      <c r="S1" s="29" t="s">
        <v>68</v>
      </c>
      <c r="T1" s="29" t="s">
        <v>69</v>
      </c>
    </row>
    <row r="2" customFormat="false" ht="15" hidden="false" customHeight="false" outlineLevel="0" collapsed="false">
      <c r="R2" s="10" t="s">
        <v>109</v>
      </c>
      <c r="S2" s="0" t="n">
        <v>1</v>
      </c>
      <c r="T2" s="0" t="s">
        <v>110</v>
      </c>
    </row>
    <row r="3" customFormat="false" ht="15" hidden="false" customHeight="false" outlineLevel="0" collapsed="false">
      <c r="R3" s="10" t="s">
        <v>111</v>
      </c>
      <c r="S3" s="0" t="n">
        <v>2</v>
      </c>
      <c r="T3" s="0" t="s">
        <v>110</v>
      </c>
    </row>
    <row r="4" customFormat="false" ht="15" hidden="false" customHeight="false" outlineLevel="0" collapsed="false">
      <c r="R4" s="10" t="s">
        <v>112</v>
      </c>
      <c r="S4" s="0" t="n">
        <v>3</v>
      </c>
      <c r="T4" s="0" t="s">
        <v>110</v>
      </c>
    </row>
    <row r="5" customFormat="false" ht="15" hidden="false" customHeight="false" outlineLevel="0" collapsed="false">
      <c r="R5" s="10" t="s">
        <v>113</v>
      </c>
      <c r="S5" s="0" t="n">
        <v>4</v>
      </c>
      <c r="T5" s="0" t="s">
        <v>110</v>
      </c>
    </row>
    <row r="6" customFormat="false" ht="15" hidden="false" customHeight="false" outlineLevel="0" collapsed="false">
      <c r="R6" s="10" t="s">
        <v>102</v>
      </c>
      <c r="S6" s="0" t="n">
        <v>5</v>
      </c>
      <c r="T6" s="0" t="s">
        <v>103</v>
      </c>
    </row>
    <row r="7" customFormat="false" ht="15" hidden="false" customHeight="false" outlineLevel="0" collapsed="false">
      <c r="R7" s="10" t="s">
        <v>104</v>
      </c>
      <c r="S7" s="0" t="n">
        <v>6</v>
      </c>
      <c r="T7" s="0" t="s">
        <v>103</v>
      </c>
    </row>
    <row r="8" customFormat="false" ht="15" hidden="false" customHeight="false" outlineLevel="0" collapsed="false">
      <c r="R8" s="10" t="s">
        <v>138</v>
      </c>
      <c r="S8" s="0" t="n">
        <v>7</v>
      </c>
      <c r="T8" s="0" t="s">
        <v>103</v>
      </c>
    </row>
    <row r="9" customFormat="false" ht="15" hidden="false" customHeight="false" outlineLevel="0" collapsed="false">
      <c r="R9" s="10" t="s">
        <v>85</v>
      </c>
      <c r="S9" s="0" t="n">
        <v>8</v>
      </c>
      <c r="T9" s="0" t="s">
        <v>86</v>
      </c>
    </row>
    <row r="10" customFormat="false" ht="15" hidden="false" customHeight="false" outlineLevel="0" collapsed="false">
      <c r="R10" s="10" t="s">
        <v>94</v>
      </c>
      <c r="S10" s="0" t="n">
        <v>9</v>
      </c>
      <c r="T10" s="0" t="s">
        <v>95</v>
      </c>
    </row>
    <row r="11" customFormat="false" ht="15" hidden="false" customHeight="false" outlineLevel="0" collapsed="false">
      <c r="R11" s="10" t="s">
        <v>96</v>
      </c>
      <c r="S11" s="0" t="n">
        <v>10</v>
      </c>
      <c r="T11" s="0" t="s">
        <v>95</v>
      </c>
    </row>
    <row r="12" customFormat="false" ht="15" hidden="false" customHeight="false" outlineLevel="0" collapsed="false">
      <c r="R12" s="10" t="s">
        <v>97</v>
      </c>
      <c r="S12" s="0" t="n">
        <v>11</v>
      </c>
      <c r="T12" s="0" t="s">
        <v>95</v>
      </c>
    </row>
    <row r="13" customFormat="false" ht="15" hidden="false" customHeight="false" outlineLevel="0" collapsed="false">
      <c r="R13" s="10" t="s">
        <v>98</v>
      </c>
      <c r="S13" s="0" t="n">
        <v>12</v>
      </c>
      <c r="T13" s="0" t="s">
        <v>95</v>
      </c>
    </row>
    <row r="14" customFormat="false" ht="15" hidden="false" customHeight="false" outlineLevel="0" collapsed="false">
      <c r="R14" s="10" t="s">
        <v>87</v>
      </c>
      <c r="S14" s="0" t="n">
        <v>13</v>
      </c>
      <c r="T14" s="0" t="s">
        <v>86</v>
      </c>
    </row>
    <row r="15" customFormat="false" ht="15" hidden="false" customHeight="false" outlineLevel="0" collapsed="false">
      <c r="R15" s="10" t="s">
        <v>88</v>
      </c>
      <c r="S15" s="0" t="n">
        <v>14</v>
      </c>
      <c r="T15" s="0" t="s">
        <v>86</v>
      </c>
    </row>
    <row r="16" customFormat="false" ht="15" hidden="false" customHeight="false" outlineLevel="0" collapsed="false">
      <c r="R16" s="10" t="s">
        <v>89</v>
      </c>
      <c r="S16" s="0" t="n">
        <v>15</v>
      </c>
      <c r="T16" s="0" t="s">
        <v>86</v>
      </c>
    </row>
    <row r="17" customFormat="false" ht="15" hidden="false" customHeight="false" outlineLevel="0" collapsed="false">
      <c r="R17" s="10" t="s">
        <v>139</v>
      </c>
      <c r="S17" s="0" t="n">
        <v>16</v>
      </c>
      <c r="T17" s="0" t="s">
        <v>103</v>
      </c>
    </row>
    <row r="18" customFormat="false" ht="15" hidden="false" customHeight="false" outlineLevel="0" collapsed="false">
      <c r="R18" s="10" t="s">
        <v>114</v>
      </c>
      <c r="S18" s="0" t="n">
        <v>17</v>
      </c>
      <c r="T18" s="0" t="s">
        <v>110</v>
      </c>
    </row>
    <row r="19" customFormat="false" ht="15" hidden="false" customHeight="false" outlineLevel="0" collapsed="false">
      <c r="R19" s="10" t="s">
        <v>115</v>
      </c>
      <c r="S19" s="0" t="n">
        <v>18</v>
      </c>
      <c r="T19" s="0" t="s">
        <v>110</v>
      </c>
    </row>
    <row r="20" customFormat="false" ht="15" hidden="false" customHeight="false" outlineLevel="0" collapsed="false">
      <c r="R20" s="10" t="s">
        <v>116</v>
      </c>
      <c r="S20" s="0" t="n">
        <v>19</v>
      </c>
      <c r="T20" s="0" t="s">
        <v>110</v>
      </c>
    </row>
    <row r="21" customFormat="false" ht="15" hidden="false" customHeight="false" outlineLevel="0" collapsed="false">
      <c r="R21" s="10" t="s">
        <v>117</v>
      </c>
      <c r="S21" s="0" t="n">
        <v>20</v>
      </c>
      <c r="T21" s="0" t="s">
        <v>110</v>
      </c>
    </row>
    <row r="22" customFormat="false" ht="15" hidden="false" customHeight="false" outlineLevel="0" collapsed="false">
      <c r="R22" s="10" t="s">
        <v>90</v>
      </c>
      <c r="S22" s="0" t="n">
        <v>21</v>
      </c>
      <c r="T22" s="0" t="s">
        <v>86</v>
      </c>
    </row>
    <row r="23" customFormat="false" ht="15" hidden="false" customHeight="false" outlineLevel="0" collapsed="false">
      <c r="R23" s="10" t="s">
        <v>91</v>
      </c>
      <c r="S23" s="0" t="n">
        <v>22</v>
      </c>
      <c r="T23" s="0" t="s">
        <v>86</v>
      </c>
    </row>
    <row r="24" customFormat="false" ht="15" hidden="false" customHeight="false" outlineLevel="0" collapsed="false">
      <c r="R24" s="10" t="s">
        <v>92</v>
      </c>
      <c r="S24" s="0" t="n">
        <v>23</v>
      </c>
      <c r="T24" s="0" t="s">
        <v>86</v>
      </c>
    </row>
    <row r="25" customFormat="false" ht="15" hidden="false" customHeight="false" outlineLevel="0" collapsed="false">
      <c r="R25" s="10" t="s">
        <v>93</v>
      </c>
      <c r="S25" s="0" t="n">
        <v>24</v>
      </c>
      <c r="T25" s="0" t="s">
        <v>86</v>
      </c>
    </row>
    <row r="26" customFormat="false" ht="15" hidden="false" customHeight="false" outlineLevel="0" collapsed="false">
      <c r="R26" s="10" t="s">
        <v>99</v>
      </c>
      <c r="S26" s="0" t="n">
        <v>25</v>
      </c>
      <c r="T26" s="0" t="s">
        <v>95</v>
      </c>
    </row>
    <row r="27" customFormat="false" ht="15" hidden="false" customHeight="false" outlineLevel="0" collapsed="false">
      <c r="R27" s="10" t="s">
        <v>100</v>
      </c>
      <c r="S27" s="0" t="n">
        <v>26</v>
      </c>
      <c r="T27" s="0" t="s">
        <v>95</v>
      </c>
    </row>
    <row r="28" customFormat="false" ht="15" hidden="false" customHeight="false" outlineLevel="0" collapsed="false">
      <c r="R28" s="10" t="s">
        <v>101</v>
      </c>
      <c r="S28" s="0" t="n">
        <v>27</v>
      </c>
      <c r="T28" s="0" t="s">
        <v>95</v>
      </c>
    </row>
    <row r="29" customFormat="false" ht="15" hidden="false" customHeight="false" outlineLevel="0" collapsed="false">
      <c r="R29" s="10" t="s">
        <v>137</v>
      </c>
      <c r="S29" s="0" t="n">
        <v>28</v>
      </c>
      <c r="T29" s="0" t="s">
        <v>95</v>
      </c>
    </row>
    <row r="30" customFormat="false" ht="15" hidden="false" customHeight="false" outlineLevel="0" collapsed="false">
      <c r="R30" s="10" t="s">
        <v>105</v>
      </c>
      <c r="S30" s="0" t="n">
        <v>29</v>
      </c>
      <c r="T30" s="0" t="s">
        <v>103</v>
      </c>
    </row>
    <row r="31" customFormat="false" ht="15" hidden="false" customHeight="false" outlineLevel="0" collapsed="false">
      <c r="R31" s="10" t="s">
        <v>106</v>
      </c>
      <c r="S31" s="0" t="n">
        <v>30</v>
      </c>
      <c r="T31" s="0" t="s">
        <v>103</v>
      </c>
    </row>
    <row r="32" customFormat="false" ht="15" hidden="false" customHeight="false" outlineLevel="0" collapsed="false">
      <c r="R32" s="10" t="s">
        <v>107</v>
      </c>
      <c r="S32" s="0" t="n">
        <v>31</v>
      </c>
      <c r="T32" s="0" t="s">
        <v>103</v>
      </c>
    </row>
    <row r="33" customFormat="false" ht="15" hidden="false" customHeight="false" outlineLevel="0" collapsed="false">
      <c r="R33" s="10" t="s">
        <v>108</v>
      </c>
      <c r="S33" s="0" t="n">
        <v>32</v>
      </c>
      <c r="T33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3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183</v>
      </c>
      <c r="B1" s="29" t="s">
        <v>184</v>
      </c>
      <c r="C1" s="90" t="s">
        <v>58</v>
      </c>
      <c r="D1" s="90" t="s">
        <v>185</v>
      </c>
      <c r="E1" s="90" t="s">
        <v>186</v>
      </c>
      <c r="F1" s="90" t="s">
        <v>187</v>
      </c>
      <c r="G1" s="90" t="s">
        <v>9</v>
      </c>
      <c r="H1" s="90" t="s">
        <v>188</v>
      </c>
      <c r="I1" s="90" t="s">
        <v>66</v>
      </c>
      <c r="J1" s="90" t="s">
        <v>189</v>
      </c>
      <c r="K1" s="90" t="s">
        <v>57</v>
      </c>
      <c r="L1" s="90" t="s">
        <v>6</v>
      </c>
      <c r="M1" s="90" t="s">
        <v>60</v>
      </c>
      <c r="N1" s="90" t="s">
        <v>190</v>
      </c>
    </row>
    <row r="2" customFormat="false" ht="14.95" hidden="false" customHeight="false" outlineLevel="0" collapsed="false">
      <c r="A2" s="5" t="s">
        <v>191</v>
      </c>
      <c r="B2" s="87" t="s">
        <v>192</v>
      </c>
      <c r="C2" s="0" t="n">
        <v>5.66894467671712</v>
      </c>
      <c r="D2" s="91" t="n">
        <v>32.0039</v>
      </c>
      <c r="E2" s="91" t="n">
        <v>26.34569</v>
      </c>
      <c r="F2" s="0" t="n">
        <v>5.99646313985189</v>
      </c>
      <c r="G2" s="0" t="n">
        <v>7.86508941650391</v>
      </c>
      <c r="H2" s="0" t="n">
        <v>6.95862197875977</v>
      </c>
      <c r="I2" s="0" t="n">
        <v>6.63079770406087</v>
      </c>
      <c r="J2" s="0" t="n">
        <v>3.52915255228678</v>
      </c>
      <c r="K2" s="0" t="n">
        <v>4.73504384358724</v>
      </c>
      <c r="L2" s="0" t="n">
        <v>5.28091049194336</v>
      </c>
      <c r="M2" s="0" t="n">
        <v>5.91136423746745</v>
      </c>
      <c r="N2" s="0" t="n">
        <v>3.53913434346517</v>
      </c>
    </row>
    <row r="3" customFormat="false" ht="14.95" hidden="false" customHeight="false" outlineLevel="0" collapsed="false">
      <c r="A3" s="5" t="s">
        <v>191</v>
      </c>
      <c r="B3" s="5" t="s">
        <v>192</v>
      </c>
      <c r="C3" s="0" t="n">
        <v>6.01151657104492</v>
      </c>
      <c r="D3" s="91" t="n">
        <v>31.88025</v>
      </c>
      <c r="E3" s="91" t="n">
        <v>26.99719</v>
      </c>
      <c r="F3" s="0" t="n">
        <v>5.38727315266927</v>
      </c>
      <c r="G3" s="0" t="n">
        <v>6.35085678100586</v>
      </c>
      <c r="H3" s="0" t="n">
        <v>5.54701805114746</v>
      </c>
      <c r="I3" s="0" t="n">
        <v>5.13302866617839</v>
      </c>
      <c r="J3" s="0" t="n">
        <v>2.69717343648275</v>
      </c>
      <c r="K3" s="0" t="n">
        <v>4.25297482808431</v>
      </c>
      <c r="L3" s="0" t="n">
        <v>5.60165278116862</v>
      </c>
      <c r="M3" s="0" t="n">
        <v>5.52305730183919</v>
      </c>
      <c r="N3" s="0" t="n">
        <v>2.61348978678386</v>
      </c>
    </row>
    <row r="4" customFormat="false" ht="14.95" hidden="false" customHeight="false" outlineLevel="0" collapsed="false">
      <c r="A4" s="5" t="s">
        <v>191</v>
      </c>
      <c r="B4" s="0" t="s">
        <v>192</v>
      </c>
      <c r="C4" s="0" t="n">
        <v>6.02806599934896</v>
      </c>
      <c r="D4" s="91" t="n">
        <v>32.0369</v>
      </c>
      <c r="E4" s="91" t="n">
        <v>27.0699</v>
      </c>
      <c r="F4" s="0" t="n">
        <v>5.26144091288249</v>
      </c>
      <c r="G4" s="0" t="n">
        <v>6.22807884216309</v>
      </c>
      <c r="H4" s="0" t="n">
        <v>4.36079025268555</v>
      </c>
      <c r="I4" s="0" t="n">
        <v>5.34604899088542</v>
      </c>
      <c r="J4" s="0" t="n">
        <v>2.60797500610352</v>
      </c>
      <c r="K4" s="0" t="n">
        <v>4.24164326985677</v>
      </c>
      <c r="L4" s="0" t="n">
        <v>5.4692497253418</v>
      </c>
      <c r="M4" s="0" t="n">
        <v>5.77668380737305</v>
      </c>
      <c r="N4" s="0" t="n">
        <v>2.75875155131022</v>
      </c>
    </row>
    <row r="5" customFormat="false" ht="14.95" hidden="false" customHeight="false" outlineLevel="0" collapsed="false">
      <c r="A5" s="5" t="s">
        <v>191</v>
      </c>
      <c r="B5" s="0" t="s">
        <v>192</v>
      </c>
      <c r="C5" s="0" t="n">
        <v>5.78977012634277</v>
      </c>
      <c r="D5" s="91" t="n">
        <v>31.81824</v>
      </c>
      <c r="E5" s="91" t="n">
        <v>26.92569</v>
      </c>
      <c r="F5" s="0" t="n">
        <v>5.33641751607259</v>
      </c>
      <c r="G5" s="0" t="n">
        <v>7.52037620544434</v>
      </c>
      <c r="H5" s="0" t="n">
        <v>4.85499286651611</v>
      </c>
      <c r="I5" s="0" t="n">
        <v>6.29523849487305</v>
      </c>
      <c r="J5" s="0" t="n">
        <v>2.74652926127116</v>
      </c>
      <c r="K5" s="0" t="n">
        <v>4.09298578898112</v>
      </c>
      <c r="L5" s="0" t="n">
        <v>5.4778429667155</v>
      </c>
      <c r="M5" s="0" t="n">
        <v>5.72922261555989</v>
      </c>
      <c r="N5" s="0" t="n">
        <v>2.93154462178548</v>
      </c>
    </row>
    <row r="6" customFormat="false" ht="14.95" hidden="false" customHeight="false" outlineLevel="0" collapsed="false">
      <c r="A6" s="5" t="s">
        <v>191</v>
      </c>
      <c r="B6" s="0" t="s">
        <v>192</v>
      </c>
      <c r="C6" s="0" t="n">
        <v>5.37129592895508</v>
      </c>
      <c r="D6" s="91" t="n">
        <v>31.73336</v>
      </c>
      <c r="E6" s="91" t="n">
        <v>26.52007</v>
      </c>
      <c r="F6" s="0" t="n">
        <v>5.38702583312988</v>
      </c>
      <c r="G6" s="0" t="n">
        <v>6.83782577514648</v>
      </c>
      <c r="H6" s="0" t="n">
        <v>6.15924453735352</v>
      </c>
      <c r="I6" s="0" t="n">
        <v>5.85347684224447</v>
      </c>
      <c r="J6" s="0" t="n">
        <v>2.71152051289876</v>
      </c>
      <c r="K6" s="0" t="n">
        <v>3.96917215983073</v>
      </c>
      <c r="L6" s="0" t="n">
        <v>4.66898536682129</v>
      </c>
      <c r="M6" s="0" t="n">
        <v>5.55091285705566</v>
      </c>
      <c r="N6" s="0" t="n">
        <v>2.3717409769694</v>
      </c>
    </row>
    <row r="7" customFormat="false" ht="14.95" hidden="false" customHeight="false" outlineLevel="0" collapsed="false">
      <c r="A7" s="5" t="s">
        <v>191</v>
      </c>
      <c r="B7" s="92" t="s">
        <v>192</v>
      </c>
      <c r="C7" s="0" t="n">
        <v>5.13311195373535</v>
      </c>
      <c r="D7" s="91" t="n">
        <v>31.39972</v>
      </c>
      <c r="E7" s="91" t="n">
        <v>26.32419</v>
      </c>
      <c r="F7" s="0" t="n">
        <v>6.10010019938151</v>
      </c>
      <c r="G7" s="0" t="n">
        <v>7.20973014831543</v>
      </c>
      <c r="H7" s="0" t="n">
        <v>6.18465995788574</v>
      </c>
      <c r="I7" s="0" t="n">
        <v>5.88476753234863</v>
      </c>
      <c r="J7" s="0" t="n">
        <v>2.84164110819499</v>
      </c>
      <c r="K7" s="0" t="n">
        <v>3.91419919331868</v>
      </c>
      <c r="L7" s="0" t="n">
        <v>5.20690854390462</v>
      </c>
      <c r="M7" s="0" t="n">
        <v>5.77647972106934</v>
      </c>
      <c r="N7" s="0" t="n">
        <v>2.7048282623291</v>
      </c>
    </row>
    <row r="8" customFormat="false" ht="14.95" hidden="false" customHeight="false" outlineLevel="0" collapsed="false">
      <c r="A8" s="5" t="s">
        <v>191</v>
      </c>
      <c r="B8" s="92" t="s">
        <v>192</v>
      </c>
      <c r="C8" s="0" t="n">
        <v>5.38551712036133</v>
      </c>
      <c r="D8" s="91" t="n">
        <v>32.20505</v>
      </c>
      <c r="E8" s="91" t="n">
        <v>27.28431</v>
      </c>
      <c r="F8" s="0" t="n">
        <v>5.53765869140625</v>
      </c>
      <c r="G8" s="0" t="n">
        <v>7.1567554473877</v>
      </c>
      <c r="H8" s="0" t="n">
        <v>5.75866031646729</v>
      </c>
      <c r="I8" s="0" t="n">
        <v>5.97778002421061</v>
      </c>
      <c r="J8" s="0" t="n">
        <v>1.91044489542643</v>
      </c>
      <c r="K8" s="0" t="n">
        <v>3.84914461771647</v>
      </c>
      <c r="L8" s="0" t="n">
        <v>4.98529497782389</v>
      </c>
      <c r="M8" s="0" t="n">
        <v>5.33140563964844</v>
      </c>
      <c r="N8" s="0" t="n">
        <v>2.11958567301432</v>
      </c>
    </row>
    <row r="9" customFormat="false" ht="14.95" hidden="false" customHeight="false" outlineLevel="0" collapsed="false">
      <c r="A9" s="5" t="s">
        <v>191</v>
      </c>
      <c r="B9" s="87" t="s">
        <v>193</v>
      </c>
      <c r="C9" s="19" t="n">
        <v>5.69519297281901</v>
      </c>
      <c r="D9" s="91" t="n">
        <v>32.20986</v>
      </c>
      <c r="E9" s="91" t="n">
        <v>27.12272</v>
      </c>
      <c r="F9" s="0" t="n">
        <v>5.36253992716472</v>
      </c>
      <c r="G9" s="0" t="n">
        <v>7.02367782592773</v>
      </c>
      <c r="H9" s="0" t="n">
        <v>5.71476173400879</v>
      </c>
      <c r="I9" s="0" t="n">
        <v>5.63582483927409</v>
      </c>
      <c r="J9" s="0" t="n">
        <v>1.87090810139974</v>
      </c>
      <c r="K9" s="0" t="n">
        <v>4.19690767923991</v>
      </c>
      <c r="L9" s="0" t="n">
        <v>5.17828178405762</v>
      </c>
      <c r="M9" s="0" t="n">
        <v>5.6187686920166</v>
      </c>
      <c r="N9" s="0" t="n">
        <v>2.06320444742839</v>
      </c>
    </row>
    <row r="10" customFormat="false" ht="14.95" hidden="false" customHeight="false" outlineLevel="0" collapsed="false">
      <c r="A10" s="5" t="s">
        <v>191</v>
      </c>
      <c r="B10" s="87" t="s">
        <v>193</v>
      </c>
      <c r="C10" s="0" t="n">
        <v>5.74753697713216</v>
      </c>
      <c r="D10" s="91" t="n">
        <v>33.18379</v>
      </c>
      <c r="E10" s="91" t="n">
        <v>27.92427</v>
      </c>
      <c r="F10" s="0" t="n">
        <v>5.11752128601074</v>
      </c>
      <c r="G10" s="0" t="n">
        <v>6.91243934631348</v>
      </c>
      <c r="H10" s="0" t="n">
        <v>3.95598983764648</v>
      </c>
      <c r="I10" s="0" t="n">
        <v>5.36647542317708</v>
      </c>
      <c r="J10" s="0" t="n">
        <v>2.03008143107096</v>
      </c>
      <c r="K10" s="0" t="n">
        <v>4.12033271789551</v>
      </c>
      <c r="L10" s="0" t="n">
        <v>5.18434588114421</v>
      </c>
      <c r="M10" s="0" t="n">
        <v>5.43365542093913</v>
      </c>
      <c r="N10" s="0" t="n">
        <v>2.58511034647624</v>
      </c>
    </row>
    <row r="11" customFormat="false" ht="14.95" hidden="false" customHeight="false" outlineLevel="0" collapsed="false">
      <c r="A11" s="5" t="s">
        <v>191</v>
      </c>
      <c r="B11" s="0" t="s">
        <v>193</v>
      </c>
      <c r="C11" s="0" t="n">
        <v>5.31269900004069</v>
      </c>
      <c r="D11" s="91" t="n">
        <v>32.76542</v>
      </c>
      <c r="E11" s="91" t="n">
        <v>27.38001</v>
      </c>
      <c r="F11" s="0" t="n">
        <v>5.34977149963379</v>
      </c>
      <c r="G11" s="0" t="n">
        <v>7.17486953735352</v>
      </c>
      <c r="H11" s="0" t="n">
        <v>4.84827423095703</v>
      </c>
      <c r="I11" s="0" t="n">
        <v>5.61484718322754</v>
      </c>
      <c r="J11" s="0" t="n">
        <v>2.19102668762207</v>
      </c>
      <c r="K11" s="0" t="n">
        <v>4.3537114461263</v>
      </c>
      <c r="L11" s="0" t="n">
        <v>4.91366068522136</v>
      </c>
      <c r="M11" s="0" t="n">
        <v>5.01466178894043</v>
      </c>
      <c r="N11" s="0" t="n">
        <v>2.45396041870117</v>
      </c>
    </row>
    <row r="12" customFormat="false" ht="14.95" hidden="false" customHeight="false" outlineLevel="0" collapsed="false">
      <c r="A12" s="5" t="s">
        <v>191</v>
      </c>
      <c r="B12" s="0" t="s">
        <v>193</v>
      </c>
      <c r="C12" s="0" t="n">
        <v>4.39756206993901</v>
      </c>
      <c r="D12" s="91" t="n">
        <v>32.05666</v>
      </c>
      <c r="E12" s="91" t="n">
        <v>26.70988</v>
      </c>
      <c r="F12" s="0" t="n">
        <v>5.62075227377835</v>
      </c>
      <c r="G12" s="0" t="n">
        <v>6.91249356026142</v>
      </c>
      <c r="H12" s="0" t="n">
        <v>5.55150032043457</v>
      </c>
      <c r="I12" s="0" t="n">
        <v>4.62922015769821</v>
      </c>
      <c r="J12" s="0" t="n">
        <v>2.33355831444591</v>
      </c>
      <c r="K12" s="0" t="n">
        <v>3.88250370333923</v>
      </c>
      <c r="L12" s="0" t="n">
        <v>4.51447340378799</v>
      </c>
      <c r="M12" s="0" t="n">
        <v>4.55519762034413</v>
      </c>
      <c r="N12" s="0" t="n">
        <v>1.52130822811443</v>
      </c>
    </row>
    <row r="13" customFormat="false" ht="14.95" hidden="false" customHeight="false" outlineLevel="0" collapsed="false">
      <c r="A13" s="5" t="s">
        <v>191</v>
      </c>
      <c r="B13" s="0" t="s">
        <v>193</v>
      </c>
      <c r="C13" s="0" t="n">
        <v>4.52004644027515</v>
      </c>
      <c r="D13" s="91" t="n">
        <v>32.21248</v>
      </c>
      <c r="E13" s="91" t="n">
        <v>26.76668</v>
      </c>
      <c r="F13" s="0" t="n">
        <v>4.94989478823919</v>
      </c>
      <c r="G13" s="0" t="n">
        <v>7.39940161462036</v>
      </c>
      <c r="H13" s="0" t="n">
        <v>5.04887390136719</v>
      </c>
      <c r="I13" s="0" t="n">
        <v>4.96486368751394</v>
      </c>
      <c r="J13" s="0" t="n">
        <v>2.37043739586187</v>
      </c>
      <c r="K13" s="0" t="n">
        <v>3.85289172899065</v>
      </c>
      <c r="L13" s="0" t="n">
        <v>4.47366045387325</v>
      </c>
      <c r="M13" s="0" t="n">
        <v>4.34171468987988</v>
      </c>
      <c r="N13" s="0" t="n">
        <v>1.64762788431609</v>
      </c>
    </row>
    <row r="14" customFormat="false" ht="14.95" hidden="false" customHeight="false" outlineLevel="0" collapsed="false">
      <c r="A14" s="5" t="s">
        <v>191</v>
      </c>
      <c r="B14" s="0" t="s">
        <v>193</v>
      </c>
      <c r="C14" s="0" t="n">
        <v>3.97172257539671</v>
      </c>
      <c r="D14" s="91" t="n">
        <v>32.58573</v>
      </c>
      <c r="E14" s="91" t="n">
        <v>27.31759</v>
      </c>
      <c r="F14" s="0" t="n">
        <v>5.6260109749768</v>
      </c>
      <c r="G14" s="0" t="n">
        <v>6.46272892297909</v>
      </c>
      <c r="H14" s="0" t="n">
        <v>5.71405410766602</v>
      </c>
      <c r="I14" s="0" t="n">
        <v>4.42108205542161</v>
      </c>
      <c r="J14" s="0" t="n">
        <v>1.86723012069357</v>
      </c>
      <c r="K14" s="0" t="n">
        <v>3.29344397069082</v>
      </c>
      <c r="L14" s="0" t="n">
        <v>4.08705578463472</v>
      </c>
      <c r="M14" s="0" t="n">
        <v>4.56231204257264</v>
      </c>
      <c r="N14" s="0" t="n">
        <v>1.12616207746056</v>
      </c>
    </row>
    <row r="15" customFormat="false" ht="14.95" hidden="false" customHeight="false" outlineLevel="0" collapsed="false">
      <c r="A15" s="5" t="s">
        <v>191</v>
      </c>
      <c r="B15" s="92" t="s">
        <v>193</v>
      </c>
      <c r="C15" s="19" t="n">
        <v>4.42892340944998</v>
      </c>
      <c r="D15" s="91" t="n">
        <v>32.77272</v>
      </c>
      <c r="E15" s="91" t="n">
        <v>26.9313</v>
      </c>
      <c r="F15" s="0" t="n">
        <v>5.97100943768393</v>
      </c>
      <c r="G15" s="0" t="n">
        <v>8.36211047811634</v>
      </c>
      <c r="H15" s="0" t="n">
        <v>5.55150032043457</v>
      </c>
      <c r="I15" s="0" t="n">
        <v>6.25728822064535</v>
      </c>
      <c r="J15" s="0" t="n">
        <v>2.89236656946412</v>
      </c>
      <c r="K15" s="0" t="n">
        <v>3.41114054319721</v>
      </c>
      <c r="L15" s="0" t="n">
        <v>4.56772150686905</v>
      </c>
      <c r="M15" s="0" t="n">
        <v>5.1026385224037</v>
      </c>
      <c r="N15" s="0" t="n">
        <v>2.1637421726006</v>
      </c>
    </row>
    <row r="16" customFormat="false" ht="14.95" hidden="false" customHeight="false" outlineLevel="0" collapsed="false">
      <c r="A16" s="5" t="s">
        <v>191</v>
      </c>
      <c r="B16" s="92" t="s">
        <v>193</v>
      </c>
      <c r="C16" s="0" t="n">
        <v>5.42865053812663</v>
      </c>
      <c r="D16" s="91" t="n">
        <v>32.21539</v>
      </c>
      <c r="E16" s="91" t="n">
        <v>26.97712</v>
      </c>
      <c r="F16" s="0" t="n">
        <v>5.27818870544434</v>
      </c>
      <c r="G16" s="0" t="n">
        <v>8.09427261352539</v>
      </c>
      <c r="H16" s="0" t="n">
        <v>6.00407409667969</v>
      </c>
      <c r="I16" s="0" t="n">
        <v>6.78516387939453</v>
      </c>
      <c r="J16" s="0" t="n">
        <v>3.7436351776123</v>
      </c>
      <c r="K16" s="0" t="n">
        <v>4.84552001953125</v>
      </c>
      <c r="L16" s="0" t="n">
        <v>4.70709864298503</v>
      </c>
      <c r="M16" s="0" t="n">
        <v>5.79066975911458</v>
      </c>
      <c r="N16" s="0" t="n">
        <v>3.57390340169271</v>
      </c>
    </row>
    <row r="17" customFormat="false" ht="14.95" hidden="false" customHeight="false" outlineLevel="0" collapsed="false">
      <c r="A17" s="5" t="s">
        <v>194</v>
      </c>
      <c r="B17" s="0" t="s">
        <v>195</v>
      </c>
      <c r="C17" s="0" t="n">
        <v>5.10834948221843</v>
      </c>
      <c r="D17" s="91" t="n">
        <v>31.65684</v>
      </c>
      <c r="E17" s="91" t="n">
        <v>26.82976</v>
      </c>
      <c r="F17" s="0" t="n">
        <v>5.52181180318197</v>
      </c>
      <c r="G17" s="0" t="n">
        <v>6.46842193603516</v>
      </c>
      <c r="H17" s="0" t="n">
        <v>5.26260566711426</v>
      </c>
      <c r="I17" s="0" t="n">
        <v>5.26176834106445</v>
      </c>
      <c r="J17" s="0" t="n">
        <v>2.32926114400228</v>
      </c>
      <c r="K17" s="0" t="n">
        <v>4.13749313354492</v>
      </c>
      <c r="L17" s="0" t="n">
        <v>4.83728408813477</v>
      </c>
      <c r="M17" s="0" t="n">
        <v>5.51955668131511</v>
      </c>
      <c r="N17" s="0" t="n">
        <v>2.09431012471517</v>
      </c>
    </row>
    <row r="18" customFormat="false" ht="14.95" hidden="false" customHeight="false" outlineLevel="0" collapsed="false">
      <c r="A18" s="5" t="s">
        <v>194</v>
      </c>
      <c r="B18" s="0" t="s">
        <v>195</v>
      </c>
      <c r="C18" s="0" t="n">
        <v>5.49364153544108</v>
      </c>
      <c r="D18" s="91" t="n">
        <v>31.338</v>
      </c>
      <c r="E18" s="91" t="n">
        <v>26.46046</v>
      </c>
      <c r="F18" s="0" t="n">
        <v>6.62980588277181</v>
      </c>
      <c r="G18" s="0" t="n">
        <v>6.68243217468262</v>
      </c>
      <c r="H18" s="0" t="n">
        <v>5.36215019226074</v>
      </c>
      <c r="I18" s="0" t="n">
        <v>5.74172210693359</v>
      </c>
      <c r="J18" s="0" t="n">
        <v>2.84182548522949</v>
      </c>
      <c r="K18" s="0" t="n">
        <v>4.41399892171224</v>
      </c>
      <c r="L18" s="0" t="n">
        <v>5.69382349650065</v>
      </c>
      <c r="M18" s="0" t="n">
        <v>5.7567450205485</v>
      </c>
      <c r="N18" s="0" t="n">
        <v>2.20309448242187</v>
      </c>
    </row>
    <row r="19" customFormat="false" ht="14.95" hidden="false" customHeight="false" outlineLevel="0" collapsed="false">
      <c r="A19" s="5" t="s">
        <v>194</v>
      </c>
      <c r="B19" s="0" t="s">
        <v>195</v>
      </c>
      <c r="C19" s="0" t="n">
        <v>5.97109921773275</v>
      </c>
      <c r="D19" s="91" t="n">
        <v>31.95684</v>
      </c>
      <c r="E19" s="91" t="n">
        <v>26.79268</v>
      </c>
      <c r="F19" s="0" t="n">
        <v>6.50209935506185</v>
      </c>
      <c r="G19" s="0" t="n">
        <v>6.99677276611328</v>
      </c>
      <c r="H19" s="0" t="n">
        <v>5.64883041381836</v>
      </c>
      <c r="I19" s="0" t="n">
        <v>5.50413195292155</v>
      </c>
      <c r="J19" s="0" t="n">
        <v>2.86292012532552</v>
      </c>
      <c r="K19" s="0" t="n">
        <v>4.55306816101074</v>
      </c>
      <c r="L19" s="0" t="n">
        <v>5.39018821716309</v>
      </c>
      <c r="M19" s="0" t="n">
        <v>5.74150848388672</v>
      </c>
      <c r="N19" s="0" t="n">
        <v>2.77476755777995</v>
      </c>
    </row>
    <row r="20" customFormat="false" ht="14.95" hidden="false" customHeight="false" outlineLevel="0" collapsed="false">
      <c r="A20" s="5" t="s">
        <v>194</v>
      </c>
      <c r="B20" s="0" t="s">
        <v>195</v>
      </c>
      <c r="C20" s="0" t="n">
        <v>5.170197168986</v>
      </c>
      <c r="D20" s="91" t="n">
        <v>32.2779</v>
      </c>
      <c r="E20" s="91" t="n">
        <v>26.98579</v>
      </c>
      <c r="F20" s="0" t="n">
        <v>5.53720474243164</v>
      </c>
      <c r="G20" s="0" t="n">
        <v>7.46847152709961</v>
      </c>
      <c r="H20" s="0" t="n">
        <v>5.73465156555176</v>
      </c>
      <c r="I20" s="0" t="n">
        <v>6.08059819539388</v>
      </c>
      <c r="J20" s="0" t="n">
        <v>1.7182248433431</v>
      </c>
      <c r="K20" s="0" t="n">
        <v>4.06856282552083</v>
      </c>
      <c r="L20" s="0" t="n">
        <v>4.98523203531901</v>
      </c>
      <c r="M20" s="0" t="n">
        <v>5.59063275655111</v>
      </c>
      <c r="N20" s="0" t="n">
        <v>1.87359301249186</v>
      </c>
    </row>
    <row r="21" customFormat="false" ht="14.95" hidden="false" customHeight="false" outlineLevel="0" collapsed="false">
      <c r="A21" s="5" t="s">
        <v>194</v>
      </c>
      <c r="B21" s="87" t="s">
        <v>195</v>
      </c>
      <c r="C21" s="0" t="n">
        <v>5.80434735616048</v>
      </c>
      <c r="D21" s="91" t="n">
        <v>33.52215</v>
      </c>
      <c r="E21" s="91" t="n">
        <v>27.75615</v>
      </c>
      <c r="F21" s="0" t="n">
        <v>6.1821829477946</v>
      </c>
      <c r="G21" s="0" t="n">
        <v>7.05549430847168</v>
      </c>
      <c r="H21" s="0" t="n">
        <v>6.25885963439941</v>
      </c>
      <c r="I21" s="0" t="n">
        <v>6.83021608988444</v>
      </c>
      <c r="J21" s="0" t="n">
        <v>2.30133946736654</v>
      </c>
      <c r="K21" s="0" t="n">
        <v>4.75613021850586</v>
      </c>
      <c r="L21" s="0" t="n">
        <v>5.25403467814128</v>
      </c>
      <c r="M21" s="0" t="n">
        <v>6.15721257527669</v>
      </c>
      <c r="N21" s="0" t="n">
        <v>3.24793942769368</v>
      </c>
    </row>
    <row r="22" customFormat="false" ht="14.95" hidden="false" customHeight="false" outlineLevel="0" collapsed="false">
      <c r="A22" s="5" t="s">
        <v>194</v>
      </c>
      <c r="B22" s="5" t="s">
        <v>195</v>
      </c>
      <c r="C22" s="0" t="n">
        <v>4.53148969014486</v>
      </c>
      <c r="D22" s="91" t="n">
        <v>31.91529</v>
      </c>
      <c r="E22" s="91" t="n">
        <v>26.99042</v>
      </c>
      <c r="F22" s="0" t="n">
        <v>5.40793037414551</v>
      </c>
      <c r="G22" s="0" t="n">
        <v>7.92274856567383</v>
      </c>
      <c r="H22" s="0" t="n">
        <v>4.76500701904297</v>
      </c>
      <c r="I22" s="0" t="n">
        <v>5.15748532613118</v>
      </c>
      <c r="J22" s="0" t="n">
        <v>1.49142456054688</v>
      </c>
      <c r="K22" s="0" t="n">
        <v>3.32007280985514</v>
      </c>
      <c r="L22" s="0" t="n">
        <v>4.61660512288411</v>
      </c>
      <c r="M22" s="0" t="n">
        <v>4.83990478515625</v>
      </c>
      <c r="N22" s="0" t="n">
        <v>1.66604614257813</v>
      </c>
    </row>
    <row r="23" customFormat="false" ht="14.95" hidden="false" customHeight="false" outlineLevel="0" collapsed="false">
      <c r="A23" s="5" t="s">
        <v>194</v>
      </c>
      <c r="B23" s="92" t="s">
        <v>195</v>
      </c>
      <c r="C23" s="19" t="n">
        <v>5.16336949666341</v>
      </c>
      <c r="D23" s="91" t="n">
        <v>33.21765</v>
      </c>
      <c r="E23" s="91" t="n">
        <v>27.54863</v>
      </c>
      <c r="F23" s="0" t="n">
        <v>5.19676399230957</v>
      </c>
      <c r="G23" s="0" t="n">
        <v>6.36361503601074</v>
      </c>
      <c r="H23" s="0" t="n">
        <v>5.6610107421875</v>
      </c>
      <c r="I23" s="0" t="n">
        <v>5.11206436157227</v>
      </c>
      <c r="J23" s="0" t="n">
        <v>1.63304964701335</v>
      </c>
      <c r="K23" s="0" t="n">
        <v>4.20551554361979</v>
      </c>
      <c r="L23" s="0" t="n">
        <v>4.08348910013835</v>
      </c>
      <c r="M23" s="0" t="n">
        <v>5.20999463399251</v>
      </c>
      <c r="N23" s="0" t="n">
        <v>2.64669354756673</v>
      </c>
    </row>
    <row r="24" customFormat="false" ht="14.95" hidden="false" customHeight="false" outlineLevel="0" collapsed="false">
      <c r="A24" s="5" t="s">
        <v>194</v>
      </c>
      <c r="B24" s="92" t="s">
        <v>195</v>
      </c>
      <c r="C24" s="0" t="n">
        <v>5.4177360534668</v>
      </c>
      <c r="D24" s="91" t="n">
        <v>32.43555</v>
      </c>
      <c r="E24" s="91" t="n">
        <v>27.17975</v>
      </c>
      <c r="F24" s="0" t="n">
        <v>5.32149823506673</v>
      </c>
      <c r="G24" s="0" t="n">
        <v>6.58378410339356</v>
      </c>
      <c r="H24" s="0" t="n">
        <v>5.39503002166748</v>
      </c>
      <c r="I24" s="0" t="n">
        <v>5.40954144795736</v>
      </c>
      <c r="J24" s="0" t="n">
        <v>2.43566513061523</v>
      </c>
      <c r="K24" s="0" t="n">
        <v>4.02279154459636</v>
      </c>
      <c r="L24" s="0" t="n">
        <v>4.76935704549154</v>
      </c>
      <c r="M24" s="0" t="n">
        <v>5.18146832784017</v>
      </c>
      <c r="N24" s="0" t="n">
        <v>2.59506543477376</v>
      </c>
    </row>
    <row r="25" customFormat="false" ht="14.95" hidden="false" customHeight="false" outlineLevel="0" collapsed="false">
      <c r="A25" s="5" t="s">
        <v>194</v>
      </c>
      <c r="B25" s="0" t="s">
        <v>196</v>
      </c>
      <c r="C25" s="0" t="n">
        <v>5.52621269226074</v>
      </c>
      <c r="D25" s="91" t="n">
        <v>33.72023</v>
      </c>
      <c r="E25" s="91" t="n">
        <v>27.7234</v>
      </c>
      <c r="F25" s="0" t="n">
        <v>5.34961191813151</v>
      </c>
      <c r="G25" s="0" t="n">
        <v>8.11302757263184</v>
      </c>
      <c r="H25" s="0" t="n">
        <v>5.38716888427734</v>
      </c>
      <c r="I25" s="0" t="n">
        <v>6.88245646158854</v>
      </c>
      <c r="J25" s="0" t="n">
        <v>3.55755233764648</v>
      </c>
      <c r="K25" s="0" t="n">
        <v>4.80271402994792</v>
      </c>
      <c r="L25" s="0" t="n">
        <v>4.84358278910319</v>
      </c>
      <c r="M25" s="0" t="n">
        <v>6.20766194661458</v>
      </c>
      <c r="N25" s="0" t="n">
        <v>3.49420102437337</v>
      </c>
    </row>
    <row r="26" customFormat="false" ht="14.95" hidden="false" customHeight="false" outlineLevel="0" collapsed="false">
      <c r="A26" s="5" t="s">
        <v>194</v>
      </c>
      <c r="B26" s="87" t="s">
        <v>196</v>
      </c>
      <c r="C26" s="0" t="n">
        <v>5.80273310343425</v>
      </c>
      <c r="D26" s="91" t="n">
        <v>32.08795</v>
      </c>
      <c r="E26" s="91" t="n">
        <v>26.90654</v>
      </c>
      <c r="F26" s="0" t="n">
        <v>6.50870704650879</v>
      </c>
      <c r="G26" s="0" t="n">
        <v>6.34311676025391</v>
      </c>
      <c r="H26" s="0" t="n">
        <v>5.15048217773438</v>
      </c>
      <c r="I26" s="0" t="n">
        <v>5.58799171447754</v>
      </c>
      <c r="J26" s="0" t="n">
        <v>3.3123722076416</v>
      </c>
      <c r="K26" s="0" t="n">
        <v>4.87286567687988</v>
      </c>
      <c r="L26" s="0" t="n">
        <v>5.85894775390625</v>
      </c>
      <c r="M26" s="0" t="n">
        <v>6.18282318115234</v>
      </c>
      <c r="N26" s="0" t="n">
        <v>2.74584770202637</v>
      </c>
    </row>
    <row r="27" customFormat="false" ht="14.95" hidden="false" customHeight="false" outlineLevel="0" collapsed="false">
      <c r="A27" s="5" t="s">
        <v>194</v>
      </c>
      <c r="B27" s="87" t="s">
        <v>196</v>
      </c>
      <c r="C27" s="0" t="n">
        <v>5.96880467732747</v>
      </c>
      <c r="D27" s="91" t="n">
        <v>32.29718</v>
      </c>
      <c r="E27" s="91" t="n">
        <v>27.04492</v>
      </c>
      <c r="F27" s="0" t="n">
        <v>6.23290316263835</v>
      </c>
      <c r="G27" s="0" t="n">
        <v>7.04912757873535</v>
      </c>
      <c r="H27" s="0" t="n">
        <v>5.75165557861328</v>
      </c>
      <c r="I27" s="0" t="n">
        <v>6.11059443155925</v>
      </c>
      <c r="J27" s="0" t="n">
        <v>3.0203177134196</v>
      </c>
      <c r="K27" s="0" t="n">
        <v>4.88547197977702</v>
      </c>
      <c r="L27" s="0" t="n">
        <v>5.31989669799805</v>
      </c>
      <c r="M27" s="0" t="n">
        <v>6.02558199564616</v>
      </c>
      <c r="N27" s="0" t="n">
        <v>2.95780181884766</v>
      </c>
    </row>
    <row r="28" customFormat="false" ht="14.95" hidden="false" customHeight="false" outlineLevel="0" collapsed="false">
      <c r="A28" s="5" t="s">
        <v>194</v>
      </c>
      <c r="B28" s="0" t="s">
        <v>196</v>
      </c>
      <c r="C28" s="0" t="n">
        <v>5.2260799407959</v>
      </c>
      <c r="D28" s="91" t="n">
        <v>31.9407</v>
      </c>
      <c r="E28" s="91" t="n">
        <v>26.63446</v>
      </c>
      <c r="F28" s="0" t="n">
        <v>5.53556696573893</v>
      </c>
      <c r="G28" s="0" t="n">
        <v>7.54368209838867</v>
      </c>
      <c r="H28" s="0" t="n">
        <v>6.18328857421875</v>
      </c>
      <c r="I28" s="0" t="n">
        <v>5.76884841918945</v>
      </c>
      <c r="J28" s="0" t="n">
        <v>3.17986488342285</v>
      </c>
      <c r="K28" s="0" t="n">
        <v>3.90552139282227</v>
      </c>
      <c r="L28" s="0" t="n">
        <v>5.01646232604981</v>
      </c>
      <c r="M28" s="0" t="n">
        <v>5.65586217244466</v>
      </c>
      <c r="N28" s="0" t="n">
        <v>2.57123438517253</v>
      </c>
    </row>
    <row r="29" customFormat="false" ht="14.95" hidden="false" customHeight="false" outlineLevel="0" collapsed="false">
      <c r="A29" s="5" t="s">
        <v>194</v>
      </c>
      <c r="B29" s="0" t="s">
        <v>196</v>
      </c>
      <c r="C29" s="0" t="n">
        <v>5.60303433736165</v>
      </c>
      <c r="D29" s="91" t="n">
        <v>32.75511</v>
      </c>
      <c r="E29" s="91" t="n">
        <v>26.64763</v>
      </c>
      <c r="F29" s="0" t="n">
        <v>5.57099405924479</v>
      </c>
      <c r="G29" s="0" t="n">
        <v>7.60204696655273</v>
      </c>
      <c r="H29" s="0" t="n">
        <v>5.95447540283203</v>
      </c>
      <c r="I29" s="0" t="n">
        <v>6.09192276000977</v>
      </c>
      <c r="J29" s="0" t="n">
        <v>2.1935494740804</v>
      </c>
      <c r="K29" s="0" t="n">
        <v>4.16830126444499</v>
      </c>
      <c r="L29" s="0" t="n">
        <v>5.04647127787272</v>
      </c>
      <c r="M29" s="0" t="n">
        <v>5.86774762471517</v>
      </c>
      <c r="N29" s="0" t="n">
        <v>2.31186358133952</v>
      </c>
    </row>
    <row r="30" customFormat="false" ht="14.95" hidden="false" customHeight="false" outlineLevel="0" collapsed="false">
      <c r="A30" s="5" t="s">
        <v>194</v>
      </c>
      <c r="B30" s="0" t="s">
        <v>196</v>
      </c>
      <c r="C30" s="0" t="n">
        <v>5.13203303019206</v>
      </c>
      <c r="D30" s="91" t="n">
        <v>32.05673</v>
      </c>
      <c r="E30" s="91" t="n">
        <v>26.61587</v>
      </c>
      <c r="F30" s="0" t="n">
        <v>5.51370048522949</v>
      </c>
      <c r="G30" s="0" t="n">
        <v>7.45380020141602</v>
      </c>
      <c r="H30" s="0" t="n">
        <v>6.37619972229004</v>
      </c>
      <c r="I30" s="0" t="n">
        <v>5.94772656758626</v>
      </c>
      <c r="J30" s="0" t="n">
        <v>2.78068161010742</v>
      </c>
      <c r="K30" s="0" t="n">
        <v>3.80707168579102</v>
      </c>
      <c r="L30" s="0" t="n">
        <v>4.89554532368978</v>
      </c>
      <c r="M30" s="0" t="n">
        <v>5.59435717264811</v>
      </c>
      <c r="N30" s="0" t="n">
        <v>2.42480723063151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N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0" customFormat="false" ht="15" hidden="false" customHeight="false" outlineLevel="0" collapsed="false">
      <c r="N20" s="0" t="n">
        <f aca="false">0.0795^0.5</f>
        <v>0.281957443597434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4.3927125506072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GA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98" min="1" style="0" width="4.39271255060729"/>
    <col collapsed="false" hidden="false" max="99" min="99" style="0" width="12.4251012145749"/>
    <col collapsed="false" hidden="false" max="1025" min="100" style="0" width="4.39271255060729"/>
  </cols>
  <sheetData>
    <row r="2" customFormat="false" ht="15" hidden="false" customHeight="false" outlineLevel="0" collapsed="false"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AD2" s="0" t="s">
        <v>3</v>
      </c>
      <c r="AE2" s="0" t="s">
        <v>4</v>
      </c>
      <c r="AF2" s="0" t="s">
        <v>5</v>
      </c>
      <c r="AG2" s="0" t="s">
        <v>6</v>
      </c>
      <c r="AH2" s="0" t="s">
        <v>7</v>
      </c>
      <c r="AI2" s="0" t="s">
        <v>8</v>
      </c>
      <c r="AJ2" s="0" t="s">
        <v>9</v>
      </c>
      <c r="AK2" s="0" t="s">
        <v>14</v>
      </c>
      <c r="AL2" s="0" t="s">
        <v>11</v>
      </c>
      <c r="AM2" s="0" t="s">
        <v>12</v>
      </c>
      <c r="AN2" s="0" t="s">
        <v>13</v>
      </c>
      <c r="BD2" s="0" t="s">
        <v>3</v>
      </c>
      <c r="BE2" s="0" t="s">
        <v>4</v>
      </c>
      <c r="BF2" s="0" t="s">
        <v>5</v>
      </c>
      <c r="BG2" s="0" t="s">
        <v>6</v>
      </c>
      <c r="BH2" s="0" t="s">
        <v>7</v>
      </c>
      <c r="BI2" s="0" t="s">
        <v>8</v>
      </c>
      <c r="BJ2" s="0" t="s">
        <v>9</v>
      </c>
      <c r="BK2" s="0" t="s">
        <v>14</v>
      </c>
      <c r="BL2" s="0" t="s">
        <v>11</v>
      </c>
      <c r="BM2" s="0" t="s">
        <v>12</v>
      </c>
      <c r="BN2" s="0" t="s">
        <v>13</v>
      </c>
      <c r="CD2" s="0" t="s">
        <v>3</v>
      </c>
      <c r="CE2" s="0" t="s">
        <v>4</v>
      </c>
      <c r="CF2" s="0" t="s">
        <v>5</v>
      </c>
      <c r="CG2" s="0" t="s">
        <v>6</v>
      </c>
      <c r="CH2" s="0" t="s">
        <v>7</v>
      </c>
      <c r="CI2" s="0" t="s">
        <v>8</v>
      </c>
      <c r="CJ2" s="0" t="s">
        <v>9</v>
      </c>
      <c r="CK2" s="0" t="s">
        <v>14</v>
      </c>
      <c r="CL2" s="0" t="s">
        <v>11</v>
      </c>
      <c r="CM2" s="0" t="s">
        <v>12</v>
      </c>
      <c r="CN2" s="0" t="s">
        <v>13</v>
      </c>
      <c r="DD2" s="0" t="s">
        <v>3</v>
      </c>
      <c r="DE2" s="0" t="s">
        <v>4</v>
      </c>
      <c r="DF2" s="0" t="s">
        <v>5</v>
      </c>
      <c r="DG2" s="0" t="s">
        <v>6</v>
      </c>
      <c r="DH2" s="0" t="s">
        <v>7</v>
      </c>
      <c r="DI2" s="0" t="s">
        <v>8</v>
      </c>
      <c r="DJ2" s="0" t="s">
        <v>9</v>
      </c>
      <c r="DK2" s="0" t="s">
        <v>10</v>
      </c>
      <c r="DL2" s="0" t="s">
        <v>11</v>
      </c>
      <c r="DM2" s="0" t="s">
        <v>12</v>
      </c>
      <c r="DN2" s="0" t="s">
        <v>13</v>
      </c>
      <c r="ED2" s="0" t="s">
        <v>3</v>
      </c>
      <c r="EE2" s="0" t="s">
        <v>4</v>
      </c>
      <c r="EF2" s="0" t="s">
        <v>5</v>
      </c>
      <c r="EG2" s="0" t="s">
        <v>6</v>
      </c>
      <c r="EH2" s="0" t="s">
        <v>7</v>
      </c>
      <c r="EI2" s="0" t="s">
        <v>8</v>
      </c>
      <c r="EJ2" s="0" t="s">
        <v>9</v>
      </c>
      <c r="EK2" s="0" t="s">
        <v>10</v>
      </c>
      <c r="EL2" s="0" t="s">
        <v>11</v>
      </c>
      <c r="EM2" s="0" t="s">
        <v>12</v>
      </c>
      <c r="EN2" s="0" t="s">
        <v>13</v>
      </c>
      <c r="FD2" s="0" t="s">
        <v>3</v>
      </c>
      <c r="FE2" s="0" t="s">
        <v>4</v>
      </c>
      <c r="FF2" s="0" t="s">
        <v>5</v>
      </c>
      <c r="FG2" s="0" t="s">
        <v>6</v>
      </c>
      <c r="FH2" s="0" t="s">
        <v>7</v>
      </c>
      <c r="FI2" s="0" t="s">
        <v>8</v>
      </c>
      <c r="FJ2" s="0" t="s">
        <v>9</v>
      </c>
      <c r="FK2" s="0" t="s">
        <v>10</v>
      </c>
      <c r="FL2" s="0" t="s">
        <v>11</v>
      </c>
      <c r="FM2" s="0" t="s">
        <v>12</v>
      </c>
      <c r="FN2" s="0" t="s">
        <v>13</v>
      </c>
    </row>
    <row r="3" customFormat="false" ht="15" hidden="false" customHeight="false" outlineLevel="0" collapsed="false">
      <c r="Q3" s="0" t="s">
        <v>3</v>
      </c>
      <c r="R3" s="0" t="s">
        <v>4</v>
      </c>
      <c r="S3" s="0" t="s">
        <v>5</v>
      </c>
      <c r="T3" s="0" t="s">
        <v>6</v>
      </c>
      <c r="U3" s="0" t="s">
        <v>7</v>
      </c>
      <c r="V3" s="0" t="s">
        <v>8</v>
      </c>
      <c r="W3" s="0" t="s">
        <v>9</v>
      </c>
      <c r="X3" s="0" t="s">
        <v>10</v>
      </c>
      <c r="Y3" s="0" t="s">
        <v>11</v>
      </c>
      <c r="Z3" s="0" t="s">
        <v>12</v>
      </c>
      <c r="AA3" s="0" t="s">
        <v>13</v>
      </c>
      <c r="AQ3" s="0" t="s">
        <v>3</v>
      </c>
      <c r="AR3" s="0" t="s">
        <v>4</v>
      </c>
      <c r="AS3" s="0" t="s">
        <v>5</v>
      </c>
      <c r="AT3" s="0" t="s">
        <v>6</v>
      </c>
      <c r="AU3" s="0" t="s">
        <v>7</v>
      </c>
      <c r="AV3" s="0" t="s">
        <v>8</v>
      </c>
      <c r="AW3" s="0" t="s">
        <v>9</v>
      </c>
      <c r="AX3" s="0" t="s">
        <v>10</v>
      </c>
      <c r="AY3" s="0" t="s">
        <v>11</v>
      </c>
      <c r="AZ3" s="0" t="s">
        <v>12</v>
      </c>
      <c r="BA3" s="0" t="s">
        <v>13</v>
      </c>
      <c r="BQ3" s="0" t="s">
        <v>3</v>
      </c>
      <c r="BR3" s="0" t="s">
        <v>4</v>
      </c>
      <c r="BS3" s="0" t="s">
        <v>5</v>
      </c>
      <c r="BT3" s="0" t="s">
        <v>6</v>
      </c>
      <c r="BU3" s="0" t="s">
        <v>7</v>
      </c>
      <c r="BV3" s="0" t="s">
        <v>8</v>
      </c>
      <c r="BW3" s="0" t="s">
        <v>9</v>
      </c>
      <c r="BX3" s="0" t="s">
        <v>10</v>
      </c>
      <c r="BY3" s="0" t="s">
        <v>11</v>
      </c>
      <c r="BZ3" s="0" t="s">
        <v>12</v>
      </c>
      <c r="CA3" s="0" t="s">
        <v>13</v>
      </c>
      <c r="CQ3" s="0" t="s">
        <v>3</v>
      </c>
      <c r="CR3" s="0" t="s">
        <v>4</v>
      </c>
      <c r="CS3" s="0" t="s">
        <v>5</v>
      </c>
      <c r="CT3" s="0" t="s">
        <v>6</v>
      </c>
      <c r="CU3" s="0" t="s">
        <v>7</v>
      </c>
      <c r="CV3" s="0" t="s">
        <v>8</v>
      </c>
      <c r="CW3" s="0" t="s">
        <v>9</v>
      </c>
      <c r="CX3" s="0" t="s">
        <v>10</v>
      </c>
      <c r="CY3" s="0" t="s">
        <v>11</v>
      </c>
      <c r="CZ3" s="0" t="s">
        <v>12</v>
      </c>
      <c r="DA3" s="0" t="s">
        <v>13</v>
      </c>
      <c r="DQ3" s="0" t="s">
        <v>3</v>
      </c>
      <c r="DR3" s="0" t="s">
        <v>4</v>
      </c>
      <c r="DS3" s="0" t="s">
        <v>5</v>
      </c>
      <c r="DT3" s="0" t="s">
        <v>6</v>
      </c>
      <c r="DU3" s="0" t="s">
        <v>7</v>
      </c>
      <c r="DV3" s="0" t="s">
        <v>8</v>
      </c>
      <c r="DW3" s="0" t="s">
        <v>9</v>
      </c>
      <c r="DX3" s="0" t="s">
        <v>10</v>
      </c>
      <c r="DY3" s="0" t="s">
        <v>11</v>
      </c>
      <c r="DZ3" s="0" t="s">
        <v>12</v>
      </c>
      <c r="EA3" s="0" t="s">
        <v>13</v>
      </c>
      <c r="EQ3" s="0" t="s">
        <v>3</v>
      </c>
      <c r="ER3" s="0" t="s">
        <v>4</v>
      </c>
      <c r="ES3" s="0" t="s">
        <v>5</v>
      </c>
      <c r="ET3" s="0" t="s">
        <v>6</v>
      </c>
      <c r="EU3" s="0" t="s">
        <v>7</v>
      </c>
      <c r="EV3" s="0" t="s">
        <v>8</v>
      </c>
      <c r="EW3" s="0" t="s">
        <v>9</v>
      </c>
      <c r="EX3" s="0" t="s">
        <v>10</v>
      </c>
      <c r="EY3" s="0" t="s">
        <v>11</v>
      </c>
      <c r="EZ3" s="0" t="s">
        <v>12</v>
      </c>
      <c r="FA3" s="0" t="s">
        <v>13</v>
      </c>
      <c r="FQ3" s="0" t="s">
        <v>3</v>
      </c>
      <c r="FR3" s="0" t="s">
        <v>4</v>
      </c>
      <c r="FS3" s="0" t="s">
        <v>5</v>
      </c>
      <c r="FT3" s="0" t="s">
        <v>6</v>
      </c>
      <c r="FU3" s="0" t="s">
        <v>7</v>
      </c>
      <c r="FV3" s="0" t="s">
        <v>8</v>
      </c>
      <c r="FW3" s="0" t="s">
        <v>9</v>
      </c>
      <c r="FX3" s="0" t="s">
        <v>10</v>
      </c>
      <c r="FY3" s="0" t="s">
        <v>11</v>
      </c>
      <c r="FZ3" s="0" t="s">
        <v>12</v>
      </c>
      <c r="GA3" s="0" t="s">
        <v>13</v>
      </c>
    </row>
    <row r="4" customFormat="false" ht="15" hidden="false" customHeight="false" outlineLevel="0" collapsed="false">
      <c r="D4" s="0" t="n">
        <v>0.567259034996817</v>
      </c>
      <c r="E4" s="0" t="n">
        <v>0.556627980923714</v>
      </c>
      <c r="F4" s="0" t="n">
        <v>1.06923788944673</v>
      </c>
      <c r="G4" s="0" t="n">
        <v>1.31958274304626</v>
      </c>
      <c r="H4" s="0" t="n">
        <v>0.710341829555717</v>
      </c>
      <c r="I4" s="0" t="n">
        <v>0.630546690450163</v>
      </c>
      <c r="J4" s="0" t="n">
        <v>0.553614584536193</v>
      </c>
      <c r="K4" s="0" t="n">
        <v>1.35736498726179</v>
      </c>
      <c r="L4" s="0" t="n">
        <v>0.568855258864134</v>
      </c>
      <c r="M4" s="0" t="n">
        <v>1.01806564301137</v>
      </c>
      <c r="N4" s="0" t="n">
        <v>1.04867579573223</v>
      </c>
      <c r="P4" s="0" t="s">
        <v>3</v>
      </c>
      <c r="Q4" s="0" t="n">
        <v>1</v>
      </c>
      <c r="R4" s="1" t="n">
        <f aca="false">CORREL($D$4:$D$35,E$4:E$35)</f>
        <v>0.61081319421901</v>
      </c>
      <c r="S4" s="0" t="n">
        <f aca="false">CORREL($D$4:$D$35,F$4:F$35)</f>
        <v>0.381839617518949</v>
      </c>
      <c r="T4" s="0" t="n">
        <f aca="false">CORREL($D$4:$D$35,G$4:G$35)</f>
        <v>0.472506695431293</v>
      </c>
      <c r="U4" s="0" t="n">
        <f aca="false">CORREL($D$4:$D$35,H$4:H$35)</f>
        <v>0.510567497531634</v>
      </c>
      <c r="V4" s="0" t="n">
        <f aca="false">CORREL($D$4:$D$35,I$4:I$35)</f>
        <v>0.173522833472161</v>
      </c>
      <c r="W4" s="0" t="n">
        <f aca="false">CORREL($D$4:$D$35,J$4:J$35)</f>
        <v>0.176034986147757</v>
      </c>
      <c r="X4" s="0" t="n">
        <f aca="false">CORREL($D$4:$D$35,K$4:K$35)</f>
        <v>0.329582907763678</v>
      </c>
      <c r="Y4" s="0" t="n">
        <f aca="false">CORREL($D$4:$D$35,L$4:L$35)</f>
        <v>0.457874399507204</v>
      </c>
      <c r="Z4" s="0" t="n">
        <f aca="false">CORREL($D$4:$D$35,M$4:M$35)</f>
        <v>0.472305624956892</v>
      </c>
      <c r="AA4" s="0" t="n">
        <f aca="false">CORREL($D$4:$D$35,N$4:N$35)</f>
        <v>0.414031033758647</v>
      </c>
      <c r="AP4" s="0" t="s">
        <v>3</v>
      </c>
      <c r="AQ4" s="0" t="n">
        <v>1</v>
      </c>
      <c r="AR4" s="1" t="n">
        <f aca="false">CORREL($AD$4:$AD$35,AE$4:AE$35)</f>
        <v>0.648750643704498</v>
      </c>
      <c r="AS4" s="0" t="n">
        <f aca="false">CORREL($AD$4:$AD$35,AF$4:AF$35)</f>
        <v>0.305703596208424</v>
      </c>
      <c r="AT4" s="0" t="n">
        <f aca="false">CORREL($AD$4:$AD$35,AG$4:AG$35)</f>
        <v>0.401544111999492</v>
      </c>
      <c r="AU4" s="0" t="n">
        <f aca="false">CORREL($AD$4:$AD$35,AH$4:AH$35)</f>
        <v>0.345455585576704</v>
      </c>
      <c r="AV4" s="0" t="n">
        <f aca="false">CORREL($AD$4:$AD$35,AI$4:AI$35)</f>
        <v>0.0667726640718236</v>
      </c>
      <c r="AW4" s="0" t="n">
        <f aca="false">CORREL($AD$4:$AD$35,AJ$4:AJ$35)</f>
        <v>0.295616191797488</v>
      </c>
      <c r="AX4" s="0" t="n">
        <f aca="false">CORREL($AD$4:$AD$35,AK$4:AK$35)</f>
        <v>0.3234617818603</v>
      </c>
      <c r="AY4" s="0" t="n">
        <f aca="false">CORREL($AD$4:$AD$35,AL$4:AL$35)</f>
        <v>0.490949453612471</v>
      </c>
      <c r="AZ4" s="0" t="n">
        <f aca="false">CORREL($AD$4:$AD$35,AM$4:AM$35)</f>
        <v>0.419935806484852</v>
      </c>
      <c r="BA4" s="0" t="n">
        <f aca="false">CORREL($AD$4:$AD$35,AN$4:AN$35)</f>
        <v>-0.207976314304702</v>
      </c>
      <c r="BP4" s="0" t="s">
        <v>3</v>
      </c>
      <c r="BQ4" s="0" t="n">
        <v>1</v>
      </c>
      <c r="BR4" s="1" t="n">
        <f aca="false">CORREL($AD$4:$AD$35,BE$4:BE$35)</f>
        <v>0.606021963914404</v>
      </c>
      <c r="BS4" s="0" t="n">
        <f aca="false">CORREL($AD$4:$AD$35,BF$4:BF$35)</f>
        <v>0.349220260963553</v>
      </c>
      <c r="BT4" s="0" t="n">
        <f aca="false">CORREL($AD$4:$AD$35,BG$4:BG$35)</f>
        <v>0.505889999672919</v>
      </c>
      <c r="BU4" s="0" t="n">
        <f aca="false">CORREL($AD$4:$AD$35,BH$4:BH$35)</f>
        <v>0.11864127648118</v>
      </c>
      <c r="BV4" s="0" t="n">
        <f aca="false">CORREL($AD$4:$AD$35,BI$4:BI$35)</f>
        <v>-0.0961224863115366</v>
      </c>
      <c r="BW4" s="1" t="n">
        <f aca="false">CORREL($AD$4:$AD$35,BJ$4:BJ$35)</f>
        <v>0.894566774598825</v>
      </c>
      <c r="BX4" s="0" t="n">
        <f aca="false">CORREL($AD$4:$AD$35,BK$4:BK$35)</f>
        <v>0.194181345046179</v>
      </c>
      <c r="BY4" s="1" t="n">
        <f aca="false">CORREL($AD$4:$AD$35,BL$4:BL$35)</f>
        <v>0.756454479369192</v>
      </c>
      <c r="BZ4" s="0" t="n">
        <f aca="false">CORREL($AD$4:$AD$35,BM$4:BM$35)</f>
        <v>0.394368427448111</v>
      </c>
      <c r="CA4" s="0" t="n">
        <f aca="false">CORREL($AD$4:$AD$35,BN$4:BN$35)</f>
        <v>-0.128386044968234</v>
      </c>
      <c r="CP4" s="0" t="s">
        <v>3</v>
      </c>
      <c r="CQ4" s="0" t="n">
        <v>1</v>
      </c>
      <c r="CR4" s="1" t="n">
        <f aca="false">CORREL($AD$4:$AD$35,CE$4:CE$35)</f>
        <v>0.922021982213118</v>
      </c>
      <c r="CS4" s="0" t="n">
        <f aca="false">CORREL($AD$4:$AD$35,CF$4:CF$35)</f>
        <v>0.0614826717016795</v>
      </c>
      <c r="CT4" s="0" t="n">
        <f aca="false">CORREL($AD$4:$AD$35,CG$4:CG$35)</f>
        <v>0.226554423600362</v>
      </c>
      <c r="CU4" s="0" t="n">
        <f aca="false">CORREL($AD$4:$AD$35,CH$4:CH$35)</f>
        <v>0.489960102647734</v>
      </c>
      <c r="CV4" s="0" t="n">
        <f aca="false">CORREL($AD$4:$AD$35,CI$4:CI$35)</f>
        <v>0.136477410924491</v>
      </c>
      <c r="CW4" s="0" t="n">
        <f aca="false">CORREL($AD$4:$AD$35,CJ$4:CJ$35)</f>
        <v>0.110457958058276</v>
      </c>
      <c r="CX4" s="0" t="n">
        <f aca="false">CORREL($AD$4:$AD$35,CK$4:CK$35)</f>
        <v>0.414617073751106</v>
      </c>
      <c r="CY4" s="0" t="n">
        <f aca="false">CORREL($AD$4:$AD$35,CL$4:CL$35)</f>
        <v>0.228282193129786</v>
      </c>
      <c r="CZ4" s="1" t="n">
        <f aca="false">CORREL($AD$4:$AD$35,CM$4:CM$35)</f>
        <v>0.703148539842372</v>
      </c>
      <c r="DA4" s="0" t="n">
        <f aca="false">CORREL($AD$4:$AD$35,CN$4:CN$35)</f>
        <v>-0.264627071886695</v>
      </c>
      <c r="DD4" s="2" t="n">
        <v>0.567259034996817</v>
      </c>
      <c r="DE4" s="2" t="n">
        <v>0.556627980923714</v>
      </c>
      <c r="DF4" s="2" t="n">
        <v>1.06923788944673</v>
      </c>
      <c r="DG4" s="2" t="n">
        <v>1.31958274304626</v>
      </c>
      <c r="DH4" s="2" t="n">
        <v>0.710341829555717</v>
      </c>
      <c r="DI4" s="2" t="n">
        <v>0.630546690450163</v>
      </c>
      <c r="DJ4" s="2" t="n">
        <v>0.553614584536193</v>
      </c>
      <c r="DK4" s="2" t="n">
        <v>1.35736498726179</v>
      </c>
      <c r="DL4" s="2" t="n">
        <v>0.568855258864134</v>
      </c>
      <c r="DM4" s="2" t="n">
        <v>1.01806564301137</v>
      </c>
      <c r="DN4" s="2" t="n">
        <v>1.04867579573223</v>
      </c>
      <c r="DP4" s="0" t="s">
        <v>3</v>
      </c>
      <c r="DQ4" s="0" t="n">
        <v>1</v>
      </c>
      <c r="DR4" s="1" t="n">
        <f aca="false">CORREL($DD$4:$DD$35,DE$4:DE$35)</f>
        <v>0.7101608313378</v>
      </c>
      <c r="DS4" s="1" t="n">
        <f aca="false">CORREL($DD$4:$DD$35,DF$4:DF$35)</f>
        <v>0.646958924672534</v>
      </c>
      <c r="DT4" s="1" t="n">
        <f aca="false">CORREL($DD$4:$DD$35,DG$4:DG$35)</f>
        <v>0.543607125991442</v>
      </c>
      <c r="DU4" s="1" t="n">
        <f aca="false">CORREL($DD$4:$DD$35,DH$4:DH$35)</f>
        <v>0.641044731945609</v>
      </c>
      <c r="DV4" s="0" t="n">
        <f aca="false">CORREL($DD$4:$DD$35,DI$4:DI$35)</f>
        <v>0.261888000139309</v>
      </c>
      <c r="DW4" s="0" t="n">
        <f aca="false">CORREL($DD$4:$DD$35,DJ$4:DJ$35)</f>
        <v>0.112659623013118</v>
      </c>
      <c r="DX4" s="0" t="n">
        <f aca="false">CORREL($DD$4:$DD$35,DK$4:DK$35)</f>
        <v>0.337433244905435</v>
      </c>
      <c r="DY4" s="0" t="n">
        <f aca="false">CORREL($DD$4:$DD$35,DL$4:DL$35)</f>
        <v>0.534807483812292</v>
      </c>
      <c r="DZ4" s="1" t="n">
        <f aca="false">CORREL($DD$4:$DD$35,DM$4:DM$35)</f>
        <v>0.719059121910508</v>
      </c>
      <c r="EA4" s="1" t="n">
        <f aca="false">CORREL($DD$4:$DD$35,DN$4:DN$35)</f>
        <v>0.682973165830395</v>
      </c>
      <c r="ED4" s="2" t="n">
        <v>0.567259034996817</v>
      </c>
      <c r="EE4" s="2" t="n">
        <v>0.556627980923714</v>
      </c>
      <c r="EF4" s="2" t="n">
        <v>1.06923788944673</v>
      </c>
      <c r="EG4" s="2" t="n">
        <v>1.31958274304626</v>
      </c>
      <c r="EH4" s="2" t="n">
        <v>0.710341829555717</v>
      </c>
      <c r="EI4" s="2" t="n">
        <v>0.630546690450163</v>
      </c>
      <c r="EJ4" s="2" t="n">
        <v>0.553614584536193</v>
      </c>
      <c r="EK4" s="2" t="n">
        <v>1.35736498726179</v>
      </c>
      <c r="EL4" s="2" t="n">
        <v>0.568855258864134</v>
      </c>
      <c r="EM4" s="2" t="n">
        <v>1.01806564301137</v>
      </c>
      <c r="EN4" s="2" t="n">
        <v>1.04867579573223</v>
      </c>
      <c r="EP4" s="0" t="s">
        <v>3</v>
      </c>
      <c r="EQ4" s="0" t="n">
        <v>1</v>
      </c>
      <c r="ER4" s="1" t="n">
        <f aca="false">CORREL($DD$4:$DD$35,EE$4:EE$35)</f>
        <v>0.665718613268458</v>
      </c>
      <c r="ES4" s="1" t="n">
        <f aca="false">CORREL($DD$4:$DD$35,EF$4:EF$35)</f>
        <v>0.71973670660847</v>
      </c>
      <c r="ET4" s="1" t="n">
        <f aca="false">CORREL($DD$4:$DD$35,EG$4:EG$35)</f>
        <v>0.548287348366974</v>
      </c>
      <c r="EU4" s="1" t="n">
        <f aca="false">CORREL($DD$4:$DD$35,EH$4:EH$35)</f>
        <v>0.772480079758253</v>
      </c>
      <c r="EV4" s="0" t="n">
        <f aca="false">CORREL($DD$4:$DD$35,EI$4:EI$35)</f>
        <v>0.139332805859486</v>
      </c>
      <c r="EW4" s="0" t="n">
        <f aca="false">CORREL($DD$4:$DD$35,EJ$4:EJ$35)</f>
        <v>0.0620589428135749</v>
      </c>
      <c r="EX4" s="0" t="n">
        <f aca="false">CORREL($DD$4:$DD$35,EK$4:EK$35)</f>
        <v>0.44341804577973</v>
      </c>
      <c r="EY4" s="1" t="n">
        <f aca="false">CORREL($DD$4:$DD$35,EL$4:EL$35)</f>
        <v>0.551457425394954</v>
      </c>
      <c r="EZ4" s="1" t="n">
        <f aca="false">CORREL($DD$4:$DD$35,EM$4:EM$35)</f>
        <v>0.747151903640262</v>
      </c>
      <c r="FA4" s="1" t="n">
        <f aca="false">CORREL($DD$4:$DD$35,EN$4:EN$35)</f>
        <v>0.742424076548148</v>
      </c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P4" s="0" t="s">
        <v>3</v>
      </c>
      <c r="FQ4" s="0" t="n">
        <v>1</v>
      </c>
      <c r="FR4" s="1" t="n">
        <f aca="false">CORREL($DD$4:$DD$35,FE$4:FE$35)</f>
        <v>0.754252878395062</v>
      </c>
      <c r="FS4" s="0" t="n">
        <f aca="false">CORREL($DD$4:$DD$35,FF$4:FF$35)</f>
        <v>0.0968080129996205</v>
      </c>
      <c r="FT4" s="0" t="n">
        <f aca="false">CORREL($DD$4:$DD$35,FG$4:FG$35)</f>
        <v>0.32519342765079</v>
      </c>
      <c r="FU4" s="0" t="n">
        <f aca="false">CORREL($DD$4:$DD$35,FH$4:FH$35)</f>
        <v>0.480005533959537</v>
      </c>
      <c r="FV4" s="0" t="n">
        <f aca="false">CORREL($DD$4:$DD$35,FI$4:FI$35)</f>
        <v>0.430723825073035</v>
      </c>
      <c r="FW4" s="0" t="n">
        <f aca="false">CORREL($DD$4:$DD$35,FJ$4:FJ$35)</f>
        <v>0.0213777837392445</v>
      </c>
      <c r="FX4" s="0" t="n">
        <f aca="false">CORREL($DD$4:$DD$35,FK$4:FK$35)</f>
        <v>0.307556419217301</v>
      </c>
      <c r="FY4" s="0" t="n">
        <f aca="false">CORREL($DD$4:$DD$35,FL$4:FL$35)</f>
        <v>0.299588913926931</v>
      </c>
      <c r="FZ4" s="1" t="n">
        <f aca="false">CORREL($DD$4:$DD$35,FM$4:FM$35)</f>
        <v>0.544873874054339</v>
      </c>
      <c r="GA4" s="1" t="n">
        <f aca="false">CORREL($DD$4:$DD$35,FN$4:FN$35)</f>
        <v>0.672856782070804</v>
      </c>
    </row>
    <row r="5" customFormat="false" ht="15" hidden="false" customHeight="false" outlineLevel="0" collapsed="false">
      <c r="D5" s="0" t="n">
        <v>1.51199526467058</v>
      </c>
      <c r="E5" s="0" t="n">
        <v>1.55226902612027</v>
      </c>
      <c r="F5" s="0" t="n">
        <v>1.33504088343725</v>
      </c>
      <c r="G5" s="0" t="n">
        <v>1.20572121746533</v>
      </c>
      <c r="H5" s="0" t="n">
        <v>1.16039198373935</v>
      </c>
      <c r="I5" s="0" t="n">
        <v>1.47996738410954</v>
      </c>
      <c r="J5" s="0" t="n">
        <v>1.7085879736374</v>
      </c>
      <c r="K5" s="0" t="n">
        <v>1.14645967182709</v>
      </c>
      <c r="L5" s="0" t="n">
        <v>1.63527022669887</v>
      </c>
      <c r="M5" s="0" t="n">
        <v>1.22853900658689</v>
      </c>
      <c r="N5" s="0" t="n">
        <v>1.1117429930929</v>
      </c>
      <c r="P5" s="0" t="s">
        <v>4</v>
      </c>
      <c r="R5" s="0" t="n">
        <v>1</v>
      </c>
      <c r="S5" s="1" t="n">
        <f aca="false">CORREL($E$4:$E$35,F$4:F$35)</f>
        <v>0.839200103768509</v>
      </c>
      <c r="T5" s="3" t="n">
        <f aca="false">CORREL($E$4:$E$35,G$4:G$35)</f>
        <v>0.565733027110322</v>
      </c>
      <c r="U5" s="1" t="n">
        <f aca="false">CORREL($E$4:$E$35,H$4:H$35)</f>
        <v>0.756520755911943</v>
      </c>
      <c r="V5" s="3" t="n">
        <f aca="false">CORREL($E$4:$E$35,I$4:I$35)</f>
        <v>0.562785598985733</v>
      </c>
      <c r="W5" s="0" t="n">
        <f aca="false">CORREL($E$4:$E$35,J$4:J$35)</f>
        <v>0.123886226092929</v>
      </c>
      <c r="X5" s="0" t="n">
        <f aca="false">CORREL($E$4:$E$35,K$4:K$35)</f>
        <v>0.173743725076693</v>
      </c>
      <c r="Y5" s="1" t="n">
        <f aca="false">CORREL($E$4:$E$35,L$4:L$35)</f>
        <v>0.773510492517678</v>
      </c>
      <c r="Z5" s="1" t="n">
        <f aca="false">CORREL($E$4:$E$35,M$4:M$35)</f>
        <v>0.79897734053843</v>
      </c>
      <c r="AA5" s="0" t="n">
        <f aca="false">CORREL($E$4:$E$35,N$4:N$35)</f>
        <v>0.35659518296803</v>
      </c>
      <c r="AP5" s="0" t="s">
        <v>4</v>
      </c>
      <c r="AR5" s="0" t="n">
        <v>1</v>
      </c>
      <c r="AS5" s="1" t="n">
        <f aca="false">CORREL($AE$4:$AE$35,AF$4:AF$35)</f>
        <v>0.875042611789182</v>
      </c>
      <c r="AT5" s="1" t="n">
        <f aca="false">CORREL($AE$4:$AE$35,AG$4:AG$35)</f>
        <v>0.884022363770272</v>
      </c>
      <c r="AU5" s="1" t="n">
        <f aca="false">CORREL($AE$4:$AE$35,AH$4:AH$35)</f>
        <v>0.739178334463706</v>
      </c>
      <c r="AV5" s="0" t="n">
        <f aca="false">CORREL($AE$4:$AE$35,AI$4:AI$35)</f>
        <v>0.48730980581855</v>
      </c>
      <c r="AW5" s="0" t="n">
        <f aca="false">CORREL($AE$4:$AE$35,AJ$4:AJ$35)</f>
        <v>0.196637852893571</v>
      </c>
      <c r="AX5" s="0" t="n">
        <f aca="false">CORREL($AE$4:$AE$35,AK$4:AK$35)</f>
        <v>0.159056307628109</v>
      </c>
      <c r="AY5" s="1" t="n">
        <f aca="false">CORREL($AE$4:$AE$35,AL$4:AL$35)</f>
        <v>0.841327002755191</v>
      </c>
      <c r="AZ5" s="1" t="n">
        <f aca="false">CORREL($AE$4:$AE$35,AM$4:AM$35)</f>
        <v>0.845538939710553</v>
      </c>
      <c r="BA5" s="0" t="n">
        <f aca="false">CORREL($AE$4:$AE$35,AN$4:AN$35)</f>
        <v>0.0616815088304779</v>
      </c>
      <c r="BP5" s="0" t="s">
        <v>4</v>
      </c>
      <c r="BR5" s="0" t="n">
        <v>1</v>
      </c>
      <c r="BS5" s="1" t="n">
        <f aca="false">CORREL($AE$4:$AE$35,BF$4:BF$35)</f>
        <v>0.92657525459667</v>
      </c>
      <c r="BT5" s="1" t="n">
        <f aca="false">CORREL($AE$4:$AE$35,BG$4:BG$35)</f>
        <v>0.958924423031479</v>
      </c>
      <c r="BU5" s="1" t="n">
        <f aca="false">CORREL($AE$4:$AE$35,BH$4:BH$35)</f>
        <v>0.650509679685284</v>
      </c>
      <c r="BV5" s="0" t="n">
        <f aca="false">CORREL($AE$4:$AE$35,BI$4:BI$35)</f>
        <v>0.513470868237557</v>
      </c>
      <c r="BW5" s="0" t="n">
        <f aca="false">CORREL($AE$4:$AE$35,BJ$4:BJ$35)</f>
        <v>0.509353109844178</v>
      </c>
      <c r="BX5" s="0" t="n">
        <f aca="false">CORREL($AE$4:$AE$35,BK$4:BK$35)</f>
        <v>0.0285023809701256</v>
      </c>
      <c r="BY5" s="1" t="n">
        <f aca="false">CORREL($AE$4:$AE$35,BL$4:BL$35)</f>
        <v>0.911282133190173</v>
      </c>
      <c r="BZ5" s="1" t="n">
        <f aca="false">CORREL($AE$4:$AE$35,BM$4:BM$35)</f>
        <v>0.815632180970331</v>
      </c>
      <c r="CA5" s="0" t="n">
        <f aca="false">CORREL($AE$4:$AE$35,BN$4:BN$35)</f>
        <v>0.303879506762746</v>
      </c>
      <c r="CP5" s="0" t="s">
        <v>4</v>
      </c>
      <c r="CR5" s="0" t="n">
        <v>1</v>
      </c>
      <c r="CS5" s="0" t="n">
        <f aca="false">CORREL($AE$4:$AE$35,CF$4:CF$35)</f>
        <v>0.23566326332084</v>
      </c>
      <c r="CT5" s="0" t="n">
        <f aca="false">CORREL($AE$4:$AE$35,CG$4:CG$35)</f>
        <v>0.475786795078825</v>
      </c>
      <c r="CU5" s="1" t="n">
        <f aca="false">CORREL($AE$4:$AE$35,CH$4:CH$35)</f>
        <v>0.628586904191929</v>
      </c>
      <c r="CV5" s="0" t="n">
        <f aca="false">CORREL($AE$4:$AE$35,CI$4:CI$35)</f>
        <v>0.338592921478286</v>
      </c>
      <c r="CW5" s="0" t="n">
        <f aca="false">CORREL($AE$4:$AE$35,CJ$4:CJ$35)</f>
        <v>0.19787755353764</v>
      </c>
      <c r="CX5" s="0" t="n">
        <f aca="false">CORREL($AE$4:$AE$35,CK$4:CK$35)</f>
        <v>0.397910937582733</v>
      </c>
      <c r="CY5" s="0" t="n">
        <f aca="false">CORREL($AE$4:$AE$35,CL$4:CL$35)</f>
        <v>0.314102743146443</v>
      </c>
      <c r="CZ5" s="1" t="n">
        <f aca="false">CORREL($AE$4:$AE$35,CM$4:CM$35)</f>
        <v>0.7869606355128</v>
      </c>
      <c r="DA5" s="0" t="n">
        <f aca="false">CORREL($AE$4:$AE$35,CN$4:CN$35)</f>
        <v>-0.217245158425871</v>
      </c>
      <c r="DD5" s="2" t="n">
        <v>1.51199526467058</v>
      </c>
      <c r="DE5" s="2" t="n">
        <v>1.55226902612027</v>
      </c>
      <c r="DF5" s="2" t="n">
        <v>1.33504088343725</v>
      </c>
      <c r="DG5" s="2" t="n">
        <v>1.20572121746533</v>
      </c>
      <c r="DH5" s="2" t="n">
        <v>1.16039198373935</v>
      </c>
      <c r="DI5" s="2" t="n">
        <v>1.47996738410954</v>
      </c>
      <c r="DJ5" s="2" t="n">
        <v>1.7085879736374</v>
      </c>
      <c r="DK5" s="2" t="n">
        <v>1.14645967182709</v>
      </c>
      <c r="DL5" s="2" t="n">
        <v>1.63527022669887</v>
      </c>
      <c r="DM5" s="2" t="n">
        <v>1.22853900658689</v>
      </c>
      <c r="DN5" s="2" t="n">
        <v>1.1117429930929</v>
      </c>
      <c r="DP5" s="0" t="s">
        <v>4</v>
      </c>
      <c r="DR5" s="0" t="n">
        <v>1</v>
      </c>
      <c r="DS5" s="1" t="n">
        <f aca="false">CORREL($DE$4:$DE$35,DF$4:DF$35)</f>
        <v>0.726883740429489</v>
      </c>
      <c r="DT5" s="0" t="n">
        <f aca="false">CORREL($DE$4:$DE$35,DG$4:DG$35)</f>
        <v>0.0953419192814702</v>
      </c>
      <c r="DU5" s="1" t="n">
        <f aca="false">CORREL($DE$4:$DE$35,DH$4:DH$35)</f>
        <v>0.793708065613851</v>
      </c>
      <c r="DV5" s="1" t="n">
        <f aca="false">CORREL($DE$4:$DE$35,DI$4:DI$35)</f>
        <v>0.604306618336763</v>
      </c>
      <c r="DW5" s="0" t="n">
        <f aca="false">CORREL($DE$4:$DE$35,DJ$4:DJ$35)</f>
        <v>0.0299125577620982</v>
      </c>
      <c r="DX5" s="0" t="n">
        <f aca="false">CORREL($DE$4:$DE$35,DK$4:DK$35)</f>
        <v>0.0980096629421193</v>
      </c>
      <c r="DY5" s="1" t="n">
        <f aca="false">CORREL($DE$4:$DE$35,DL$4:DL$35)</f>
        <v>0.571447339238672</v>
      </c>
      <c r="DZ5" s="1" t="n">
        <f aca="false">CORREL($DE$4:$DE$35,DM$4:DM$35)</f>
        <v>0.652798870963304</v>
      </c>
      <c r="EA5" s="1" t="n">
        <f aca="false">CORREL($DE$4:$DE$35,DN$4:DN$35)</f>
        <v>0.625786193719016</v>
      </c>
      <c r="ED5" s="2" t="n">
        <v>1.51199526467058</v>
      </c>
      <c r="EE5" s="2" t="n">
        <v>1.55226902612027</v>
      </c>
      <c r="EF5" s="2" t="n">
        <v>1.33504088343725</v>
      </c>
      <c r="EG5" s="2" t="n">
        <v>1.20572121746533</v>
      </c>
      <c r="EH5" s="2" t="n">
        <v>1.16039198373935</v>
      </c>
      <c r="EI5" s="2" t="n">
        <v>1.47996738410954</v>
      </c>
      <c r="EJ5" s="2" t="n">
        <v>1.7085879736374</v>
      </c>
      <c r="EK5" s="2" t="n">
        <v>1.14645967182709</v>
      </c>
      <c r="EL5" s="2" t="n">
        <v>1.63527022669887</v>
      </c>
      <c r="EM5" s="2" t="n">
        <v>1.22853900658689</v>
      </c>
      <c r="EN5" s="2" t="n">
        <v>1.1117429930929</v>
      </c>
      <c r="EP5" s="0" t="s">
        <v>4</v>
      </c>
      <c r="ER5" s="0" t="n">
        <v>1</v>
      </c>
      <c r="ES5" s="1" t="n">
        <f aca="false">CORREL($DE$4:$DE$35,EF$4:EF$35)</f>
        <v>0.766154046805512</v>
      </c>
      <c r="ET5" s="0" t="n">
        <f aca="false">CORREL($DE$4:$DE$35,EG$4:EG$35)</f>
        <v>0.0255137146598596</v>
      </c>
      <c r="EU5" s="1" t="n">
        <f aca="false">CORREL($DE$4:$DE$35,EH$4:EH$35)</f>
        <v>0.858059516009098</v>
      </c>
      <c r="EV5" s="1" t="n">
        <f aca="false">CORREL($DE$4:$DE$35,EI$4:EI$35)</f>
        <v>0.564830294289131</v>
      </c>
      <c r="EW5" s="0" t="n">
        <f aca="false">CORREL($DE$4:$DE$35,EJ$4:EJ$35)</f>
        <v>-0.0559915968583208</v>
      </c>
      <c r="EX5" s="0" t="n">
        <f aca="false">CORREL($DE$4:$DE$35,EK$4:EK$35)</f>
        <v>0.124720001814519</v>
      </c>
      <c r="EY5" s="1" t="n">
        <f aca="false">CORREL($DE$4:$DE$35,EL$4:EL$35)</f>
        <v>0.555184961240836</v>
      </c>
      <c r="EZ5" s="1" t="n">
        <f aca="false">CORREL($DE$4:$DE$35,EM$4:EM$35)</f>
        <v>0.674687033790639</v>
      </c>
      <c r="FA5" s="1" t="n">
        <f aca="false">CORREL($DE$4:$DE$35,EN$4:EN$35)</f>
        <v>0.712484564168117</v>
      </c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P5" s="0" t="s">
        <v>4</v>
      </c>
      <c r="FR5" s="0" t="n">
        <v>1</v>
      </c>
      <c r="FS5" s="0" t="n">
        <f aca="false">CORREL($DE$4:$DE$35,FF$4:FF$35)</f>
        <v>0.409111787079951</v>
      </c>
      <c r="FT5" s="0" t="n">
        <f aca="false">CORREL($DE$4:$DE$35,FG$4:FG$35)</f>
        <v>0.0614702541488537</v>
      </c>
      <c r="FU5" s="1" t="n">
        <f aca="false">CORREL($DE$4:$DE$35,FH$4:FH$35)</f>
        <v>0.736848473407231</v>
      </c>
      <c r="FV5" s="1" t="n">
        <f aca="false">CORREL($DE$4:$DE$35,FI$4:FI$35)</f>
        <v>0.705617123581908</v>
      </c>
      <c r="FW5" s="0" t="n">
        <f aca="false">CORREL($DE$4:$DE$35,FJ$4:FJ$35)</f>
        <v>0.092442540397658</v>
      </c>
      <c r="FX5" s="0" t="n">
        <f aca="false">CORREL($DE$4:$DE$35,FK$4:FK$35)</f>
        <v>0.0898720036080309</v>
      </c>
      <c r="FY5" s="0" t="n">
        <f aca="false">CORREL($DE$4:$DE$35,FL$4:FL$35)</f>
        <v>0.509493556322233</v>
      </c>
      <c r="FZ5" s="0" t="n">
        <f aca="false">CORREL($DE$4:$DE$35,FM$4:FM$35)</f>
        <v>0.498453440047606</v>
      </c>
      <c r="GA5" s="1" t="n">
        <f aca="false">CORREL($DE$4:$DE$35,FN$4:FN$35)</f>
        <v>0.543838134661843</v>
      </c>
    </row>
    <row r="6" customFormat="false" ht="15" hidden="false" customHeight="false" outlineLevel="0" collapsed="false">
      <c r="D6" s="0" t="n">
        <v>1.05987144020548</v>
      </c>
      <c r="E6" s="0" t="n">
        <v>1.43952640989648</v>
      </c>
      <c r="F6" s="0" t="n">
        <v>1.02213933213017</v>
      </c>
      <c r="G6" s="0" t="n">
        <v>0.665890545976437</v>
      </c>
      <c r="H6" s="0" t="n">
        <v>0.958005899945904</v>
      </c>
      <c r="I6" s="0" t="n">
        <v>1.1963113220184</v>
      </c>
      <c r="J6" s="0" t="n">
        <v>1.47303763854356</v>
      </c>
      <c r="K6" s="0" t="n">
        <v>0.531886943374434</v>
      </c>
      <c r="L6" s="0" t="n">
        <v>1.1724897359933</v>
      </c>
      <c r="M6" s="0" t="n">
        <v>1.04228897826114</v>
      </c>
      <c r="N6" s="0" t="n">
        <v>0.931514380647588</v>
      </c>
      <c r="P6" s="0" t="s">
        <v>5</v>
      </c>
      <c r="S6" s="0" t="n">
        <v>1</v>
      </c>
      <c r="T6" s="1" t="n">
        <f aca="false">CORREL($F$4:$F$35,G$4:G$35)</f>
        <v>0.775578515986451</v>
      </c>
      <c r="U6" s="1" t="n">
        <f aca="false">CORREL($F$4:$F$35,H$4:H$35)</f>
        <v>0.807460883910833</v>
      </c>
      <c r="V6" s="0" t="n">
        <f aca="false">CORREL($F$4:$F$35,I$4:I$35)</f>
        <v>0.447757601741174</v>
      </c>
      <c r="W6" s="0" t="n">
        <f aca="false">CORREL($F$4:$F$35,J$4:J$35)</f>
        <v>-0.11804492132172</v>
      </c>
      <c r="X6" s="0" t="n">
        <f aca="false">CORREL($F$4:$F$35,K$4:K$35)</f>
        <v>0.171061542123787</v>
      </c>
      <c r="Y6" s="1" t="n">
        <f aca="false">CORREL($F$4:$F$35,L$4:L$35)</f>
        <v>0.642765295084198</v>
      </c>
      <c r="Z6" s="1" t="n">
        <f aca="false">CORREL($F$4:$F$35,M$4:M$35)</f>
        <v>0.826446555403532</v>
      </c>
      <c r="AA6" s="0" t="n">
        <f aca="false">CORREL($F$4:$F$35,N$4:N$35)</f>
        <v>0.383636535887815</v>
      </c>
      <c r="AP6" s="0" t="s">
        <v>5</v>
      </c>
      <c r="AS6" s="0" t="n">
        <v>1</v>
      </c>
      <c r="AT6" s="1" t="n">
        <f aca="false">CORREL($AF$4:$AF$35,AG$4:AG$35)</f>
        <v>0.94101974905859</v>
      </c>
      <c r="AU6" s="1" t="n">
        <f aca="false">CORREL($AF$4:$AF$35,AH$4:AH$35)</f>
        <v>0.844507932900571</v>
      </c>
      <c r="AV6" s="0" t="n">
        <f aca="false">CORREL($AF$4:$AF$35,AI$4:AI$35)</f>
        <v>0.424844794362604</v>
      </c>
      <c r="AW6" s="0" t="n">
        <f aca="false">CORREL($AF$4:$AF$35,AJ$4:AJ$35)</f>
        <v>-0.0991973292265686</v>
      </c>
      <c r="AX6" s="0" t="n">
        <f aca="false">CORREL($AF$4:$AF$35,AK$4:AK$35)</f>
        <v>-0.145949390357405</v>
      </c>
      <c r="AY6" s="1" t="n">
        <f aca="false">CORREL($AF$4:$AF$35,AL$4:AL$35)</f>
        <v>0.666376294306662</v>
      </c>
      <c r="AZ6" s="1" t="n">
        <f aca="false">CORREL($AF$4:$AF$35,AM$4:AM$35)</f>
        <v>0.824960125834968</v>
      </c>
      <c r="BA6" s="0" t="n">
        <f aca="false">CORREL($AF$4:$AF$35,AN$4:AN$35)</f>
        <v>0.222419926306978</v>
      </c>
      <c r="BP6" s="0" t="s">
        <v>5</v>
      </c>
      <c r="BS6" s="0" t="n">
        <v>1</v>
      </c>
      <c r="BT6" s="1" t="n">
        <f aca="false">CORREL($AF$4:$AF$35,BG$4:BG$35)</f>
        <v>0.978138184195337</v>
      </c>
      <c r="BU6" s="1" t="n">
        <f aca="false">CORREL($AF$4:$AF$35,BH$4:BH$35)</f>
        <v>0.858649019483936</v>
      </c>
      <c r="BV6" s="0" t="n">
        <f aca="false">CORREL($AF$4:$AF$35,BI$4:BI$35)</f>
        <v>0.462891518900875</v>
      </c>
      <c r="BW6" s="0" t="n">
        <f aca="false">CORREL($AF$4:$AF$35,BJ$4:BJ$35)</f>
        <v>0.242327566080367</v>
      </c>
      <c r="BX6" s="0" t="n">
        <f aca="false">CORREL($AF$4:$AF$35,BK$4:BK$35)</f>
        <v>-0.208621079106839</v>
      </c>
      <c r="BY6" s="1" t="n">
        <f aca="false">CORREL($AF$4:$AF$35,BL$4:BL$35)</f>
        <v>0.702192096029585</v>
      </c>
      <c r="BZ6" s="1" t="n">
        <f aca="false">CORREL($AF$4:$AF$35,BM$4:BM$35)</f>
        <v>0.673026947745094</v>
      </c>
      <c r="CA6" s="0" t="n">
        <f aca="false">CORREL($AF$4:$AF$35,BN$4:BN$35)</f>
        <v>0.392949005916921</v>
      </c>
      <c r="CP6" s="0" t="s">
        <v>5</v>
      </c>
      <c r="CS6" s="0" t="n">
        <v>1</v>
      </c>
      <c r="CT6" s="1" t="n">
        <f aca="false">CORREL($AF$4:$AF$35,CG$4:CG$35)</f>
        <v>0.653849226423494</v>
      </c>
      <c r="CU6" s="1" t="n">
        <f aca="false">CORREL($AF$4:$AF$35,CH$4:CH$35)</f>
        <v>0.619785374723098</v>
      </c>
      <c r="CV6" s="0" t="n">
        <f aca="false">CORREL($AF$4:$AF$35,CI$4:CI$35)</f>
        <v>0.2806138363319</v>
      </c>
      <c r="CW6" s="0" t="n">
        <f aca="false">CORREL($AF$4:$AF$35,CJ$4:CJ$35)</f>
        <v>-0.489765994180617</v>
      </c>
      <c r="CX6" s="1" t="n">
        <f aca="false">CORREL($AF$4:$AF$35,CK$4:CK$35)</f>
        <v>-0.632151201715238</v>
      </c>
      <c r="CY6" s="0" t="n">
        <f aca="false">CORREL($AF$4:$AF$35,CL$4:CL$35)</f>
        <v>-0.453908801772225</v>
      </c>
      <c r="CZ6" s="0" t="n">
        <f aca="false">CORREL($AF$4:$AF$35,CM$4:CM$35)</f>
        <v>0.154492862005258</v>
      </c>
      <c r="DA6" s="0" t="n">
        <f aca="false">CORREL($AF$4:$AF$35,CN$4:CN$35)</f>
        <v>0.297009507208113</v>
      </c>
      <c r="DD6" s="2" t="n">
        <v>1.05987144020548</v>
      </c>
      <c r="DE6" s="2" t="n">
        <v>1.43952640989648</v>
      </c>
      <c r="DF6" s="2" t="n">
        <v>1.02213933213017</v>
      </c>
      <c r="DG6" s="2" t="n">
        <v>0.665890545976437</v>
      </c>
      <c r="DH6" s="2" t="n">
        <v>0.958005899945904</v>
      </c>
      <c r="DI6" s="2" t="n">
        <v>1.1963113220184</v>
      </c>
      <c r="DJ6" s="2" t="n">
        <v>1.47303763854356</v>
      </c>
      <c r="DK6" s="2" t="n">
        <v>0.531886943374434</v>
      </c>
      <c r="DL6" s="2" t="n">
        <v>1.1724897359933</v>
      </c>
      <c r="DM6" s="2" t="n">
        <v>1.04228897826114</v>
      </c>
      <c r="DN6" s="2" t="n">
        <v>0.931514380647588</v>
      </c>
      <c r="DP6" s="0" t="s">
        <v>5</v>
      </c>
      <c r="DS6" s="0" t="n">
        <v>1</v>
      </c>
      <c r="DT6" s="1" t="n">
        <f aca="false">CORREL($DF$4:$DF$35,DG$4:DG$35)</f>
        <v>0.564119075037475</v>
      </c>
      <c r="DU6" s="1" t="n">
        <f aca="false">CORREL($DF$4:$DF$35,DH$4:DH$35)</f>
        <v>0.890004082375431</v>
      </c>
      <c r="DV6" s="0" t="n">
        <f aca="false">CORREL($DF$4:$DF$35,DI$4:DI$35)</f>
        <v>0.399574179173263</v>
      </c>
      <c r="DW6" s="0" t="n">
        <f aca="false">CORREL($DF$4:$DF$35,DJ$4:DJ$35)</f>
        <v>-0.208853452786478</v>
      </c>
      <c r="DX6" s="0" t="n">
        <f aca="false">CORREL($DF$4:$DF$35,DK$4:DK$35)</f>
        <v>0.586669268814829</v>
      </c>
      <c r="DY6" s="0" t="n">
        <f aca="false">CORREL($DF$4:$DF$35,DL$4:DL$35)</f>
        <v>0.499526943744308</v>
      </c>
      <c r="DZ6" s="1" t="n">
        <f aca="false">CORREL($DF$4:$DF$35,DM$4:DM$35)</f>
        <v>0.827863943919735</v>
      </c>
      <c r="EA6" s="1" t="n">
        <f aca="false">CORREL($DF$4:$DF$35,DN$4:DN$35)</f>
        <v>0.655957789047891</v>
      </c>
      <c r="ED6" s="2" t="n">
        <v>1.05987144020548</v>
      </c>
      <c r="EE6" s="2" t="n">
        <v>1.43952640989648</v>
      </c>
      <c r="EF6" s="2" t="n">
        <v>1.02213933213017</v>
      </c>
      <c r="EG6" s="2" t="n">
        <v>0.665890545976437</v>
      </c>
      <c r="EH6" s="2" t="n">
        <v>0.958005899945904</v>
      </c>
      <c r="EI6" s="2" t="n">
        <v>1.1963113220184</v>
      </c>
      <c r="EJ6" s="2" t="n">
        <v>1.47303763854356</v>
      </c>
      <c r="EK6" s="2" t="n">
        <v>0.531886943374434</v>
      </c>
      <c r="EL6" s="2" t="n">
        <v>1.1724897359933</v>
      </c>
      <c r="EM6" s="2" t="n">
        <v>1.04228897826114</v>
      </c>
      <c r="EN6" s="2" t="n">
        <v>0.931514380647588</v>
      </c>
      <c r="EP6" s="0" t="s">
        <v>5</v>
      </c>
      <c r="ES6" s="0" t="n">
        <v>1</v>
      </c>
      <c r="ET6" s="1" t="n">
        <f aca="false">CORREL($DF$4:$DF$35,EG$4:EG$35)</f>
        <v>0.507003396294543</v>
      </c>
      <c r="EU6" s="1" t="n">
        <f aca="false">CORREL($DF$4:$DF$35,EH$4:EH$35)</f>
        <v>0.933756940564166</v>
      </c>
      <c r="EV6" s="0" t="n">
        <f aca="false">CORREL($DF$4:$DF$35,EI$4:EI$35)</f>
        <v>0.233913378581183</v>
      </c>
      <c r="EW6" s="0" t="n">
        <f aca="false">CORREL($DF$4:$DF$35,EJ$4:EJ$35)</f>
        <v>-0.226074055038632</v>
      </c>
      <c r="EX6" s="1" t="n">
        <f aca="false">CORREL($DF$4:$DF$35,EK$4:EK$35)</f>
        <v>0.612829819920315</v>
      </c>
      <c r="EY6" s="1" t="n">
        <f aca="false">CORREL($DF$4:$DF$35,EL$4:EL$35)</f>
        <v>0.562596557675387</v>
      </c>
      <c r="EZ6" s="1" t="n">
        <f aca="false">CORREL($DF$4:$DF$35,EM$4:EM$35)</f>
        <v>0.912705306026656</v>
      </c>
      <c r="FA6" s="1" t="n">
        <f aca="false">CORREL($DF$4:$DF$35,EN$4:EN$35)</f>
        <v>0.842810117769497</v>
      </c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P6" s="0" t="s">
        <v>5</v>
      </c>
      <c r="FS6" s="0" t="n">
        <v>1</v>
      </c>
      <c r="FT6" s="1" t="n">
        <f aca="false">CORREL($DF$4:$DF$35,FG$4:FG$35)</f>
        <v>0.648759699781631</v>
      </c>
      <c r="FU6" s="1" t="n">
        <f aca="false">CORREL($DF$4:$DF$35,FH$4:FH$35)</f>
        <v>0.887038829003177</v>
      </c>
      <c r="FV6" s="1" t="n">
        <f aca="false">CORREL($DF$4:$DF$35,FI$4:FI$35)</f>
        <v>0.789007463344839</v>
      </c>
      <c r="FW6" s="0" t="n">
        <f aca="false">CORREL($DF$4:$DF$35,FJ$4:FJ$35)</f>
        <v>-0.387018495204224</v>
      </c>
      <c r="FX6" s="1" t="n">
        <f aca="false">CORREL($DF$4:$DF$35,FK$4:FK$35)</f>
        <v>0.686970168321827</v>
      </c>
      <c r="FY6" s="0" t="n">
        <f aca="false">CORREL($DF$4:$DF$35,FL$4:FL$35)</f>
        <v>0.122507181219843</v>
      </c>
      <c r="FZ6" s="1" t="n">
        <f aca="false">CORREL($DF$4:$DF$35,FM$4:FM$35)</f>
        <v>0.561876141595118</v>
      </c>
      <c r="GA6" s="0" t="n">
        <f aca="false">CORREL($DF$4:$DF$35,FN$4:FN$35)</f>
        <v>0.382638842262902</v>
      </c>
    </row>
    <row r="7" customFormat="false" ht="15" hidden="false" customHeight="false" outlineLevel="0" collapsed="false">
      <c r="D7" s="0" t="n">
        <v>1.04448707504176</v>
      </c>
      <c r="E7" s="0" t="n">
        <v>0.968565272539427</v>
      </c>
      <c r="F7" s="0" t="n">
        <v>0.734143598646233</v>
      </c>
      <c r="G7" s="0" t="n">
        <v>0.821875767696305</v>
      </c>
      <c r="H7" s="0" t="n">
        <v>0.869969788720393</v>
      </c>
      <c r="I7" s="0" t="n">
        <v>1.92111144861265</v>
      </c>
      <c r="J7" s="0" t="n">
        <v>1.18464410337407</v>
      </c>
      <c r="K7" s="0" t="n">
        <v>0.581115989095701</v>
      </c>
      <c r="L7" s="0" t="n">
        <v>1.38239072919261</v>
      </c>
      <c r="M7" s="0" t="n">
        <v>1.053355094124</v>
      </c>
      <c r="N7" s="0" t="n">
        <v>1.15890250320394</v>
      </c>
      <c r="P7" s="0" t="s">
        <v>6</v>
      </c>
      <c r="T7" s="0" t="n">
        <v>1</v>
      </c>
      <c r="U7" s="3" t="n">
        <f aca="false">CORREL(G$4:G$35,$H$4:$H$35)</f>
        <v>0.574722864834477</v>
      </c>
      <c r="V7" s="1" t="n">
        <f aca="false">CORREL(H$4:H$35,$H$4:$H$35)</f>
        <v>1</v>
      </c>
      <c r="W7" s="3" t="n">
        <f aca="false">CORREL(I$4:I$35,$H$4:$H$35)</f>
        <v>0.572503078840725</v>
      </c>
      <c r="X7" s="0" t="n">
        <f aca="false">CORREL(J$4:J$35,$H$4:$H$35)</f>
        <v>-0.115150987746246</v>
      </c>
      <c r="Y7" s="0" t="n">
        <f aca="false">CORREL(K$4:K$35,$H$4:$H$35)</f>
        <v>0.243368474312615</v>
      </c>
      <c r="Z7" s="0" t="n">
        <f aca="false">CORREL(J$4:J$35,$H$4:$H$35)</f>
        <v>-0.115150987746246</v>
      </c>
      <c r="AA7" s="1" t="n">
        <f aca="false">CORREL(M$4:M$35,$H$4:$H$35)</f>
        <v>0.676768026464324</v>
      </c>
      <c r="AP7" s="0" t="s">
        <v>6</v>
      </c>
      <c r="AT7" s="0" t="n">
        <v>1</v>
      </c>
      <c r="AU7" s="4" t="n">
        <f aca="false">CORREL($AG$4:$AG$35,AH$4:AH$35)</f>
        <v>0.793551853570688</v>
      </c>
      <c r="AV7" s="0" t="n">
        <f aca="false">CORREL($AG$4:$AG$35,AI$4:AI$35)</f>
        <v>0.452678919028497</v>
      </c>
      <c r="AW7" s="5" t="n">
        <f aca="false">CORREL($AG$4:$AG$35,AJ$4:AJ$35)</f>
        <v>-0.0503975535612585</v>
      </c>
      <c r="AX7" s="5" t="n">
        <f aca="false">CORREL($AG$4:$AG$35,AK$4:AK$35)</f>
        <v>0.00120238432177627</v>
      </c>
      <c r="AY7" s="4" t="n">
        <f aca="false">CORREL($AG$4:$AG$35,AL$4:AL$35)</f>
        <v>0.64138658889144</v>
      </c>
      <c r="AZ7" s="1" t="n">
        <f aca="false">CORREL($AG$4:$AG$35,AM$4:AM$35)</f>
        <v>0.826113904137918</v>
      </c>
      <c r="BA7" s="0" t="n">
        <f aca="false">CORREL($AG$4:$AG$35,AN$4:AN$35)</f>
        <v>0.271064080006633</v>
      </c>
      <c r="BP7" s="0" t="s">
        <v>6</v>
      </c>
      <c r="BT7" s="0" t="n">
        <v>1</v>
      </c>
      <c r="BU7" s="4" t="n">
        <f aca="false">CORREL($AG$4:$AG$35,BH$4:BH$35)</f>
        <v>0.812812875725759</v>
      </c>
      <c r="BV7" s="0" t="n">
        <f aca="false">CORREL($AG$4:$AG$35,BI$4:BI$35)</f>
        <v>0.447398326588102</v>
      </c>
      <c r="BW7" s="5" t="n">
        <f aca="false">CORREL($AG$4:$AG$35,BJ$4:BJ$35)</f>
        <v>0.358498470072373</v>
      </c>
      <c r="BX7" s="5" t="n">
        <f aca="false">CORREL($AG$4:$AG$35,BK$4:BK$35)</f>
        <v>-0.0767264817394482</v>
      </c>
      <c r="BY7" s="4" t="n">
        <f aca="false">CORREL($AG$4:$AG$35,BL$4:BL$35)</f>
        <v>0.766346164659166</v>
      </c>
      <c r="BZ7" s="1" t="n">
        <f aca="false">CORREL($AG$4:$AG$35,BM$4:BM$35)</f>
        <v>0.720307732208225</v>
      </c>
      <c r="CA7" s="0" t="n">
        <f aca="false">CORREL($AG$4:$AG$35,BN$4:BN$35)</f>
        <v>0.410646215761775</v>
      </c>
      <c r="CP7" s="0" t="s">
        <v>6</v>
      </c>
      <c r="CT7" s="0" t="n">
        <v>1</v>
      </c>
      <c r="CU7" s="5" t="n">
        <f aca="false">CORREL($AG$4:$AG$35,CH$4:CH$35)</f>
        <v>0.480831810426305</v>
      </c>
      <c r="CV7" s="0" t="n">
        <f aca="false">CORREL($AG$4:$AG$35,CI$4:CI$35)</f>
        <v>0.468326195838554</v>
      </c>
      <c r="CW7" s="5" t="n">
        <f aca="false">CORREL($AG$4:$AG$35,CJ$4:CJ$35)</f>
        <v>-0.227148017234334</v>
      </c>
      <c r="CX7" s="5" t="n">
        <f aca="false">CORREL($AG$4:$AG$35,CK$4:CK$35)</f>
        <v>-0.0673817933165037</v>
      </c>
      <c r="CY7" s="5" t="n">
        <f aca="false">CORREL($AG$4:$AG$35,CL$4:CL$35)</f>
        <v>-0.312716107764248</v>
      </c>
      <c r="CZ7" s="0" t="n">
        <f aca="false">CORREL($AG$4:$AG$35,CM$4:CM$35)</f>
        <v>0.406578417985696</v>
      </c>
      <c r="DA7" s="0" t="n">
        <f aca="false">CORREL($AG$4:$AG$35,CN$4:CN$35)</f>
        <v>0.323393568391256</v>
      </c>
      <c r="DD7" s="2" t="n">
        <v>1.04448707504176</v>
      </c>
      <c r="DE7" s="2" t="n">
        <v>0.968565272539427</v>
      </c>
      <c r="DF7" s="2" t="n">
        <v>0.734143598646233</v>
      </c>
      <c r="DG7" s="2" t="n">
        <v>0.821875767696305</v>
      </c>
      <c r="DH7" s="2" t="n">
        <v>0.869969788720393</v>
      </c>
      <c r="DI7" s="2" t="n">
        <v>1.92111144861265</v>
      </c>
      <c r="DJ7" s="2" t="n">
        <v>1.18464410337407</v>
      </c>
      <c r="DK7" s="2" t="n">
        <v>0.581115989095701</v>
      </c>
      <c r="DL7" s="2" t="n">
        <v>1.38239072919261</v>
      </c>
      <c r="DM7" s="2" t="n">
        <v>1.053355094124</v>
      </c>
      <c r="DN7" s="2" t="n">
        <v>1.15890250320394</v>
      </c>
      <c r="DP7" s="0" t="s">
        <v>6</v>
      </c>
      <c r="DT7" s="0" t="n">
        <v>1</v>
      </c>
      <c r="DU7" s="0" t="n">
        <f aca="false">CORREL($DG$4:$DG$35,DH$4:DH$35)</f>
        <v>0.393112304729019</v>
      </c>
      <c r="DV7" s="0" t="n">
        <f aca="false">CORREL($DG$4:$DG$35,DI$4:DI$35)</f>
        <v>-0.0676832415261341</v>
      </c>
      <c r="DW7" s="0" t="n">
        <f aca="false">CORREL($DG$4:$DG$35,DJ$4:DJ$35)</f>
        <v>-0.0107496760083592</v>
      </c>
      <c r="DX7" s="1" t="n">
        <f aca="false">CORREL($DG$4:$DG$35,DK$4:DK$35)</f>
        <v>0.85721820100265</v>
      </c>
      <c r="DY7" s="0" t="n">
        <f aca="false">CORREL($DG$4:$DG$35,DL$4:DL$35)</f>
        <v>0.367431180742366</v>
      </c>
      <c r="DZ7" s="1" t="n">
        <f aca="false">CORREL($DG$4:$DG$35,DM$4:DM$35)</f>
        <v>0.631661174251598</v>
      </c>
      <c r="EA7" s="0" t="n">
        <f aca="false">CORREL($DG$4:$DG$35,DN$4:DN$35)</f>
        <v>0.472603342492409</v>
      </c>
      <c r="ED7" s="2" t="n">
        <v>1.04448707504176</v>
      </c>
      <c r="EE7" s="2" t="n">
        <v>0.968565272539427</v>
      </c>
      <c r="EF7" s="2" t="n">
        <v>0.734143598646233</v>
      </c>
      <c r="EG7" s="2" t="n">
        <v>0.821875767696305</v>
      </c>
      <c r="EH7" s="2" t="n">
        <v>0.869969788720393</v>
      </c>
      <c r="EI7" s="2" t="n">
        <v>1.92111144861265</v>
      </c>
      <c r="EJ7" s="2" t="n">
        <v>1.18464410337407</v>
      </c>
      <c r="EK7" s="2" t="n">
        <v>0.581115989095701</v>
      </c>
      <c r="EL7" s="2" t="n">
        <v>1.38239072919261</v>
      </c>
      <c r="EM7" s="2" t="n">
        <v>1.053355094124</v>
      </c>
      <c r="EN7" s="2" t="n">
        <v>1.15890250320394</v>
      </c>
      <c r="EP7" s="0" t="s">
        <v>6</v>
      </c>
      <c r="ET7" s="0" t="n">
        <v>1</v>
      </c>
      <c r="EU7" s="0" t="n">
        <f aca="false">CORREL($DG$4:$DG$35,EH$4:EH$35)</f>
        <v>0.320671141065838</v>
      </c>
      <c r="EV7" s="0" t="n">
        <f aca="false">CORREL($DG$4:$DG$35,EI$4:EI$35)</f>
        <v>-0.303101399478167</v>
      </c>
      <c r="EW7" s="0" t="n">
        <f aca="false">CORREL($DG$4:$DG$35,EJ$4:EJ$35)</f>
        <v>0.175372851842229</v>
      </c>
      <c r="EX7" s="1" t="n">
        <f aca="false">CORREL($DG$4:$DG$35,EK$4:EK$35)</f>
        <v>0.880341179856727</v>
      </c>
      <c r="EY7" s="0" t="n">
        <f aca="false">CORREL($DG$4:$DG$35,EL$4:EL$35)</f>
        <v>0.47892122357263</v>
      </c>
      <c r="EZ7" s="1" t="n">
        <f aca="false">CORREL($DG$4:$DG$35,EM$4:EM$35)</f>
        <v>0.615105688868636</v>
      </c>
      <c r="FA7" s="0" t="n">
        <f aca="false">CORREL($DG$4:$DG$35,EN$4:EN$35)</f>
        <v>0.424042378576512</v>
      </c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P7" s="0" t="s">
        <v>6</v>
      </c>
      <c r="FT7" s="0" t="n">
        <v>1</v>
      </c>
      <c r="FU7" s="1" t="n">
        <f aca="false">CORREL($DG$4:$DG$35,FH$4:FH$35)</f>
        <v>0.588501305927871</v>
      </c>
      <c r="FV7" s="0" t="n">
        <f aca="false">CORREL($DG$4:$DG$35,FI$4:FI$35)</f>
        <v>0.44028376858074</v>
      </c>
      <c r="FW7" s="1" t="n">
        <f aca="false">CORREL($DG$4:$DG$35,FJ$4:FJ$35)</f>
        <v>-0.557966785284119</v>
      </c>
      <c r="FX7" s="1" t="n">
        <f aca="false">CORREL($DG$4:$DG$35,FK$4:FK$35)</f>
        <v>0.966549755741768</v>
      </c>
      <c r="FY7" s="0" t="n">
        <f aca="false">CORREL($DG$4:$DG$35,FL$4:FL$35)</f>
        <v>-0.185096828266581</v>
      </c>
      <c r="FZ7" s="1" t="n">
        <f aca="false">CORREL($DG$4:$DG$35,FM$4:FM$35)</f>
        <v>0.607552598313696</v>
      </c>
      <c r="GA7" s="1" t="n">
        <f aca="false">CORREL($DG$4:$DG$35,FN$4:FN$35)</f>
        <v>0.55822117370953</v>
      </c>
    </row>
    <row r="8" customFormat="false" ht="15" hidden="false" customHeight="false" outlineLevel="0" collapsed="false">
      <c r="D8" s="0" t="n">
        <v>2.30935493112902</v>
      </c>
      <c r="E8" s="0" t="n">
        <v>1.80887877562233</v>
      </c>
      <c r="F8" s="0" t="n">
        <v>1.27901770580181</v>
      </c>
      <c r="G8" s="0" t="n">
        <v>1.08820353784033</v>
      </c>
      <c r="H8" s="0" t="n">
        <v>1.21718000725885</v>
      </c>
      <c r="I8" s="0" t="n">
        <v>1.16779646716173</v>
      </c>
      <c r="J8" s="0" t="n">
        <v>0.854264621901764</v>
      </c>
      <c r="K8" s="0" t="n">
        <v>1.13429246219544</v>
      </c>
      <c r="L8" s="0" t="n">
        <v>0.927037243427874</v>
      </c>
      <c r="M8" s="0" t="n">
        <v>1.16948032411312</v>
      </c>
      <c r="N8" s="0" t="n">
        <v>1.30174219321598</v>
      </c>
      <c r="P8" s="0" t="s">
        <v>7</v>
      </c>
      <c r="U8" s="0" t="n">
        <f aca="false">CORREL($H$4:$H$35,H$4:H$35)</f>
        <v>1</v>
      </c>
      <c r="V8" s="3" t="n">
        <f aca="false">CORREL($H$4:$H$35,I$4:I$35)</f>
        <v>0.572503078840725</v>
      </c>
      <c r="W8" s="0" t="n">
        <f aca="false">CORREL($H$4:$H$35,J$4:J$35)</f>
        <v>-0.115150987746246</v>
      </c>
      <c r="X8" s="0" t="n">
        <f aca="false">CORREL($H$4:$H$35,K$4:K$35)</f>
        <v>0.243368474312615</v>
      </c>
      <c r="Y8" s="0" t="n">
        <f aca="false">CORREL($H$4:$H$35,L$4:L$35)</f>
        <v>0.517577618575346</v>
      </c>
      <c r="Z8" s="1" t="n">
        <f aca="false">CORREL($H$4:$H$35,M$4:M$35)</f>
        <v>0.676768026464324</v>
      </c>
      <c r="AA8" s="3" t="n">
        <f aca="false">CORREL($H$4:$H$35,N$4:N$35)</f>
        <v>0.577010566499284</v>
      </c>
      <c r="AP8" s="0" t="s">
        <v>7</v>
      </c>
      <c r="AU8" s="0" t="n">
        <f aca="false">CORREL($H$4:$H$35,AH$4:AH$35)</f>
        <v>1</v>
      </c>
      <c r="AV8" s="5" t="n">
        <f aca="false">CORREL($AH$4:$AH$35,AI$4:AI$35)</f>
        <v>0.388035711080909</v>
      </c>
      <c r="AW8" s="0" t="n">
        <f aca="false">CORREL($AH$4:$AH$35,AJ$4:AJ$35)</f>
        <v>-0.030328450678563</v>
      </c>
      <c r="AX8" s="0" t="n">
        <f aca="false">CORREL($AH$4:$AH$35,AK$4:AK$35)</f>
        <v>-0.187033934962351</v>
      </c>
      <c r="AY8" s="0" t="n">
        <f aca="false">CORREL($AH$4:$AH$35,AL$4:AL$35)</f>
        <v>0.451727908020543</v>
      </c>
      <c r="AZ8" s="1" t="n">
        <f aca="false">CORREL($AH$4:$AH$35,AM$4:AM$35)</f>
        <v>0.555153976036237</v>
      </c>
      <c r="BA8" s="5" t="n">
        <f aca="false">CORREL($AH$4:$AH$35,AN$4:AN$35)</f>
        <v>0.180823978839815</v>
      </c>
      <c r="BP8" s="0" t="s">
        <v>7</v>
      </c>
      <c r="BU8" s="0" t="n">
        <f aca="false">CORREL($H$4:$H$35,BH$4:BH$35)</f>
        <v>1</v>
      </c>
      <c r="BV8" s="5" t="n">
        <f aca="false">CORREL($AH$4:$AH$35,BI$4:BI$35)</f>
        <v>0.200851885752912</v>
      </c>
      <c r="BW8" s="0" t="n">
        <f aca="false">CORREL($AH$4:$AH$35,BJ$4:BJ$35)</f>
        <v>0.0738059732569993</v>
      </c>
      <c r="BX8" s="0" t="n">
        <f aca="false">CORREL($AH$4:$AH$35,BK$4:BK$35)</f>
        <v>-0.468434666896996</v>
      </c>
      <c r="BY8" s="0" t="n">
        <f aca="false">CORREL($AH$4:$AH$35,BL$4:BL$35)</f>
        <v>0.34647792308363</v>
      </c>
      <c r="BZ8" s="0" t="n">
        <f aca="false">CORREL($AH$4:$AH$35,BM$4:BM$35)</f>
        <v>0.26626938765443</v>
      </c>
      <c r="CA8" s="5" t="n">
        <f aca="false">CORREL($AH$4:$AH$35,BN$4:BN$35)</f>
        <v>0.242648920318786</v>
      </c>
      <c r="CP8" s="0" t="s">
        <v>7</v>
      </c>
      <c r="CU8" s="0" t="n">
        <f aca="false">CORREL($H$4:$H$35,CH$4:CH$35)</f>
        <v>1</v>
      </c>
      <c r="CV8" s="4" t="n">
        <f aca="false">CORREL($AH$4:$AH$35,CI$4:CI$35)</f>
        <v>0.747084589571838</v>
      </c>
      <c r="CW8" s="0" t="n">
        <f aca="false">CORREL($AH$4:$AH$35,CJ$4:CJ$35)</f>
        <v>0.0389494063901409</v>
      </c>
      <c r="CX8" s="0" t="n">
        <f aca="false">CORREL($AH$4:$AH$35,CK$4:CK$35)</f>
        <v>0.11190462507903</v>
      </c>
      <c r="CY8" s="0" t="n">
        <f aca="false">CORREL($AH$4:$AH$35,CL$4:CL$35)</f>
        <v>0.0563826620465072</v>
      </c>
      <c r="CZ8" s="1" t="n">
        <f aca="false">CORREL($AH$4:$AH$35,CM$4:CM$35)</f>
        <v>0.627265375859848</v>
      </c>
      <c r="DA8" s="5" t="n">
        <f aca="false">CORREL($AH$4:$AH$35,CN$4:CN$35)</f>
        <v>0.176120234067979</v>
      </c>
      <c r="DD8" s="2" t="n">
        <v>2.30935493112902</v>
      </c>
      <c r="DE8" s="2" t="n">
        <v>1.80887877562233</v>
      </c>
      <c r="DF8" s="2" t="n">
        <v>1.27901770580181</v>
      </c>
      <c r="DG8" s="2" t="n">
        <v>1.08820353784033</v>
      </c>
      <c r="DH8" s="2" t="n">
        <v>1.21718000725885</v>
      </c>
      <c r="DI8" s="2" t="n">
        <v>1.16779646716173</v>
      </c>
      <c r="DJ8" s="2" t="n">
        <v>0.854264621901764</v>
      </c>
      <c r="DK8" s="2" t="n">
        <v>1.13429246219544</v>
      </c>
      <c r="DL8" s="2" t="n">
        <v>0.927037243427874</v>
      </c>
      <c r="DM8" s="2" t="n">
        <v>1.16948032411312</v>
      </c>
      <c r="DN8" s="2" t="n">
        <v>1.30174219321598</v>
      </c>
      <c r="DP8" s="0" t="s">
        <v>7</v>
      </c>
      <c r="DU8" s="0" t="n">
        <f aca="false">CORREL($H$4:$H$35,DH$4:DH$35)</f>
        <v>1</v>
      </c>
      <c r="DV8" s="1" t="n">
        <f aca="false">CORREL($DH$4:$DH$35,DI$4:DI$35)</f>
        <v>0.633217334889487</v>
      </c>
      <c r="DW8" s="0" t="n">
        <f aca="false">CORREL($DH$4:$DH$35,DJ$4:DJ$35)</f>
        <v>-0.209989114938785</v>
      </c>
      <c r="DX8" s="0" t="n">
        <f aca="false">CORREL($DH$4:$DH$35,DK$4:DK$35)</f>
        <v>0.435905836046504</v>
      </c>
      <c r="DY8" s="1" t="n">
        <f aca="false">CORREL($DH$4:$DH$35,DL$4:DL$35)</f>
        <v>0.553625531394435</v>
      </c>
      <c r="DZ8" s="1" t="n">
        <f aca="false">CORREL($DH$4:$DH$35,DM$4:DM$35)</f>
        <v>0.839997587617631</v>
      </c>
      <c r="EA8" s="1" t="n">
        <f aca="false">CORREL($DH$4:$DH$35,DN$4:DN$35)</f>
        <v>0.774555300861141</v>
      </c>
      <c r="ED8" s="2" t="n">
        <v>2.30935493112902</v>
      </c>
      <c r="EE8" s="2" t="n">
        <v>1.80887877562233</v>
      </c>
      <c r="EF8" s="2" t="n">
        <v>1.27901770580181</v>
      </c>
      <c r="EG8" s="2" t="n">
        <v>1.08820353784033</v>
      </c>
      <c r="EH8" s="2" t="n">
        <v>1.21718000725885</v>
      </c>
      <c r="EI8" s="2" t="n">
        <v>1.16779646716173</v>
      </c>
      <c r="EJ8" s="2" t="n">
        <v>0.854264621901764</v>
      </c>
      <c r="EK8" s="2" t="n">
        <v>1.13429246219544</v>
      </c>
      <c r="EL8" s="2" t="n">
        <v>0.927037243427874</v>
      </c>
      <c r="EM8" s="2" t="n">
        <v>1.16948032411312</v>
      </c>
      <c r="EN8" s="2" t="n">
        <v>1.30174219321598</v>
      </c>
      <c r="EP8" s="0" t="s">
        <v>7</v>
      </c>
      <c r="EU8" s="0" t="n">
        <f aca="false">CORREL($H$4:$H$35,EH$4:EH$35)</f>
        <v>1</v>
      </c>
      <c r="EV8" s="0" t="n">
        <f aca="false">CORREL($DH$4:$DH$35,EI$4:EI$35)</f>
        <v>0.490745572880417</v>
      </c>
      <c r="EW8" s="0" t="n">
        <f aca="false">CORREL($DH$4:$DH$35,EJ$4:EJ$35)</f>
        <v>-0.219303098752136</v>
      </c>
      <c r="EX8" s="0" t="n">
        <f aca="false">CORREL($DH$4:$DH$35,EK$4:EK$35)</f>
        <v>0.354301666150689</v>
      </c>
      <c r="EY8" s="1" t="n">
        <f aca="false">CORREL($DH$4:$DH$35,EL$4:EL$35)</f>
        <v>0.636598667004458</v>
      </c>
      <c r="EZ8" s="1" t="n">
        <f aca="false">CORREL($DH$4:$DH$35,EM$4:EM$35)</f>
        <v>0.916002259017102</v>
      </c>
      <c r="FA8" s="1" t="n">
        <f aca="false">CORREL($DH$4:$DH$35,EN$4:EN$35)</f>
        <v>0.912032025150304</v>
      </c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P8" s="0" t="s">
        <v>7</v>
      </c>
      <c r="FU8" s="0" t="n">
        <f aca="false">CORREL($H$4:$H$35,FH$4:FH$35)</f>
        <v>1</v>
      </c>
      <c r="FV8" s="1" t="n">
        <f aca="false">CORREL($DH$4:$DH$35,FI$4:FI$35)</f>
        <v>0.918964202069434</v>
      </c>
      <c r="FW8" s="0" t="n">
        <f aca="false">CORREL($DH$4:$DH$35,FJ$4:FJ$35)</f>
        <v>-0.236073078318372</v>
      </c>
      <c r="FX8" s="1" t="n">
        <f aca="false">CORREL($DH$4:$DH$35,FK$4:FK$35)</f>
        <v>0.597105325911867</v>
      </c>
      <c r="FY8" s="0" t="n">
        <f aca="false">CORREL($DH$4:$DH$35,FL$4:FL$35)</f>
        <v>0.359222074397635</v>
      </c>
      <c r="FZ8" s="1" t="n">
        <f aca="false">CORREL($DH$4:$DH$35,FM$4:FM$35)</f>
        <v>0.750076584433557</v>
      </c>
      <c r="GA8" s="1" t="n">
        <f aca="false">CORREL($DH$4:$DH$35,FN$4:FN$35)</f>
        <v>0.671955541293957</v>
      </c>
    </row>
    <row r="9" customFormat="false" ht="15" hidden="false" customHeight="false" outlineLevel="0" collapsed="false">
      <c r="D9" s="0" t="n">
        <v>1.54154317649868</v>
      </c>
      <c r="E9" s="0" t="n">
        <v>0.697734130628611</v>
      </c>
      <c r="F9" s="0" t="n">
        <v>0.824096991129871</v>
      </c>
      <c r="G9" s="0" t="n">
        <v>0.903217773620514</v>
      </c>
      <c r="H9" s="0" t="n">
        <v>0.755746946130706</v>
      </c>
      <c r="I9" s="0" t="n">
        <v>0.706261695200729</v>
      </c>
      <c r="J9" s="0" t="n">
        <v>1.13739404840828</v>
      </c>
      <c r="K9" s="0" t="n">
        <v>0.725382810246252</v>
      </c>
      <c r="L9" s="0" t="n">
        <v>0.551365655688801</v>
      </c>
      <c r="M9" s="0" t="n">
        <v>0.789651380678711</v>
      </c>
      <c r="N9" s="0" t="n">
        <v>0.929540279754745</v>
      </c>
      <c r="P9" s="0" t="s">
        <v>8</v>
      </c>
      <c r="V9" s="0" t="n">
        <f aca="false">CORREL($I$4:$I$35,I$4:I$35)</f>
        <v>1</v>
      </c>
      <c r="W9" s="0" t="n">
        <f aca="false">CORREL($I$4:$I$35,J$4:J$35)</f>
        <v>0.0209818413566078</v>
      </c>
      <c r="X9" s="0" t="n">
        <f aca="false">CORREL($I$4:$I$35,K$4:K$35)</f>
        <v>0.264903449678803</v>
      </c>
      <c r="Y9" s="0" t="n">
        <f aca="false">CORREL($I$4:$I$35,L$4:L$35)</f>
        <v>0.509694602283041</v>
      </c>
      <c r="Z9" s="1" t="n">
        <f aca="false">CORREL($I$4:$I$35,M$4:M$35)</f>
        <v>0.640620432089019</v>
      </c>
      <c r="AA9" s="3" t="n">
        <f aca="false">CORREL($I$4:$I$35,N$4:N$35)</f>
        <v>0.562081332855291</v>
      </c>
      <c r="AP9" s="0" t="s">
        <v>8</v>
      </c>
      <c r="AV9" s="0" t="n">
        <f aca="false">CORREL($I$4:$I$35,AI$4:AI$35)</f>
        <v>1</v>
      </c>
      <c r="AW9" s="0" t="n">
        <f aca="false">CORREL($AI$4:$AI$35,AJ$4:AJ$35)</f>
        <v>-0.0615299459972138</v>
      </c>
      <c r="AX9" s="0" t="n">
        <f aca="false">CORREL($AI$4:$AI$35,AK$4:AK$35)</f>
        <v>0.492033974125448</v>
      </c>
      <c r="AY9" s="0" t="n">
        <f aca="false">CORREL($AI$4:$AI$35,AL$4:AL$35)</f>
        <v>0.376760727546218</v>
      </c>
      <c r="AZ9" s="1" t="n">
        <f aca="false">CORREL($AI$4:$AI$35,AM$4:AM$35)</f>
        <v>0.599160020340355</v>
      </c>
      <c r="BA9" s="5" t="n">
        <f aca="false">CORREL($AI$4:$AI$35,AN$4:AN$35)</f>
        <v>0.470524477161615</v>
      </c>
      <c r="BP9" s="0" t="s">
        <v>8</v>
      </c>
      <c r="BV9" s="0" t="n">
        <f aca="false">CORREL($I$4:$I$35,BI$4:BI$35)</f>
        <v>1</v>
      </c>
      <c r="BW9" s="0" t="n">
        <f aca="false">CORREL($AI$4:$AI$35,BJ$4:BJ$35)</f>
        <v>-0.131494140106967</v>
      </c>
      <c r="BX9" s="0" t="n">
        <f aca="false">CORREL($AI$4:$AI$35,BK$4:BK$35)</f>
        <v>0.539054545884256</v>
      </c>
      <c r="BY9" s="0" t="n">
        <f aca="false">CORREL($AI$4:$AI$35,BL$4:BL$35)</f>
        <v>0.443056368475019</v>
      </c>
      <c r="BZ9" s="1" t="n">
        <f aca="false">CORREL($AI$4:$AI$35,BM$4:BM$35)</f>
        <v>0.834379139870396</v>
      </c>
      <c r="CA9" s="5" t="n">
        <f aca="false">CORREL($AI$4:$AI$35,BN$4:BN$35)</f>
        <v>0.579437576979079</v>
      </c>
      <c r="CP9" s="0" t="s">
        <v>8</v>
      </c>
      <c r="CV9" s="0" t="n">
        <f aca="false">CORREL($I$4:$I$35,CI$4:CI$35)</f>
        <v>1</v>
      </c>
      <c r="CW9" s="0" t="n">
        <f aca="false">CORREL($AI$4:$AI$35,CJ$4:CJ$35)</f>
        <v>0.0763745562142215</v>
      </c>
      <c r="CX9" s="0" t="n">
        <f aca="false">CORREL($AI$4:$AI$35,CK$4:CK$35)</f>
        <v>0.421264448293321</v>
      </c>
      <c r="CY9" s="0" t="n">
        <f aca="false">CORREL($AI$4:$AI$35,CL$4:CL$35)</f>
        <v>0.0121899119244767</v>
      </c>
      <c r="CZ9" s="0" t="n">
        <f aca="false">CORREL($AI$4:$AI$35,CM$4:CM$35)</f>
        <v>0.47680768327759</v>
      </c>
      <c r="DA9" s="5" t="n">
        <f aca="false">CORREL($AI$4:$AI$35,CN$4:CN$35)</f>
        <v>0.533833562798152</v>
      </c>
      <c r="DD9" s="2" t="n">
        <v>1.54154317649868</v>
      </c>
      <c r="DE9" s="2" t="n">
        <v>0.697734130628611</v>
      </c>
      <c r="DF9" s="2" t="n">
        <v>0.824096991129871</v>
      </c>
      <c r="DG9" s="2" t="n">
        <v>0.903217773620514</v>
      </c>
      <c r="DH9" s="2" t="n">
        <v>0.755746946130706</v>
      </c>
      <c r="DI9" s="2" t="n">
        <v>0.706261695200729</v>
      </c>
      <c r="DJ9" s="2" t="n">
        <v>1.13739404840828</v>
      </c>
      <c r="DK9" s="2" t="n">
        <v>0.725382810246252</v>
      </c>
      <c r="DL9" s="2" t="n">
        <v>0.551365655688801</v>
      </c>
      <c r="DM9" s="2" t="n">
        <v>0.789651380678711</v>
      </c>
      <c r="DN9" s="2" t="n">
        <v>0.929540279754745</v>
      </c>
      <c r="DP9" s="0" t="s">
        <v>8</v>
      </c>
      <c r="DV9" s="0" t="n">
        <f aca="false">CORREL($I$4:$I$35,DI$4:DI$35)</f>
        <v>1</v>
      </c>
      <c r="DW9" s="0" t="n">
        <f aca="false">CORREL($DI$4:$DI$35,DJ$4:DJ$35)</f>
        <v>0.0800159199677708</v>
      </c>
      <c r="DX9" s="0" t="n">
        <f aca="false">CORREL($DI$4:$DI$35,DK$4:DK$35)</f>
        <v>-0.0697987432873413</v>
      </c>
      <c r="DY9" s="1" t="n">
        <f aca="false">CORREL($DI$4:$DI$35,DL$4:DL$35)</f>
        <v>0.614162610234099</v>
      </c>
      <c r="DZ9" s="1" t="n">
        <f aca="false">CORREL($DI$4:$DI$35,DM$4:DM$35)</f>
        <v>0.54918804520146</v>
      </c>
      <c r="EA9" s="1" t="n">
        <f aca="false">CORREL($DI$4:$DI$35,DN$4:DN$35)</f>
        <v>0.586176810427383</v>
      </c>
      <c r="ED9" s="2" t="n">
        <v>1.54154317649868</v>
      </c>
      <c r="EE9" s="2" t="n">
        <v>0.697734130628611</v>
      </c>
      <c r="EF9" s="2" t="n">
        <v>0.824096991129871</v>
      </c>
      <c r="EG9" s="2" t="n">
        <v>0.903217773620514</v>
      </c>
      <c r="EH9" s="2" t="n">
        <v>0.755746946130706</v>
      </c>
      <c r="EI9" s="2" t="n">
        <v>0.706261695200729</v>
      </c>
      <c r="EJ9" s="2" t="n">
        <v>1.13739404840828</v>
      </c>
      <c r="EK9" s="2" t="n">
        <v>0.725382810246252</v>
      </c>
      <c r="EL9" s="2" t="n">
        <v>0.551365655688801</v>
      </c>
      <c r="EM9" s="2" t="n">
        <v>0.789651380678711</v>
      </c>
      <c r="EN9" s="2" t="n">
        <v>0.929540279754745</v>
      </c>
      <c r="EP9" s="0" t="s">
        <v>8</v>
      </c>
      <c r="EV9" s="0" t="n">
        <f aca="false">CORREL($I$4:$I$35,EI$4:EI$35)</f>
        <v>1</v>
      </c>
      <c r="EW9" s="0" t="n">
        <f aca="false">CORREL($DI$4:$DI$35,EJ$4:EJ$35)</f>
        <v>0.00525568660274936</v>
      </c>
      <c r="EX9" s="0" t="n">
        <f aca="false">CORREL($DI$4:$DI$35,EK$4:EK$35)</f>
        <v>-0.335521366352875</v>
      </c>
      <c r="EY9" s="1" t="n">
        <f aca="false">CORREL($DI$4:$DI$35,EL$4:EL$35)</f>
        <v>0.573121631284962</v>
      </c>
      <c r="EZ9" s="0" t="n">
        <f aca="false">CORREL($DI$4:$DI$35,EM$4:EM$35)</f>
        <v>0.367973811051853</v>
      </c>
      <c r="FA9" s="0" t="n">
        <f aca="false">CORREL($DI$4:$DI$35,EN$4:EN$35)</f>
        <v>0.489035754949285</v>
      </c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P9" s="0" t="s">
        <v>8</v>
      </c>
      <c r="FV9" s="0" t="n">
        <f aca="false">CORREL($I$4:$I$35,FI$4:FI$35)</f>
        <v>1</v>
      </c>
      <c r="FW9" s="0" t="n">
        <f aca="false">CORREL($DI$4:$DI$35,FJ$4:FJ$35)</f>
        <v>0.136272811192374</v>
      </c>
      <c r="FX9" s="0" t="n">
        <f aca="false">CORREL($DI$4:$DI$35,FK$4:FK$35)</f>
        <v>0.471882507870384</v>
      </c>
      <c r="FY9" s="1" t="n">
        <f aca="false">CORREL($DI$4:$DI$35,FL$4:FL$35)</f>
        <v>0.672309725567408</v>
      </c>
      <c r="FZ9" s="1" t="n">
        <f aca="false">CORREL($DI$4:$DI$35,FM$4:FM$35)</f>
        <v>0.861259889767091</v>
      </c>
      <c r="GA9" s="1" t="n">
        <f aca="false">CORREL($DI$4:$DI$35,FN$4:FN$35)</f>
        <v>0.712391005910865</v>
      </c>
    </row>
    <row r="10" customFormat="false" ht="15" hidden="false" customHeight="false" outlineLevel="0" collapsed="false">
      <c r="D10" s="0" t="n">
        <v>2.70249173301561</v>
      </c>
      <c r="E10" s="0" t="n">
        <v>2.08875400860261</v>
      </c>
      <c r="F10" s="0" t="n">
        <v>1.99134572545764</v>
      </c>
      <c r="G10" s="0" t="n">
        <v>1.40500506981861</v>
      </c>
      <c r="H10" s="0" t="n">
        <v>2.04490320887635</v>
      </c>
      <c r="I10" s="0" t="n">
        <v>1.67468205487454</v>
      </c>
      <c r="J10" s="0" t="n">
        <v>0.623507104138419</v>
      </c>
      <c r="K10" s="0" t="n">
        <v>1.24062494321364</v>
      </c>
      <c r="L10" s="0" t="n">
        <v>1.75785012894134</v>
      </c>
      <c r="M10" s="0" t="n">
        <v>1.96781631707256</v>
      </c>
      <c r="N10" s="0" t="n">
        <v>1.63866625503231</v>
      </c>
      <c r="P10" s="0" t="s">
        <v>9</v>
      </c>
      <c r="W10" s="0" t="n">
        <f aca="false">CORREL($J$4:$J$35,J$4:J$35)</f>
        <v>1</v>
      </c>
      <c r="X10" s="0" t="n">
        <f aca="false">CORREL($J$4:$J$35,K$4:K$35)</f>
        <v>-0.0435043251414183</v>
      </c>
      <c r="Y10" s="3" t="n">
        <f aca="false">CORREL($J$4:$J$35,L$4:L$35)</f>
        <v>0.546152211835276</v>
      </c>
      <c r="Z10" s="0" t="n">
        <f aca="false">CORREL($J$4:$J$35,M$4:M$35)</f>
        <v>0.0269885660678649</v>
      </c>
      <c r="AA10" s="0" t="n">
        <f aca="false">CORREL($J$4:$J$35,N$4:N$35)</f>
        <v>-0.29997074786912</v>
      </c>
      <c r="AP10" s="0" t="s">
        <v>9</v>
      </c>
      <c r="AW10" s="0" t="n">
        <f aca="false">CORREL($J$4:$J$35,AJ$4:AJ$35)</f>
        <v>1</v>
      </c>
      <c r="AX10" s="0" t="n">
        <f aca="false">CORREL($AJ$4:$AJ$35,AK$4:AK$35)</f>
        <v>0.316143308131063</v>
      </c>
      <c r="AY10" s="1" t="n">
        <f aca="false">CORREL($AJ$4:$AJ$35,AL$4:AL$35)</f>
        <v>0.569546199707565</v>
      </c>
      <c r="AZ10" s="0" t="n">
        <f aca="false">CORREL($AJ$4:$AJ$35,AM$4:AM$35)</f>
        <v>-0.013205834742011</v>
      </c>
      <c r="BA10" s="1" t="n">
        <f aca="false">CORREL($AJ$4:$AJ$35,AN$4:AN$35)</f>
        <v>-0.630958931274888</v>
      </c>
      <c r="BP10" s="0" t="s">
        <v>9</v>
      </c>
      <c r="BW10" s="0" t="n">
        <f aca="false">CORREL($J$4:$J$35,BJ$4:BJ$35)</f>
        <v>1</v>
      </c>
      <c r="BX10" s="0" t="n">
        <f aca="false">CORREL($AJ$4:$AJ$35,BK$4:BK$35)</f>
        <v>0.0232429259035087</v>
      </c>
      <c r="BY10" s="1" t="n">
        <f aca="false">CORREL($AJ$4:$AJ$35,BL$4:BL$35)</f>
        <v>0.752743071468724</v>
      </c>
      <c r="BZ10" s="0" t="n">
        <f aca="false">CORREL($AJ$4:$AJ$35,BM$4:BM$35)</f>
        <v>0.232181929562832</v>
      </c>
      <c r="CA10" s="0" t="n">
        <f aca="false">CORREL($AJ$4:$AJ$35,BN$4:BN$35)</f>
        <v>-0.499069000025677</v>
      </c>
      <c r="CP10" s="0" t="s">
        <v>9</v>
      </c>
      <c r="CW10" s="0" t="n">
        <f aca="false">CORREL($J$4:$J$35,CJ$4:CJ$35)</f>
        <v>1</v>
      </c>
      <c r="CX10" s="0" t="n">
        <f aca="false">CORREL($AJ$4:$AJ$35,CK$4:CK$35)</f>
        <v>0.593295751319871</v>
      </c>
      <c r="CY10" s="1" t="n">
        <f aca="false">CORREL($AJ$4:$AJ$35,CL$4:CL$35)</f>
        <v>0.934972219777524</v>
      </c>
      <c r="CZ10" s="0" t="n">
        <f aca="false">CORREL($AJ$4:$AJ$35,CM$4:CM$35)</f>
        <v>0.20460098048701</v>
      </c>
      <c r="DA10" s="1" t="n">
        <f aca="false">CORREL($AJ$4:$AJ$35,CN$4:CN$35)</f>
        <v>-0.692029280325471</v>
      </c>
      <c r="DD10" s="2" t="n">
        <v>2.70249173301561</v>
      </c>
      <c r="DE10" s="2" t="n">
        <v>2.08875400860261</v>
      </c>
      <c r="DF10" s="2" t="n">
        <v>1.99134572545764</v>
      </c>
      <c r="DG10" s="2" t="n">
        <v>1.40500506981861</v>
      </c>
      <c r="DH10" s="2" t="n">
        <v>2.04490320887635</v>
      </c>
      <c r="DI10" s="2" t="n">
        <v>1.67468205487454</v>
      </c>
      <c r="DJ10" s="2" t="n">
        <v>0.623507104138419</v>
      </c>
      <c r="DK10" s="2" t="n">
        <v>1.24062494321364</v>
      </c>
      <c r="DL10" s="2" t="n">
        <v>1.75785012894134</v>
      </c>
      <c r="DM10" s="2" t="n">
        <v>1.96781631707256</v>
      </c>
      <c r="DN10" s="2" t="n">
        <v>1.63866625503231</v>
      </c>
      <c r="DP10" s="0" t="s">
        <v>9</v>
      </c>
      <c r="DW10" s="0" t="n">
        <f aca="false">CORREL($J$4:$J$35,DJ$4:DJ$35)</f>
        <v>1</v>
      </c>
      <c r="DX10" s="0" t="n">
        <f aca="false">CORREL($DJ$4:$DJ$35,DK$4:DK$35)</f>
        <v>-0.301499495826613</v>
      </c>
      <c r="DY10" s="1" t="n">
        <f aca="false">CORREL($DJ$4:$DJ$35,DL$4:DL$35)</f>
        <v>0.589905950586851</v>
      </c>
      <c r="DZ10" s="0" t="n">
        <f aca="false">CORREL($DJ$4:$DJ$35,DM$4:DM$35)</f>
        <v>0.0689036016829648</v>
      </c>
      <c r="EA10" s="0" t="n">
        <f aca="false">CORREL($DJ$4:$DJ$35,DN$4:DN$35)</f>
        <v>-0.129436089023513</v>
      </c>
      <c r="ED10" s="2" t="n">
        <v>2.70249173301561</v>
      </c>
      <c r="EE10" s="2" t="n">
        <v>2.08875400860261</v>
      </c>
      <c r="EF10" s="2" t="n">
        <v>1.99134572545764</v>
      </c>
      <c r="EG10" s="2" t="n">
        <v>1.40500506981861</v>
      </c>
      <c r="EH10" s="2" t="n">
        <v>2.04490320887635</v>
      </c>
      <c r="EI10" s="2" t="n">
        <v>1.67468205487454</v>
      </c>
      <c r="EJ10" s="2" t="n">
        <v>0.623507104138419</v>
      </c>
      <c r="EK10" s="2" t="n">
        <v>1.24062494321364</v>
      </c>
      <c r="EL10" s="2" t="n">
        <v>1.75785012894134</v>
      </c>
      <c r="EM10" s="2" t="n">
        <v>1.96781631707256</v>
      </c>
      <c r="EN10" s="2" t="n">
        <v>1.63866625503231</v>
      </c>
      <c r="EP10" s="0" t="s">
        <v>9</v>
      </c>
      <c r="EW10" s="0" t="n">
        <f aca="false">CORREL($J$4:$J$35,EJ$4:EJ$35)</f>
        <v>1</v>
      </c>
      <c r="EX10" s="0" t="n">
        <f aca="false">CORREL($DJ$4:$DJ$35,EK$4:EK$35)</f>
        <v>-0.137304487226312</v>
      </c>
      <c r="EY10" s="0" t="n">
        <f aca="false">CORREL($DJ$4:$DJ$35,EL$4:EL$35)</f>
        <v>0.487911085745742</v>
      </c>
      <c r="EZ10" s="0" t="n">
        <f aca="false">CORREL($DJ$4:$DJ$35,EM$4:EM$35)</f>
        <v>-0.0847318389461121</v>
      </c>
      <c r="FA10" s="0" t="n">
        <f aca="false">CORREL($DJ$4:$DJ$35,EN$4:EN$35)</f>
        <v>-0.389430677143393</v>
      </c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P10" s="0" t="s">
        <v>9</v>
      </c>
      <c r="FW10" s="0" t="n">
        <f aca="false">CORREL($J$4:$J$35,FJ$4:FJ$35)</f>
        <v>1</v>
      </c>
      <c r="FX10" s="0" t="n">
        <f aca="false">CORREL($DJ$4:$DJ$35,FK$4:FK$35)</f>
        <v>-0.548461050765266</v>
      </c>
      <c r="FY10" s="1" t="n">
        <f aca="false">CORREL($DJ$4:$DJ$35,FL$4:FL$35)</f>
        <v>0.798123972130694</v>
      </c>
      <c r="FZ10" s="0" t="n">
        <f aca="false">CORREL($DJ$4:$DJ$35,FM$4:FM$35)</f>
        <v>0.200142152231222</v>
      </c>
      <c r="GA10" s="0" t="n">
        <f aca="false">CORREL($DJ$4:$DJ$35,FN$4:FN$35)</f>
        <v>0.0299984275764057</v>
      </c>
    </row>
    <row r="11" customFormat="false" ht="15" hidden="false" customHeight="false" outlineLevel="0" collapsed="false">
      <c r="D11" s="0" t="n">
        <v>2.44980194406567</v>
      </c>
      <c r="E11" s="0" t="n">
        <v>1.05848086734196</v>
      </c>
      <c r="F11" s="0" t="n">
        <v>1.28508510765739</v>
      </c>
      <c r="G11" s="0" t="n">
        <v>2.03311434853299</v>
      </c>
      <c r="H11" s="0" t="n">
        <v>1.1069498203503</v>
      </c>
      <c r="I11" s="0" t="n">
        <v>0.795672364405456</v>
      </c>
      <c r="J11" s="0" t="n">
        <v>1.83733084411441</v>
      </c>
      <c r="K11" s="0" t="n">
        <v>1.43617685528575</v>
      </c>
      <c r="L11" s="0" t="n">
        <v>1.81407366181662</v>
      </c>
      <c r="M11" s="0" t="n">
        <v>1.52256699691944</v>
      </c>
      <c r="N11" s="0" t="n">
        <v>1.19754079001508</v>
      </c>
      <c r="P11" s="0" t="s">
        <v>10</v>
      </c>
      <c r="X11" s="0" t="n">
        <v>1</v>
      </c>
      <c r="Y11" s="0" t="n">
        <f aca="false">CORREL($K$4:$K$35,L$4:L$35)</f>
        <v>0.237906291733935</v>
      </c>
      <c r="Z11" s="0" t="n">
        <f aca="false">CORREL($K$4:$K$35,M$4:M$35)</f>
        <v>0.434720886539783</v>
      </c>
      <c r="AA11" s="0" t="n">
        <f aca="false">CORREL($K$4:$K$35,N$4:N$35)</f>
        <v>0.370488120246975</v>
      </c>
      <c r="AP11" s="0" t="s">
        <v>10</v>
      </c>
      <c r="AX11" s="0" t="n">
        <v>1</v>
      </c>
      <c r="AY11" s="0" t="n">
        <f aca="false">CORREL($AK$4:$AK$35,AL$4:AL$35)</f>
        <v>0.271591335771983</v>
      </c>
      <c r="AZ11" s="0" t="n">
        <f aca="false">CORREL($AK$4:$AK$35,AM$4:AM$35)</f>
        <v>0.330688277041428</v>
      </c>
      <c r="BA11" s="0" t="n">
        <f aca="false">CORREL($AK$4:$AK$35,AN$4:AN$35)</f>
        <v>0.0679367663145237</v>
      </c>
      <c r="BP11" s="0" t="s">
        <v>10</v>
      </c>
      <c r="BX11" s="0" t="n">
        <v>1</v>
      </c>
      <c r="BY11" s="0" t="n">
        <f aca="false">CORREL($AK$4:$AK$35,BL$4:BL$35)</f>
        <v>0.156939372421147</v>
      </c>
      <c r="BZ11" s="0" t="n">
        <f aca="false">CORREL($AK$4:$AK$35,BM$4:BM$35)</f>
        <v>0.521762932131682</v>
      </c>
      <c r="CA11" s="0" t="n">
        <f aca="false">CORREL($AK$4:$AK$35,BN$4:BN$35)</f>
        <v>0.461984857274953</v>
      </c>
      <c r="CP11" s="0" t="s">
        <v>10</v>
      </c>
      <c r="CX11" s="0" t="n">
        <v>1</v>
      </c>
      <c r="CY11" s="0" t="n">
        <f aca="false">CORREL($AK$4:$AK$35,CL$4:CL$35)</f>
        <v>0.520078952432012</v>
      </c>
      <c r="CZ11" s="0" t="n">
        <f aca="false">CORREL($AK$4:$AK$35,CM$4:CM$35)</f>
        <v>0.361622730376492</v>
      </c>
      <c r="DA11" s="0" t="n">
        <f aca="false">CORREL($AK$4:$AK$35,CN$4:CN$35)</f>
        <v>-0.133308730157502</v>
      </c>
      <c r="DD11" s="2" t="n">
        <v>2.44980194406567</v>
      </c>
      <c r="DE11" s="2" t="n">
        <v>1.05848086734196</v>
      </c>
      <c r="DF11" s="2" t="n">
        <v>1.28508510765739</v>
      </c>
      <c r="DG11" s="2" t="n">
        <v>2.03311434853299</v>
      </c>
      <c r="DH11" s="2" t="n">
        <v>1.1069498203503</v>
      </c>
      <c r="DI11" s="2" t="n">
        <v>0.795672364405456</v>
      </c>
      <c r="DJ11" s="2" t="n">
        <v>1.83733084411441</v>
      </c>
      <c r="DK11" s="2" t="n">
        <v>1.43617685528575</v>
      </c>
      <c r="DL11" s="2" t="n">
        <v>1.81407366181662</v>
      </c>
      <c r="DM11" s="2" t="n">
        <v>1.52256699691944</v>
      </c>
      <c r="DN11" s="2" t="n">
        <v>1.19754079001508</v>
      </c>
      <c r="DP11" s="0" t="s">
        <v>10</v>
      </c>
      <c r="DX11" s="0" t="n">
        <v>1</v>
      </c>
      <c r="DY11" s="0" t="n">
        <f aca="false">CORREL($DK$4:$DK$35,DL$4:DL$35)</f>
        <v>0.116138459070365</v>
      </c>
      <c r="DZ11" s="0" t="n">
        <f aca="false">CORREL($DK$4:$DK$35,DM$4:DM$35)</f>
        <v>0.51992223747491</v>
      </c>
      <c r="EA11" s="0" t="n">
        <f aca="false">CORREL($DK$4:$DK$35,DN$4:DN$35)</f>
        <v>0.468022680285517</v>
      </c>
      <c r="ED11" s="2" t="n">
        <v>2.44980194406567</v>
      </c>
      <c r="EE11" s="2" t="n">
        <v>1.05848086734196</v>
      </c>
      <c r="EF11" s="2" t="n">
        <v>1.28508510765739</v>
      </c>
      <c r="EG11" s="2" t="n">
        <v>2.03311434853299</v>
      </c>
      <c r="EH11" s="2" t="n">
        <v>1.1069498203503</v>
      </c>
      <c r="EI11" s="2" t="n">
        <v>0.795672364405456</v>
      </c>
      <c r="EJ11" s="2" t="n">
        <v>1.83733084411441</v>
      </c>
      <c r="EK11" s="2" t="n">
        <v>1.43617685528575</v>
      </c>
      <c r="EL11" s="2" t="n">
        <v>1.81407366181662</v>
      </c>
      <c r="EM11" s="2" t="n">
        <v>1.52256699691944</v>
      </c>
      <c r="EN11" s="2" t="n">
        <v>1.19754079001508</v>
      </c>
      <c r="EP11" s="0" t="s">
        <v>10</v>
      </c>
      <c r="EX11" s="0" t="n">
        <v>1</v>
      </c>
      <c r="EY11" s="0" t="n">
        <f aca="false">CORREL($DK$4:$DK$35,EL$4:EL$35)</f>
        <v>0.249325852748169</v>
      </c>
      <c r="EZ11" s="0" t="n">
        <f aca="false">CORREL($DK$4:$DK$35,EM$4:EM$35)</f>
        <v>0.55466121051834</v>
      </c>
      <c r="FA11" s="0" t="n">
        <f aca="false">CORREL($DK$4:$DK$35,EN$4:EN$35)</f>
        <v>0.478706475833568</v>
      </c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P11" s="0" t="s">
        <v>10</v>
      </c>
      <c r="FX11" s="0" t="n">
        <v>1</v>
      </c>
      <c r="FY11" s="0" t="n">
        <f aca="false">CORREL($DK$4:$DK$35,FL$4:FL$35)</f>
        <v>-0.160076359544652</v>
      </c>
      <c r="FZ11" s="1" t="n">
        <f aca="false">CORREL($DK$4:$DK$35,FM$4:FM$35)</f>
        <v>0.561997183785948</v>
      </c>
      <c r="GA11" s="0" t="n">
        <f aca="false">CORREL($DK$4:$DK$35,FN$4:FN$35)</f>
        <v>0.539302845742156</v>
      </c>
    </row>
    <row r="12" customFormat="false" ht="15" hidden="false" customHeight="false" outlineLevel="0" collapsed="false">
      <c r="D12" s="0" t="n">
        <v>1.40449319526671</v>
      </c>
      <c r="E12" s="0" t="n">
        <v>1.09704545590554</v>
      </c>
      <c r="F12" s="0" t="n">
        <v>1.07735771810793</v>
      </c>
      <c r="G12" s="0" t="n">
        <v>1.26384839353889</v>
      </c>
      <c r="H12" s="0" t="n">
        <v>1.25641565403359</v>
      </c>
      <c r="I12" s="0" t="n">
        <v>1.44839323807085</v>
      </c>
      <c r="J12" s="0" t="n">
        <v>1.50995519141795</v>
      </c>
      <c r="K12" s="0" t="n">
        <v>1.31722260481225</v>
      </c>
      <c r="L12" s="0" t="n">
        <v>1.47606469210262</v>
      </c>
      <c r="M12" s="0" t="n">
        <v>1.5529722150492</v>
      </c>
      <c r="N12" s="0" t="n">
        <v>1.47934912648415</v>
      </c>
      <c r="P12" s="0" t="s">
        <v>11</v>
      </c>
      <c r="Y12" s="0" t="n">
        <v>1</v>
      </c>
      <c r="Z12" s="1" t="n">
        <f aca="false">CORREL($L$4:$L$35,M$4:M$35)</f>
        <v>0.769961162961683</v>
      </c>
      <c r="AA12" s="0" t="n">
        <f aca="false">CORREL($L$4:$L$35,N$4:N$35)</f>
        <v>0.191327339443921</v>
      </c>
      <c r="AP12" s="0" t="s">
        <v>11</v>
      </c>
      <c r="AY12" s="0" t="n">
        <v>1</v>
      </c>
      <c r="AZ12" s="1" t="n">
        <f aca="false">CORREL($AL$4:$AL$35,AM$4:AM$35)</f>
        <v>0.757271333772426</v>
      </c>
      <c r="BA12" s="0" t="n">
        <f aca="false">CORREL($AL$4:$AL$35,AN$4:AN$35)</f>
        <v>-0.224318251955338</v>
      </c>
      <c r="BP12" s="0" t="s">
        <v>11</v>
      </c>
      <c r="BY12" s="0" t="n">
        <v>1</v>
      </c>
      <c r="BZ12" s="1" t="n">
        <f aca="false">CORREL($AL$4:$AL$35,BM$4:BM$35)</f>
        <v>0.775320188791728</v>
      </c>
      <c r="CA12" s="0" t="n">
        <f aca="false">CORREL($AL$4:$AL$35,BN$4:BN$35)</f>
        <v>0.0296767607133466</v>
      </c>
      <c r="CP12" s="0" t="s">
        <v>11</v>
      </c>
      <c r="CY12" s="0" t="n">
        <v>1</v>
      </c>
      <c r="CZ12" s="0" t="n">
        <f aca="false">CORREL($AL$4:$AL$35,CM$4:CM$35)</f>
        <v>0.281945415306379</v>
      </c>
      <c r="DA12" s="1" t="n">
        <f aca="false">CORREL($AL$4:$AL$35,CN$4:CN$35)</f>
        <v>-0.721638377070627</v>
      </c>
      <c r="DD12" s="6" t="n">
        <v>1.40449319526671</v>
      </c>
      <c r="DE12" s="6" t="n">
        <v>1.09704545590554</v>
      </c>
      <c r="DF12" s="6" t="n">
        <v>1.07735771810793</v>
      </c>
      <c r="DG12" s="6" t="n">
        <v>1.26384839353889</v>
      </c>
      <c r="DH12" s="6" t="n">
        <v>1.25641565403359</v>
      </c>
      <c r="DI12" s="6" t="n">
        <v>1.44839323807085</v>
      </c>
      <c r="DJ12" s="6" t="n">
        <v>1.50995519141795</v>
      </c>
      <c r="DK12" s="6" t="n">
        <v>1.31722260481225</v>
      </c>
      <c r="DL12" s="6" t="n">
        <v>1.47606469210262</v>
      </c>
      <c r="DM12" s="6" t="n">
        <v>1.5529722150492</v>
      </c>
      <c r="DN12" s="6" t="n">
        <v>1.47934912648415</v>
      </c>
      <c r="DP12" s="0" t="s">
        <v>11</v>
      </c>
      <c r="DY12" s="0" t="n">
        <v>1</v>
      </c>
      <c r="DZ12" s="1" t="n">
        <f aca="false">CORREL($DL$4:$DL$35,DM$4:DM$35)</f>
        <v>0.74735210029155</v>
      </c>
      <c r="EA12" s="1" t="n">
        <f aca="false">CORREL($DM$4:$DM$35,DN$4:DN$35)</f>
        <v>0.867290785957798</v>
      </c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P12" s="0" t="s">
        <v>11</v>
      </c>
      <c r="EY12" s="0" t="n">
        <v>1</v>
      </c>
      <c r="EZ12" s="1" t="n">
        <f aca="false">CORREL($DL$4:$DL$35,EM$4:EM$35)</f>
        <v>0.769934635573241</v>
      </c>
      <c r="FA12" s="1" t="n">
        <f aca="false">CORREL($DM$4:$DM$35,EN$4:EN$35)</f>
        <v>0.888661642376975</v>
      </c>
      <c r="FD12" s="6" t="n">
        <v>1.40449319526671</v>
      </c>
      <c r="FE12" s="6" t="n">
        <v>1.09704545590554</v>
      </c>
      <c r="FF12" s="6" t="n">
        <v>1.07735771810793</v>
      </c>
      <c r="FG12" s="6" t="n">
        <v>1.26384839353889</v>
      </c>
      <c r="FH12" s="6" t="n">
        <v>1.25641565403359</v>
      </c>
      <c r="FI12" s="6" t="n">
        <v>1.44839323807085</v>
      </c>
      <c r="FJ12" s="6" t="n">
        <v>1.50995519141795</v>
      </c>
      <c r="FK12" s="6" t="n">
        <v>1.31722260481225</v>
      </c>
      <c r="FL12" s="6" t="n">
        <v>1.47606469210262</v>
      </c>
      <c r="FM12" s="6" t="n">
        <v>1.5529722150492</v>
      </c>
      <c r="FN12" s="6" t="n">
        <v>1.47934912648415</v>
      </c>
      <c r="FP12" s="0" t="s">
        <v>11</v>
      </c>
      <c r="FY12" s="0" t="n">
        <v>1</v>
      </c>
      <c r="FZ12" s="1" t="n">
        <f aca="false">CORREL($DL$4:$DL$35,FM$4:FM$35)</f>
        <v>0.648971975484864</v>
      </c>
      <c r="GA12" s="1" t="n">
        <f aca="false">CORREL($DM$4:$DM$35,FN$4:FN$35)</f>
        <v>0.868093629137018</v>
      </c>
    </row>
    <row r="13" customFormat="false" ht="15" hidden="false" customHeight="false" outlineLevel="0" collapsed="false">
      <c r="D13" s="0" t="n">
        <v>0.645353899113647</v>
      </c>
      <c r="E13" s="0" t="n">
        <v>0.588244452532478</v>
      </c>
      <c r="F13" s="0" t="n">
        <v>0.999321440106267</v>
      </c>
      <c r="G13" s="0" t="n">
        <v>1.2004686014796</v>
      </c>
      <c r="H13" s="0" t="n">
        <v>0.731734069736403</v>
      </c>
      <c r="I13" s="0" t="n">
        <v>0.64477682177684</v>
      </c>
      <c r="J13" s="0" t="n">
        <v>0.523137562723107</v>
      </c>
      <c r="K13" s="0" t="n">
        <v>1.29180247750104</v>
      </c>
      <c r="L13" s="0" t="n">
        <v>0.531757705408207</v>
      </c>
      <c r="M13" s="0" t="n">
        <v>0.762515410126918</v>
      </c>
      <c r="N13" s="0" t="n">
        <v>0.751209622763681</v>
      </c>
      <c r="P13" s="0" t="s">
        <v>12</v>
      </c>
      <c r="Z13" s="0" t="n">
        <f aca="false">CORREL($M$4:$M$35,M$4:M$35)</f>
        <v>1</v>
      </c>
      <c r="AA13" s="0" t="n">
        <f aca="false">CORREL($M$4:$M$35,N$4:N$35)</f>
        <v>0.507564938361265</v>
      </c>
      <c r="AP13" s="0" t="s">
        <v>12</v>
      </c>
      <c r="AZ13" s="0" t="n">
        <f aca="false">CORREL($M$4:$M$35,AM$4:AM$35)</f>
        <v>1</v>
      </c>
      <c r="BA13" s="0" t="n">
        <f aca="false">CORREL($AM$4:$AM$35,AN$4:AN$35)</f>
        <v>0.211112988710579</v>
      </c>
      <c r="BP13" s="0" t="s">
        <v>12</v>
      </c>
      <c r="BZ13" s="0" t="n">
        <f aca="false">CORREL($M$4:$M$35,BM$4:BM$35)</f>
        <v>1</v>
      </c>
      <c r="CA13" s="0" t="n">
        <f aca="false">CORREL($AM$4:$AM$35,BN$4:BN$35)</f>
        <v>0.594274643747467</v>
      </c>
      <c r="CP13" s="0" t="s">
        <v>12</v>
      </c>
      <c r="CZ13" s="0" t="n">
        <f aca="false">CORREL($M$4:$M$35,CM$4:CM$35)</f>
        <v>1</v>
      </c>
      <c r="DA13" s="0" t="n">
        <f aca="false">CORREL($AM$4:$AM$35,CN$4:CN$35)</f>
        <v>0.0511015125454087</v>
      </c>
      <c r="DD13" s="6" t="n">
        <v>0.645353899113647</v>
      </c>
      <c r="DE13" s="6" t="n">
        <v>0.588244452532478</v>
      </c>
      <c r="DF13" s="6" t="n">
        <v>0.999321440106267</v>
      </c>
      <c r="DG13" s="6" t="n">
        <v>1.2004686014796</v>
      </c>
      <c r="DH13" s="6" t="n">
        <v>0.731734069736403</v>
      </c>
      <c r="DI13" s="6" t="n">
        <v>0.64477682177684</v>
      </c>
      <c r="DJ13" s="6" t="n">
        <v>0.523137562723107</v>
      </c>
      <c r="DK13" s="6" t="n">
        <v>1.29180247750104</v>
      </c>
      <c r="DL13" s="6" t="n">
        <v>0.531757705408207</v>
      </c>
      <c r="DM13" s="6" t="n">
        <v>0.762515410126918</v>
      </c>
      <c r="DN13" s="6" t="n">
        <v>0.751209622763681</v>
      </c>
      <c r="DP13" s="0" t="s">
        <v>12</v>
      </c>
      <c r="DZ13" s="0" t="n">
        <f aca="false">CORREL($M$4:$M$35,DM$4:DM$35)</f>
        <v>1</v>
      </c>
      <c r="EA13" s="1" t="n">
        <f aca="false">CORREL($DM$4:$DM$35,DN$4:DN$35)</f>
        <v>0.867290785957798</v>
      </c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P13" s="0" t="s">
        <v>12</v>
      </c>
      <c r="EZ13" s="0" t="n">
        <f aca="false">CORREL($M$4:$M$35,EM$4:EM$35)</f>
        <v>1</v>
      </c>
      <c r="FA13" s="1" t="n">
        <f aca="false">CORREL($DM$4:$DM$35,EN$4:EN$35)</f>
        <v>0.888661642376975</v>
      </c>
      <c r="FD13" s="6" t="n">
        <v>0.645353899113647</v>
      </c>
      <c r="FE13" s="6" t="n">
        <v>0.588244452532478</v>
      </c>
      <c r="FF13" s="6" t="n">
        <v>0.999321440106267</v>
      </c>
      <c r="FG13" s="6" t="n">
        <v>1.2004686014796</v>
      </c>
      <c r="FH13" s="6" t="n">
        <v>0.731734069736403</v>
      </c>
      <c r="FI13" s="6" t="n">
        <v>0.64477682177684</v>
      </c>
      <c r="FJ13" s="6" t="n">
        <v>0.523137562723107</v>
      </c>
      <c r="FK13" s="6" t="n">
        <v>1.29180247750104</v>
      </c>
      <c r="FL13" s="6" t="n">
        <v>0.531757705408207</v>
      </c>
      <c r="FM13" s="6" t="n">
        <v>0.762515410126918</v>
      </c>
      <c r="FN13" s="6" t="n">
        <v>0.751209622763681</v>
      </c>
      <c r="FP13" s="0" t="s">
        <v>12</v>
      </c>
      <c r="FZ13" s="0" t="n">
        <f aca="false">CORREL($M$4:$M$35,FM$4:FM$35)</f>
        <v>1</v>
      </c>
      <c r="GA13" s="1" t="n">
        <f aca="false">CORREL($DM$4:$DM$35,FN$4:FN$35)</f>
        <v>0.868093629137018</v>
      </c>
    </row>
    <row r="14" customFormat="false" ht="15" hidden="false" customHeight="false" outlineLevel="0" collapsed="false">
      <c r="D14" s="0" t="n">
        <v>0.764899737361104</v>
      </c>
      <c r="E14" s="0" t="n">
        <v>0.98817676387656</v>
      </c>
      <c r="F14" s="0" t="n">
        <v>0.825019601453698</v>
      </c>
      <c r="G14" s="0" t="n">
        <v>0.593875616848574</v>
      </c>
      <c r="H14" s="0" t="n">
        <v>0.697004410770502</v>
      </c>
      <c r="I14" s="0" t="n">
        <v>0.899822577589624</v>
      </c>
      <c r="J14" s="0" t="n">
        <v>1.78407106174102</v>
      </c>
      <c r="K14" s="0" t="n">
        <v>0.578460504026336</v>
      </c>
      <c r="L14" s="0" t="n">
        <v>1.30432707370507</v>
      </c>
      <c r="M14" s="0" t="n">
        <v>0.77575724181529</v>
      </c>
      <c r="N14" s="0" t="n">
        <v>0.698506037733181</v>
      </c>
      <c r="P14" s="0" t="s">
        <v>13</v>
      </c>
      <c r="AA14" s="0" t="n">
        <v>1</v>
      </c>
      <c r="AP14" s="0" t="s">
        <v>13</v>
      </c>
      <c r="BA14" s="0" t="n">
        <v>1</v>
      </c>
      <c r="BP14" s="0" t="s">
        <v>13</v>
      </c>
      <c r="CA14" s="0" t="n">
        <v>1</v>
      </c>
      <c r="CP14" s="0" t="s">
        <v>13</v>
      </c>
      <c r="DA14" s="0" t="n">
        <v>1</v>
      </c>
      <c r="DD14" s="6" t="n">
        <v>0.764899737361104</v>
      </c>
      <c r="DE14" s="6" t="n">
        <v>0.98817676387656</v>
      </c>
      <c r="DF14" s="6" t="n">
        <v>0.825019601453698</v>
      </c>
      <c r="DG14" s="6" t="n">
        <v>0.593875616848574</v>
      </c>
      <c r="DH14" s="6" t="n">
        <v>0.697004410770502</v>
      </c>
      <c r="DI14" s="6" t="n">
        <v>0.899822577589624</v>
      </c>
      <c r="DJ14" s="6" t="n">
        <v>1.78407106174102</v>
      </c>
      <c r="DK14" s="6" t="n">
        <v>0.578460504026336</v>
      </c>
      <c r="DL14" s="6" t="n">
        <v>1.30432707370507</v>
      </c>
      <c r="DM14" s="6" t="n">
        <v>0.77575724181529</v>
      </c>
      <c r="DN14" s="6" t="n">
        <v>0.698506037733181</v>
      </c>
      <c r="DP14" s="0" t="s">
        <v>13</v>
      </c>
      <c r="EA14" s="0" t="n">
        <v>1</v>
      </c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P14" s="0" t="s">
        <v>13</v>
      </c>
      <c r="FA14" s="0" t="n">
        <v>1</v>
      </c>
      <c r="FD14" s="6" t="n">
        <v>0.764899737361104</v>
      </c>
      <c r="FE14" s="6" t="n">
        <v>0.98817676387656</v>
      </c>
      <c r="FF14" s="6" t="n">
        <v>0.825019601453698</v>
      </c>
      <c r="FG14" s="6" t="n">
        <v>0.593875616848574</v>
      </c>
      <c r="FH14" s="6" t="n">
        <v>0.697004410770502</v>
      </c>
      <c r="FI14" s="6" t="n">
        <v>0.899822577589624</v>
      </c>
      <c r="FJ14" s="6" t="n">
        <v>1.78407106174102</v>
      </c>
      <c r="FK14" s="6" t="n">
        <v>0.578460504026336</v>
      </c>
      <c r="FL14" s="6" t="n">
        <v>1.30432707370507</v>
      </c>
      <c r="FM14" s="6" t="n">
        <v>0.77575724181529</v>
      </c>
      <c r="FN14" s="6" t="n">
        <v>0.698506037733181</v>
      </c>
      <c r="FP14" s="0" t="s">
        <v>13</v>
      </c>
      <c r="GA14" s="0" t="n">
        <v>1</v>
      </c>
    </row>
    <row r="15" customFormat="false" ht="15" hidden="false" customHeight="false" outlineLevel="0" collapsed="false">
      <c r="D15" s="0" t="n">
        <v>0.936529959413657</v>
      </c>
      <c r="E15" s="0" t="n">
        <v>0.8531592243891</v>
      </c>
      <c r="F15" s="0" t="n">
        <v>0.735312149442294</v>
      </c>
      <c r="G15" s="0" t="n">
        <v>0.862911052315839</v>
      </c>
      <c r="H15" s="0" t="n">
        <v>0.690940501853562</v>
      </c>
      <c r="I15" s="0" t="n">
        <v>0.638556347353344</v>
      </c>
      <c r="J15" s="0" t="n">
        <v>1.09365845609658</v>
      </c>
      <c r="K15" s="0" t="n">
        <v>0.70032390939191</v>
      </c>
      <c r="L15" s="0" t="n">
        <v>0.907961461602019</v>
      </c>
      <c r="M15" s="0" t="n">
        <v>0.865087729286978</v>
      </c>
      <c r="N15" s="0" t="n">
        <v>0.933642429045816</v>
      </c>
      <c r="DD15" s="6" t="n">
        <v>0.936529959413657</v>
      </c>
      <c r="DE15" s="6" t="n">
        <v>0.8531592243891</v>
      </c>
      <c r="DF15" s="6" t="n">
        <v>0.735312149442294</v>
      </c>
      <c r="DG15" s="6" t="n">
        <v>0.862911052315839</v>
      </c>
      <c r="DH15" s="6" t="n">
        <v>0.690940501853562</v>
      </c>
      <c r="DI15" s="6" t="n">
        <v>0.638556347353344</v>
      </c>
      <c r="DJ15" s="6" t="n">
        <v>1.09365845609658</v>
      </c>
      <c r="DK15" s="6" t="n">
        <v>0.70032390939191</v>
      </c>
      <c r="DL15" s="6" t="n">
        <v>0.907961461602019</v>
      </c>
      <c r="DM15" s="6" t="n">
        <v>0.865087729286978</v>
      </c>
      <c r="DN15" s="6" t="n">
        <v>0.933642429045816</v>
      </c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FD15" s="6" t="n">
        <v>0.936529959413657</v>
      </c>
      <c r="FE15" s="6" t="n">
        <v>0.8531592243891</v>
      </c>
      <c r="FF15" s="6" t="n">
        <v>0.735312149442294</v>
      </c>
      <c r="FG15" s="6" t="n">
        <v>0.862911052315839</v>
      </c>
      <c r="FH15" s="6" t="n">
        <v>0.690940501853562</v>
      </c>
      <c r="FI15" s="6" t="n">
        <v>0.638556347353344</v>
      </c>
      <c r="FJ15" s="6" t="n">
        <v>1.09365845609658</v>
      </c>
      <c r="FK15" s="6" t="n">
        <v>0.70032390939191</v>
      </c>
      <c r="FL15" s="6" t="n">
        <v>0.907961461602019</v>
      </c>
      <c r="FM15" s="6" t="n">
        <v>0.865087729286978</v>
      </c>
      <c r="FN15" s="6" t="n">
        <v>0.933642429045816</v>
      </c>
    </row>
    <row r="16" customFormat="false" ht="15" hidden="false" customHeight="false" outlineLevel="0" collapsed="false">
      <c r="D16" s="0" t="n">
        <v>0.838480932631682</v>
      </c>
      <c r="E16" s="0" t="n">
        <v>1.11531741534074</v>
      </c>
      <c r="F16" s="0" t="n">
        <v>1.23042222181848</v>
      </c>
      <c r="G16" s="0" t="n">
        <v>1.06490012794874</v>
      </c>
      <c r="H16" s="0" t="n">
        <v>1.3628095618481</v>
      </c>
      <c r="I16" s="0" t="n">
        <v>1.34589595602296</v>
      </c>
      <c r="J16" s="0" t="n">
        <v>0.776257787928125</v>
      </c>
      <c r="K16" s="0" t="n">
        <v>1.13558086519343</v>
      </c>
      <c r="L16" s="0" t="n">
        <v>1.15064993142044</v>
      </c>
      <c r="M16" s="0" t="n">
        <v>1.11778147725037</v>
      </c>
      <c r="N16" s="0" t="n">
        <v>1.24409779650598</v>
      </c>
      <c r="DD16" s="6" t="n">
        <v>0.838480932631682</v>
      </c>
      <c r="DE16" s="6" t="n">
        <v>1.11531741534074</v>
      </c>
      <c r="DF16" s="6" t="n">
        <v>1.23042222181848</v>
      </c>
      <c r="DG16" s="6" t="n">
        <v>1.06490012794874</v>
      </c>
      <c r="DH16" s="6" t="n">
        <v>1.3628095618481</v>
      </c>
      <c r="DI16" s="6" t="n">
        <v>1.34589595602296</v>
      </c>
      <c r="DJ16" s="6" t="n">
        <v>0.776257787928125</v>
      </c>
      <c r="DK16" s="6" t="n">
        <v>1.13558086519343</v>
      </c>
      <c r="DL16" s="6" t="n">
        <v>1.15064993142044</v>
      </c>
      <c r="DM16" s="6" t="n">
        <v>1.11778147725037</v>
      </c>
      <c r="DN16" s="6" t="n">
        <v>1.24409779650598</v>
      </c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FD16" s="6" t="n">
        <v>0.838480932631682</v>
      </c>
      <c r="FE16" s="6" t="n">
        <v>1.11531741534074</v>
      </c>
      <c r="FF16" s="6" t="n">
        <v>1.23042222181848</v>
      </c>
      <c r="FG16" s="6" t="n">
        <v>1.06490012794874</v>
      </c>
      <c r="FH16" s="6" t="n">
        <v>1.3628095618481</v>
      </c>
      <c r="FI16" s="6" t="n">
        <v>1.34589595602296</v>
      </c>
      <c r="FJ16" s="6" t="n">
        <v>0.776257787928125</v>
      </c>
      <c r="FK16" s="6" t="n">
        <v>1.13558086519343</v>
      </c>
      <c r="FL16" s="6" t="n">
        <v>1.15064993142044</v>
      </c>
      <c r="FM16" s="6" t="n">
        <v>1.11778147725037</v>
      </c>
      <c r="FN16" s="6" t="n">
        <v>1.24409779650598</v>
      </c>
    </row>
    <row r="17" customFormat="false" ht="15" hidden="false" customHeight="false" outlineLevel="0" collapsed="false">
      <c r="D17" s="0" t="n">
        <v>1.66113035485554</v>
      </c>
      <c r="E17" s="0" t="n">
        <v>1.33498650505917</v>
      </c>
      <c r="F17" s="0" t="n">
        <v>0.947500800730869</v>
      </c>
      <c r="G17" s="0" t="n">
        <v>1.04297832858746</v>
      </c>
      <c r="H17" s="0" t="n">
        <v>1.13587501925169</v>
      </c>
      <c r="I17" s="0" t="n">
        <v>1.0091282091359</v>
      </c>
      <c r="J17" s="0" t="n">
        <v>0.74548068280846</v>
      </c>
      <c r="K17" s="0" t="n">
        <v>1.10803492162748</v>
      </c>
      <c r="L17" s="0" t="n">
        <v>0.919788866730929</v>
      </c>
      <c r="M17" s="0" t="n">
        <v>0.965101591666717</v>
      </c>
      <c r="N17" s="0" t="n">
        <v>1.17270913503852</v>
      </c>
      <c r="DD17" s="6" t="n">
        <v>1.66113035485554</v>
      </c>
      <c r="DE17" s="6" t="n">
        <v>1.33498650505917</v>
      </c>
      <c r="DF17" s="6" t="n">
        <v>0.947500800730869</v>
      </c>
      <c r="DG17" s="6" t="n">
        <v>1.04297832858746</v>
      </c>
      <c r="DH17" s="6" t="n">
        <v>1.13587501925169</v>
      </c>
      <c r="DI17" s="6" t="n">
        <v>1.0091282091359</v>
      </c>
      <c r="DJ17" s="6" t="n">
        <v>0.74548068280846</v>
      </c>
      <c r="DK17" s="6" t="n">
        <v>1.10803492162748</v>
      </c>
      <c r="DL17" s="6" t="n">
        <v>0.919788866730929</v>
      </c>
      <c r="DM17" s="6" t="n">
        <v>0.965101591666717</v>
      </c>
      <c r="DN17" s="6" t="n">
        <v>1.17270913503852</v>
      </c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FD17" s="6" t="n">
        <v>1.66113035485554</v>
      </c>
      <c r="FE17" s="6" t="n">
        <v>1.33498650505917</v>
      </c>
      <c r="FF17" s="6" t="n">
        <v>0.947500800730869</v>
      </c>
      <c r="FG17" s="6" t="n">
        <v>1.04297832858746</v>
      </c>
      <c r="FH17" s="6" t="n">
        <v>1.13587501925169</v>
      </c>
      <c r="FI17" s="6" t="n">
        <v>1.0091282091359</v>
      </c>
      <c r="FJ17" s="6" t="n">
        <v>0.74548068280846</v>
      </c>
      <c r="FK17" s="6" t="n">
        <v>1.10803492162748</v>
      </c>
      <c r="FL17" s="6" t="n">
        <v>0.919788866730929</v>
      </c>
      <c r="FM17" s="6" t="n">
        <v>0.965101591666717</v>
      </c>
      <c r="FN17" s="6" t="n">
        <v>1.17270913503852</v>
      </c>
    </row>
    <row r="18" customFormat="false" ht="15" hidden="false" customHeight="false" outlineLevel="0" collapsed="false">
      <c r="D18" s="0" t="n">
        <v>1.10575606486372</v>
      </c>
      <c r="E18" s="0" t="n">
        <v>1.23446121429726</v>
      </c>
      <c r="F18" s="0" t="n">
        <v>1.31330351645516</v>
      </c>
      <c r="G18" s="0" t="n">
        <v>1.15799990539945</v>
      </c>
      <c r="H18" s="0" t="n">
        <v>1.45905440773775</v>
      </c>
      <c r="I18" s="0" t="n">
        <v>1.37211384732587</v>
      </c>
      <c r="J18" s="0" t="n">
        <v>0.826158009007887</v>
      </c>
      <c r="K18" s="0" t="n">
        <v>1.15292360884243</v>
      </c>
      <c r="L18" s="0" t="n">
        <v>1.01647225214395</v>
      </c>
      <c r="M18" s="0" t="n">
        <v>1.16646512417447</v>
      </c>
      <c r="N18" s="0" t="n">
        <v>0.945741843847649</v>
      </c>
      <c r="DD18" s="6" t="n">
        <v>1.10575606486372</v>
      </c>
      <c r="DE18" s="6" t="n">
        <v>1.23446121429726</v>
      </c>
      <c r="DF18" s="6" t="n">
        <v>1.31330351645516</v>
      </c>
      <c r="DG18" s="6" t="n">
        <v>1.15799990539945</v>
      </c>
      <c r="DH18" s="6" t="n">
        <v>1.45905440773775</v>
      </c>
      <c r="DI18" s="6" t="n">
        <v>1.37211384732587</v>
      </c>
      <c r="DJ18" s="6" t="n">
        <v>0.826158009007887</v>
      </c>
      <c r="DK18" s="6" t="n">
        <v>1.15292360884243</v>
      </c>
      <c r="DL18" s="6" t="n">
        <v>1.01647225214395</v>
      </c>
      <c r="DM18" s="6" t="n">
        <v>1.16646512417447</v>
      </c>
      <c r="DN18" s="6" t="n">
        <v>0.945741843847649</v>
      </c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FD18" s="6" t="n">
        <v>1.10575606486372</v>
      </c>
      <c r="FE18" s="6" t="n">
        <v>1.23446121429726</v>
      </c>
      <c r="FF18" s="6" t="n">
        <v>1.31330351645516</v>
      </c>
      <c r="FG18" s="6" t="n">
        <v>1.15799990539945</v>
      </c>
      <c r="FH18" s="6" t="n">
        <v>1.45905440773775</v>
      </c>
      <c r="FI18" s="6" t="n">
        <v>1.37211384732587</v>
      </c>
      <c r="FJ18" s="6" t="n">
        <v>0.826158009007887</v>
      </c>
      <c r="FK18" s="6" t="n">
        <v>1.15292360884243</v>
      </c>
      <c r="FL18" s="6" t="n">
        <v>1.01647225214395</v>
      </c>
      <c r="FM18" s="6" t="n">
        <v>1.16646512417447</v>
      </c>
      <c r="FN18" s="6" t="n">
        <v>0.945741843847649</v>
      </c>
    </row>
    <row r="19" customFormat="false" ht="15" hidden="false" customHeight="false" outlineLevel="0" collapsed="false"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</row>
    <row r="20" customFormat="false" ht="15" hidden="false" customHeight="false" outlineLevel="0" collapsed="false">
      <c r="D20" s="0" t="n">
        <v>1.4179536603114</v>
      </c>
      <c r="E20" s="0" t="n">
        <v>0.841920224838723</v>
      </c>
      <c r="F20" s="0" t="n">
        <v>0.857195646390789</v>
      </c>
      <c r="G20" s="0" t="n">
        <v>0.947918268898439</v>
      </c>
      <c r="H20" s="0" t="n">
        <v>1.17427690572648</v>
      </c>
      <c r="I20" s="0" t="n">
        <v>1.17561050361579</v>
      </c>
      <c r="J20" s="0" t="n">
        <v>1.20234464442082</v>
      </c>
      <c r="K20" s="0" t="n">
        <v>1.15641014879075</v>
      </c>
      <c r="L20" s="0" t="n">
        <v>1.15909517101673</v>
      </c>
      <c r="M20" s="0" t="n">
        <v>1.30391057057418</v>
      </c>
      <c r="N20" s="0" t="n">
        <v>1.03348035435408</v>
      </c>
      <c r="AD20" s="7" t="n">
        <v>1.4179536603114</v>
      </c>
      <c r="AE20" s="7" t="n">
        <v>0.841920224838723</v>
      </c>
      <c r="AF20" s="7" t="n">
        <v>0.857195646390789</v>
      </c>
      <c r="AG20" s="7" t="n">
        <v>0.947918268898439</v>
      </c>
      <c r="AH20" s="7" t="n">
        <v>1.17427690572648</v>
      </c>
      <c r="AI20" s="7" t="n">
        <v>1.17561050361579</v>
      </c>
      <c r="AJ20" s="7" t="n">
        <v>1.20234464442082</v>
      </c>
      <c r="AK20" s="7" t="n">
        <v>1.15641014879075</v>
      </c>
      <c r="AL20" s="7" t="n">
        <v>1.15909517101673</v>
      </c>
      <c r="AM20" s="7" t="n">
        <v>1.30391057057418</v>
      </c>
      <c r="AN20" s="7" t="n">
        <v>1.03348035435408</v>
      </c>
      <c r="AP20" s="0" t="s">
        <v>15</v>
      </c>
      <c r="BD20" s="7" t="n">
        <v>1.4179536603114</v>
      </c>
      <c r="BE20" s="7" t="n">
        <v>0.841920224838723</v>
      </c>
      <c r="BF20" s="7" t="n">
        <v>0.857195646390789</v>
      </c>
      <c r="BG20" s="7" t="n">
        <v>0.947918268898439</v>
      </c>
      <c r="BH20" s="7" t="n">
        <v>1.17427690572648</v>
      </c>
      <c r="BI20" s="7" t="n">
        <v>1.17561050361579</v>
      </c>
      <c r="BJ20" s="7" t="n">
        <v>1.20234464442082</v>
      </c>
      <c r="BK20" s="7" t="n">
        <v>1.15641014879075</v>
      </c>
      <c r="BL20" s="7" t="n">
        <v>1.15909517101673</v>
      </c>
      <c r="BM20" s="7" t="n">
        <v>1.30391057057418</v>
      </c>
      <c r="BN20" s="7" t="n">
        <v>1.03348035435408</v>
      </c>
      <c r="BP20" s="8" t="s">
        <v>15</v>
      </c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P20" s="8" t="s">
        <v>15</v>
      </c>
    </row>
    <row r="21" customFormat="false" ht="15" hidden="false" customHeight="false" outlineLevel="0" collapsed="false">
      <c r="D21" s="0" t="n">
        <v>1.66403765211668</v>
      </c>
      <c r="E21" s="0" t="n">
        <v>1.20976625232159</v>
      </c>
      <c r="F21" s="0" t="n">
        <v>1.15872194196819</v>
      </c>
      <c r="G21" s="0" t="n">
        <v>1.14355025930923</v>
      </c>
      <c r="H21" s="0" t="n">
        <v>0.998887370734093</v>
      </c>
      <c r="I21" s="0" t="n">
        <v>0.941928157409438</v>
      </c>
      <c r="J21" s="0" t="n">
        <v>1.00237358631588</v>
      </c>
      <c r="K21" s="0" t="n">
        <v>1.29165959465108</v>
      </c>
      <c r="L21" s="0" t="n">
        <v>1.28027188175884</v>
      </c>
      <c r="M21" s="0" t="n">
        <v>1.74332138385009</v>
      </c>
      <c r="N21" s="0" t="n">
        <v>1.24689818052446</v>
      </c>
      <c r="AD21" s="7" t="n">
        <v>1.66403765211668</v>
      </c>
      <c r="AE21" s="7" t="n">
        <v>1.20976625232159</v>
      </c>
      <c r="AF21" s="7" t="n">
        <v>1.15872194196819</v>
      </c>
      <c r="AG21" s="7" t="n">
        <v>1.14355025930923</v>
      </c>
      <c r="AH21" s="7" t="n">
        <v>0.998887370734093</v>
      </c>
      <c r="AI21" s="7" t="n">
        <v>0.941928157409438</v>
      </c>
      <c r="AJ21" s="7" t="n">
        <v>1.00237358631588</v>
      </c>
      <c r="AK21" s="7" t="n">
        <v>1.29165959465108</v>
      </c>
      <c r="AL21" s="7" t="n">
        <v>1.28027188175884</v>
      </c>
      <c r="AM21" s="7" t="n">
        <v>1.74332138385009</v>
      </c>
      <c r="AN21" s="7" t="n">
        <v>1.24689818052446</v>
      </c>
      <c r="BD21" s="7" t="n">
        <v>1.66403765211668</v>
      </c>
      <c r="BE21" s="7" t="n">
        <v>1.20976625232159</v>
      </c>
      <c r="BF21" s="7" t="n">
        <v>1.15872194196819</v>
      </c>
      <c r="BG21" s="7" t="n">
        <v>1.14355025930923</v>
      </c>
      <c r="BH21" s="7" t="n">
        <v>0.998887370734093</v>
      </c>
      <c r="BI21" s="7" t="n">
        <v>0.941928157409438</v>
      </c>
      <c r="BJ21" s="7" t="n">
        <v>1.00237358631588</v>
      </c>
      <c r="BK21" s="7" t="n">
        <v>1.29165959465108</v>
      </c>
      <c r="BL21" s="7" t="n">
        <v>1.28027188175884</v>
      </c>
      <c r="BM21" s="7" t="n">
        <v>1.74332138385009</v>
      </c>
      <c r="BN21" s="7" t="n">
        <v>1.24689818052446</v>
      </c>
      <c r="BP21" s="9" t="s">
        <v>16</v>
      </c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</row>
    <row r="22" customFormat="false" ht="15" hidden="false" customHeight="false" outlineLevel="0" collapsed="false"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</row>
    <row r="23" customFormat="false" ht="15" hidden="false" customHeight="false" outlineLevel="0" collapsed="false"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P23" s="10" t="s">
        <v>17</v>
      </c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P23" s="10" t="s">
        <v>18</v>
      </c>
    </row>
    <row r="24" customFormat="false" ht="15" hidden="false" customHeight="false" outlineLevel="0" collapsed="false">
      <c r="D24" s="0" t="n">
        <v>1.50749837902263</v>
      </c>
      <c r="E24" s="0" t="n">
        <v>2.30917980195725</v>
      </c>
      <c r="F24" s="0" t="n">
        <v>2.18505763654221</v>
      </c>
      <c r="G24" s="0" t="n">
        <v>1.50807382555869</v>
      </c>
      <c r="H24" s="0" t="n">
        <v>1.38472708498995</v>
      </c>
      <c r="I24" s="0" t="n">
        <v>1.98641841799224</v>
      </c>
      <c r="J24" s="0" t="n">
        <v>1.20229946326792</v>
      </c>
      <c r="K24" s="0" t="n">
        <v>1.07047057276789</v>
      </c>
      <c r="L24" s="0" t="n">
        <v>2.53516077425687</v>
      </c>
      <c r="M24" s="0" t="n">
        <v>2.39712098581724</v>
      </c>
      <c r="N24" s="0" t="n">
        <v>1.15937864437052</v>
      </c>
      <c r="AD24" s="7" t="n">
        <v>1.50749837902263</v>
      </c>
      <c r="AE24" s="7" t="n">
        <v>2.30917980195725</v>
      </c>
      <c r="AF24" s="7" t="n">
        <v>2.18505763654221</v>
      </c>
      <c r="AG24" s="7" t="n">
        <v>1.50807382555869</v>
      </c>
      <c r="AH24" s="7" t="n">
        <v>1.38472708498995</v>
      </c>
      <c r="AI24" s="7" t="n">
        <v>1.98641841799224</v>
      </c>
      <c r="AJ24" s="7" t="n">
        <v>1.20229946326792</v>
      </c>
      <c r="AK24" s="7" t="n">
        <v>1.07047057276789</v>
      </c>
      <c r="AL24" s="7" t="n">
        <v>2.53516077425687</v>
      </c>
      <c r="AM24" s="7" t="n">
        <v>2.39712098581724</v>
      </c>
      <c r="AN24" s="7" t="n">
        <v>1.15937864437052</v>
      </c>
      <c r="BD24" s="7" t="n">
        <v>1.50749837902263</v>
      </c>
      <c r="BE24" s="7" t="n">
        <v>2.30917980195725</v>
      </c>
      <c r="BF24" s="7" t="n">
        <v>2.18505763654221</v>
      </c>
      <c r="BG24" s="7" t="n">
        <v>1.50807382555869</v>
      </c>
      <c r="BH24" s="7" t="n">
        <v>1.38472708498995</v>
      </c>
      <c r="BI24" s="7" t="n">
        <v>1.98641841799224</v>
      </c>
      <c r="BJ24" s="7" t="n">
        <v>1.20229946326792</v>
      </c>
      <c r="BK24" s="7" t="n">
        <v>1.07047057276789</v>
      </c>
      <c r="BL24" s="7" t="n">
        <v>2.53516077425687</v>
      </c>
      <c r="BM24" s="7" t="n">
        <v>2.39712098581724</v>
      </c>
      <c r="BN24" s="7" t="n">
        <v>1.15937864437052</v>
      </c>
      <c r="BP24" s="10" t="s">
        <v>19</v>
      </c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P24" s="10" t="s">
        <v>20</v>
      </c>
    </row>
    <row r="25" customFormat="false" ht="15" hidden="false" customHeight="false" outlineLevel="0" collapsed="false">
      <c r="D25" s="0" t="n">
        <v>1.46945111960226</v>
      </c>
      <c r="E25" s="0" t="n">
        <v>2.11559116451247</v>
      </c>
      <c r="F25" s="0" t="n">
        <v>2.00720360182048</v>
      </c>
      <c r="G25" s="0" t="n">
        <v>1.5513454792039</v>
      </c>
      <c r="H25" s="0" t="n">
        <v>1.41344293540418</v>
      </c>
      <c r="I25" s="0" t="n">
        <v>2.66148396084307</v>
      </c>
      <c r="J25" s="0" t="n">
        <v>0.857904061230934</v>
      </c>
      <c r="K25" s="0" t="n">
        <v>1.70420941006691</v>
      </c>
      <c r="L25" s="0" t="n">
        <v>2.0089389366335</v>
      </c>
      <c r="M25" s="0" t="n">
        <v>2.77942346464602</v>
      </c>
      <c r="N25" s="0" t="n">
        <v>1.39664084190513</v>
      </c>
      <c r="AD25" s="7" t="n">
        <v>1.46945111960226</v>
      </c>
      <c r="AE25" s="7" t="n">
        <v>2.11559116451247</v>
      </c>
      <c r="AF25" s="7" t="n">
        <v>2.00720360182048</v>
      </c>
      <c r="AG25" s="7" t="n">
        <v>1.5513454792039</v>
      </c>
      <c r="AH25" s="7" t="n">
        <v>1.41344293540418</v>
      </c>
      <c r="AI25" s="7" t="n">
        <v>2.66148396084307</v>
      </c>
      <c r="AJ25" s="7" t="n">
        <v>0.857904061230934</v>
      </c>
      <c r="AK25" s="7" t="n">
        <v>1.70420941006691</v>
      </c>
      <c r="AL25" s="7" t="n">
        <v>2.0089389366335</v>
      </c>
      <c r="AM25" s="7" t="n">
        <v>2.77942346464602</v>
      </c>
      <c r="AN25" s="7" t="n">
        <v>1.39664084190513</v>
      </c>
      <c r="BD25" s="7" t="n">
        <v>1.46945111960226</v>
      </c>
      <c r="BE25" s="7" t="n">
        <v>2.11559116451247</v>
      </c>
      <c r="BF25" s="7" t="n">
        <v>2.00720360182048</v>
      </c>
      <c r="BG25" s="7" t="n">
        <v>1.5513454792039</v>
      </c>
      <c r="BH25" s="7" t="n">
        <v>1.41344293540418</v>
      </c>
      <c r="BI25" s="7" t="n">
        <v>2.66148396084307</v>
      </c>
      <c r="BJ25" s="7" t="n">
        <v>0.857904061230934</v>
      </c>
      <c r="BK25" s="7" t="n">
        <v>1.70420941006691</v>
      </c>
      <c r="BL25" s="7" t="n">
        <v>2.0089389366335</v>
      </c>
      <c r="BM25" s="7" t="n">
        <v>2.77942346464602</v>
      </c>
      <c r="BN25" s="7" t="n">
        <v>1.39664084190513</v>
      </c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</row>
    <row r="26" customFormat="false" ht="15" hidden="false" customHeight="false" outlineLevel="0" collapsed="false">
      <c r="D26" s="0" t="n">
        <v>2.08274273368445</v>
      </c>
      <c r="E26" s="0" t="n">
        <v>3.0367468813576</v>
      </c>
      <c r="F26" s="0" t="n">
        <v>2.9353058376883</v>
      </c>
      <c r="G26" s="0" t="n">
        <v>2.02809421543713</v>
      </c>
      <c r="H26" s="0" t="n">
        <v>2.08299791754537</v>
      </c>
      <c r="I26" s="0" t="n">
        <v>1.54022642754329</v>
      </c>
      <c r="J26" s="0" t="n">
        <v>1.64212154828612</v>
      </c>
      <c r="K26" s="0" t="n">
        <v>1.06657575254921</v>
      </c>
      <c r="L26" s="0" t="n">
        <v>2.92860850012961</v>
      </c>
      <c r="M26" s="0" t="n">
        <v>2.38532906201763</v>
      </c>
      <c r="N26" s="0" t="n">
        <v>1.20928056910923</v>
      </c>
      <c r="AD26" s="7" t="n">
        <v>2.08274273368445</v>
      </c>
      <c r="AE26" s="7" t="n">
        <v>3.0367468813576</v>
      </c>
      <c r="AF26" s="7" t="n">
        <v>2.9353058376883</v>
      </c>
      <c r="AG26" s="7" t="n">
        <v>2.02809421543713</v>
      </c>
      <c r="AH26" s="7" t="n">
        <v>2.08299791754537</v>
      </c>
      <c r="AI26" s="7" t="n">
        <v>1.54022642754329</v>
      </c>
      <c r="AJ26" s="7" t="n">
        <v>1.64212154828612</v>
      </c>
      <c r="AK26" s="7" t="n">
        <v>1.06657575254921</v>
      </c>
      <c r="AL26" s="7" t="n">
        <v>2.92860850012961</v>
      </c>
      <c r="AM26" s="7" t="n">
        <v>2.38532906201763</v>
      </c>
      <c r="AN26" s="7" t="n">
        <v>1.20928056910923</v>
      </c>
      <c r="BD26" s="7" t="n">
        <v>2.08274273368445</v>
      </c>
      <c r="BE26" s="7" t="n">
        <v>3.0367468813576</v>
      </c>
      <c r="BF26" s="7" t="n">
        <v>2.9353058376883</v>
      </c>
      <c r="BG26" s="7" t="n">
        <v>2.02809421543713</v>
      </c>
      <c r="BH26" s="7" t="n">
        <v>2.08299791754537</v>
      </c>
      <c r="BI26" s="7" t="n">
        <v>1.54022642754329</v>
      </c>
      <c r="BJ26" s="7" t="n">
        <v>1.64212154828612</v>
      </c>
      <c r="BK26" s="7" t="n">
        <v>1.06657575254921</v>
      </c>
      <c r="BL26" s="7" t="n">
        <v>2.92860850012961</v>
      </c>
      <c r="BM26" s="7" t="n">
        <v>2.38532906201763</v>
      </c>
      <c r="BN26" s="7" t="n">
        <v>1.20928056910923</v>
      </c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</row>
    <row r="27" customFormat="false" ht="15" hidden="false" customHeight="false" outlineLevel="0" collapsed="false">
      <c r="D27" s="0" t="n">
        <v>1.02338443473149</v>
      </c>
      <c r="E27" s="0" t="n">
        <v>1.4793327182812</v>
      </c>
      <c r="F27" s="0" t="n">
        <v>2.1380713458578</v>
      </c>
      <c r="G27" s="0" t="n">
        <v>1.45342734250026</v>
      </c>
      <c r="H27" s="0" t="n">
        <v>1.91981171311659</v>
      </c>
      <c r="I27" s="0" t="n">
        <v>1.51322281539889</v>
      </c>
      <c r="J27" s="0" t="n">
        <v>0.440184229221342</v>
      </c>
      <c r="K27" s="0" t="n">
        <v>0.839724492382229</v>
      </c>
      <c r="L27" s="0" t="n">
        <v>0.820178129873744</v>
      </c>
      <c r="M27" s="0" t="n">
        <v>1.64018872304381</v>
      </c>
      <c r="N27" s="0" t="n">
        <v>1.29219517341695</v>
      </c>
      <c r="AD27" s="7" t="n">
        <v>1.02338443473149</v>
      </c>
      <c r="AE27" s="7" t="n">
        <v>1.4793327182812</v>
      </c>
      <c r="AF27" s="7" t="n">
        <v>2.1380713458578</v>
      </c>
      <c r="AG27" s="7" t="n">
        <v>1.45342734250026</v>
      </c>
      <c r="AH27" s="7" t="n">
        <v>1.91981171311659</v>
      </c>
      <c r="AI27" s="7" t="n">
        <v>1.51322281539889</v>
      </c>
      <c r="AJ27" s="7" t="n">
        <v>0.440184229221342</v>
      </c>
      <c r="AK27" s="7" t="n">
        <v>0.839724492382229</v>
      </c>
      <c r="AL27" s="7" t="n">
        <v>0.820178129873744</v>
      </c>
      <c r="AM27" s="7" t="n">
        <v>1.64018872304381</v>
      </c>
      <c r="AN27" s="7" t="n">
        <v>1.29219517341695</v>
      </c>
      <c r="BD27" s="7" t="n">
        <v>1.02338443473149</v>
      </c>
      <c r="BE27" s="7" t="n">
        <v>1.4793327182812</v>
      </c>
      <c r="BF27" s="7" t="n">
        <v>2.1380713458578</v>
      </c>
      <c r="BG27" s="7" t="n">
        <v>1.45342734250026</v>
      </c>
      <c r="BH27" s="7" t="n">
        <v>1.91981171311659</v>
      </c>
      <c r="BI27" s="7" t="n">
        <v>1.51322281539889</v>
      </c>
      <c r="BJ27" s="7" t="n">
        <v>0.440184229221342</v>
      </c>
      <c r="BK27" s="7" t="n">
        <v>0.839724492382229</v>
      </c>
      <c r="BL27" s="7" t="n">
        <v>0.820178129873744</v>
      </c>
      <c r="BM27" s="7" t="n">
        <v>1.64018872304381</v>
      </c>
      <c r="BN27" s="7" t="n">
        <v>1.29219517341695</v>
      </c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</row>
    <row r="28" customFormat="false" ht="15" hidden="false" customHeight="false" outlineLevel="0" collapsed="false">
      <c r="D28" s="0" t="n">
        <v>0.658183704330263</v>
      </c>
      <c r="E28" s="0" t="n">
        <v>0.57020571182677</v>
      </c>
      <c r="F28" s="0" t="n">
        <v>0.905187601018659</v>
      </c>
      <c r="G28" s="0" t="n">
        <v>0.886547580675648</v>
      </c>
      <c r="H28" s="0" t="n">
        <v>0.766874032713099</v>
      </c>
      <c r="I28" s="0" t="n">
        <v>0.919451972784704</v>
      </c>
      <c r="J28" s="0" t="n">
        <v>0.621230438500586</v>
      </c>
      <c r="K28" s="0" t="n">
        <v>0.825039027178448</v>
      </c>
      <c r="L28" s="0" t="n">
        <v>0.633097540619146</v>
      </c>
      <c r="M28" s="0" t="n">
        <v>0.93636058247687</v>
      </c>
      <c r="N28" s="0" t="n">
        <v>1.28894222213033</v>
      </c>
      <c r="AD28" s="11" t="n">
        <v>0.658183704330263</v>
      </c>
      <c r="AE28" s="11" t="n">
        <v>0.57020571182677</v>
      </c>
      <c r="AF28" s="11" t="n">
        <v>0.905187601018659</v>
      </c>
      <c r="AG28" s="11" t="n">
        <v>0.886547580675648</v>
      </c>
      <c r="AH28" s="11" t="n">
        <v>0.766874032713099</v>
      </c>
      <c r="AI28" s="11" t="n">
        <v>0.919451972784704</v>
      </c>
      <c r="AJ28" s="11" t="n">
        <v>0.621230438500586</v>
      </c>
      <c r="AK28" s="11" t="n">
        <v>0.825039027178448</v>
      </c>
      <c r="AL28" s="11" t="n">
        <v>0.633097540619146</v>
      </c>
      <c r="AM28" s="11" t="n">
        <v>0.93636058247687</v>
      </c>
      <c r="AN28" s="11" t="n">
        <v>1.28894222213033</v>
      </c>
      <c r="AP28" s="0" t="s">
        <v>21</v>
      </c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P28" s="8" t="s">
        <v>21</v>
      </c>
      <c r="CD28" s="11" t="n">
        <v>0.658183704330263</v>
      </c>
      <c r="CE28" s="11" t="n">
        <v>0.57020571182677</v>
      </c>
      <c r="CF28" s="11" t="n">
        <v>0.905187601018659</v>
      </c>
      <c r="CG28" s="11" t="n">
        <v>0.886547580675648</v>
      </c>
      <c r="CH28" s="11" t="n">
        <v>0.766874032713099</v>
      </c>
      <c r="CI28" s="11" t="n">
        <v>0.919451972784704</v>
      </c>
      <c r="CJ28" s="11" t="n">
        <v>0.621230438500586</v>
      </c>
      <c r="CK28" s="11" t="n">
        <v>0.825039027178448</v>
      </c>
      <c r="CL28" s="11" t="n">
        <v>0.633097540619146</v>
      </c>
      <c r="CM28" s="11" t="n">
        <v>0.93636058247687</v>
      </c>
      <c r="CN28" s="11" t="n">
        <v>1.28894222213033</v>
      </c>
      <c r="CP28" s="8" t="s">
        <v>21</v>
      </c>
    </row>
    <row r="29" customFormat="false" ht="15" hidden="false" customHeight="false" outlineLevel="0" collapsed="false">
      <c r="D29" s="0" t="n">
        <v>1.1716497257781</v>
      </c>
      <c r="E29" s="0" t="n">
        <v>1.08312440196</v>
      </c>
      <c r="F29" s="0" t="n">
        <v>0.713861862310444</v>
      </c>
      <c r="G29" s="0" t="n">
        <v>0.709821253791229</v>
      </c>
      <c r="H29" s="0" t="n">
        <v>1.07112773787446</v>
      </c>
      <c r="I29" s="0" t="n">
        <v>1.44119145849576</v>
      </c>
      <c r="J29" s="0" t="n">
        <v>1.77452519721449</v>
      </c>
      <c r="K29" s="0" t="n">
        <v>1.25851661023593</v>
      </c>
      <c r="L29" s="0" t="n">
        <v>1.78790333060847</v>
      </c>
      <c r="M29" s="0" t="n">
        <v>1.22556163762643</v>
      </c>
      <c r="N29" s="0" t="n">
        <v>1.07409359552769</v>
      </c>
      <c r="AD29" s="11" t="n">
        <v>1.1716497257781</v>
      </c>
      <c r="AE29" s="11" t="n">
        <v>1.08312440196</v>
      </c>
      <c r="AF29" s="11" t="n">
        <v>0.713861862310444</v>
      </c>
      <c r="AG29" s="11" t="n">
        <v>0.709821253791229</v>
      </c>
      <c r="AH29" s="11" t="n">
        <v>1.07112773787446</v>
      </c>
      <c r="AI29" s="11" t="n">
        <v>1.44119145849576</v>
      </c>
      <c r="AJ29" s="11" t="n">
        <v>1.77452519721449</v>
      </c>
      <c r="AK29" s="11" t="n">
        <v>1.25851661023593</v>
      </c>
      <c r="AL29" s="11" t="n">
        <v>1.78790333060847</v>
      </c>
      <c r="AM29" s="11" t="n">
        <v>1.22556163762643</v>
      </c>
      <c r="AN29" s="11" t="n">
        <v>1.07409359552769</v>
      </c>
      <c r="AP29" s="0" t="s">
        <v>22</v>
      </c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P29" s="8" t="s">
        <v>22</v>
      </c>
      <c r="CD29" s="11" t="n">
        <v>1.1716497257781</v>
      </c>
      <c r="CE29" s="11" t="n">
        <v>1.08312440196</v>
      </c>
      <c r="CF29" s="11" t="n">
        <v>0.713861862310444</v>
      </c>
      <c r="CG29" s="11" t="n">
        <v>0.709821253791229</v>
      </c>
      <c r="CH29" s="11" t="n">
        <v>1.07112773787446</v>
      </c>
      <c r="CI29" s="11" t="n">
        <v>1.44119145849576</v>
      </c>
      <c r="CJ29" s="11" t="n">
        <v>1.77452519721449</v>
      </c>
      <c r="CK29" s="11" t="n">
        <v>1.25851661023593</v>
      </c>
      <c r="CL29" s="11" t="n">
        <v>1.78790333060847</v>
      </c>
      <c r="CM29" s="11" t="n">
        <v>1.22556163762643</v>
      </c>
      <c r="CN29" s="11" t="n">
        <v>1.07409359552769</v>
      </c>
      <c r="CP29" s="8" t="s">
        <v>22</v>
      </c>
    </row>
    <row r="30" customFormat="false" ht="15" hidden="false" customHeight="false" outlineLevel="0" collapsed="false">
      <c r="D30" s="0" t="n">
        <v>1.24637634615495</v>
      </c>
      <c r="E30" s="0" t="n">
        <v>0.979377656746049</v>
      </c>
      <c r="F30" s="0" t="n">
        <v>0.705719806378472</v>
      </c>
      <c r="G30" s="0" t="n">
        <v>0.778047820291651</v>
      </c>
      <c r="H30" s="0" t="n">
        <v>1.07957397067483</v>
      </c>
      <c r="I30" s="0" t="n">
        <v>1.31689019282604</v>
      </c>
      <c r="J30" s="0" t="n">
        <v>1.93215522112665</v>
      </c>
      <c r="K30" s="0" t="n">
        <v>1.37321402535397</v>
      </c>
      <c r="L30" s="0" t="n">
        <v>1.54247639278032</v>
      </c>
      <c r="M30" s="0" t="n">
        <v>1.02798309402417</v>
      </c>
      <c r="N30" s="0" t="n">
        <v>0.862324103985192</v>
      </c>
      <c r="AD30" s="11" t="n">
        <v>1.24637634615495</v>
      </c>
      <c r="AE30" s="11" t="n">
        <v>0.979377656746049</v>
      </c>
      <c r="AF30" s="11" t="n">
        <v>0.705719806378472</v>
      </c>
      <c r="AG30" s="11" t="n">
        <v>0.778047820291651</v>
      </c>
      <c r="AH30" s="11" t="n">
        <v>1.07957397067483</v>
      </c>
      <c r="AI30" s="11" t="n">
        <v>1.31689019282604</v>
      </c>
      <c r="AJ30" s="11" t="n">
        <v>1.93215522112665</v>
      </c>
      <c r="AK30" s="11" t="n">
        <v>1.37321402535397</v>
      </c>
      <c r="AL30" s="11" t="n">
        <v>1.54247639278032</v>
      </c>
      <c r="AM30" s="11" t="n">
        <v>1.02798309402417</v>
      </c>
      <c r="AN30" s="11" t="n">
        <v>0.862324103985192</v>
      </c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CD30" s="11" t="n">
        <v>1.24637634615495</v>
      </c>
      <c r="CE30" s="11" t="n">
        <v>0.979377656746049</v>
      </c>
      <c r="CF30" s="11" t="n">
        <v>0.705719806378472</v>
      </c>
      <c r="CG30" s="11" t="n">
        <v>0.778047820291651</v>
      </c>
      <c r="CH30" s="11" t="n">
        <v>1.07957397067483</v>
      </c>
      <c r="CI30" s="11" t="n">
        <v>1.31689019282604</v>
      </c>
      <c r="CJ30" s="11" t="n">
        <v>1.93215522112665</v>
      </c>
      <c r="CK30" s="11" t="n">
        <v>1.37321402535397</v>
      </c>
      <c r="CL30" s="11" t="n">
        <v>1.54247639278032</v>
      </c>
      <c r="CM30" s="11" t="n">
        <v>1.02798309402417</v>
      </c>
      <c r="CN30" s="11" t="n">
        <v>0.862324103985192</v>
      </c>
    </row>
    <row r="31" customFormat="false" ht="15" hidden="false" customHeight="false" outlineLevel="0" collapsed="false">
      <c r="D31" s="0" t="n">
        <v>1.13224447853309</v>
      </c>
      <c r="E31" s="0" t="n">
        <v>0.868828972358497</v>
      </c>
      <c r="F31" s="0" t="n">
        <v>0.832466013513519</v>
      </c>
      <c r="G31" s="0" t="n">
        <v>0.773427245626938</v>
      </c>
      <c r="H31" s="0" t="n">
        <v>1.19674815241328</v>
      </c>
      <c r="I31" s="0" t="n">
        <v>1.81545700238748</v>
      </c>
      <c r="J31" s="0" t="n">
        <v>0.788899613311896</v>
      </c>
      <c r="K31" s="0" t="n">
        <v>1.30367105737489</v>
      </c>
      <c r="L31" s="0" t="n">
        <v>0.798884534364342</v>
      </c>
      <c r="M31" s="0" t="n">
        <v>1.06236368029598</v>
      </c>
      <c r="N31" s="0" t="n">
        <v>1.55748903757606</v>
      </c>
      <c r="AD31" s="11" t="n">
        <v>1.13224447853309</v>
      </c>
      <c r="AE31" s="11" t="n">
        <v>0.868828972358497</v>
      </c>
      <c r="AF31" s="11" t="n">
        <v>0.832466013513519</v>
      </c>
      <c r="AG31" s="11" t="n">
        <v>0.773427245626938</v>
      </c>
      <c r="AH31" s="11" t="n">
        <v>1.19674815241328</v>
      </c>
      <c r="AI31" s="11" t="n">
        <v>1.81545700238748</v>
      </c>
      <c r="AJ31" s="11" t="n">
        <v>0.788899613311896</v>
      </c>
      <c r="AK31" s="11" t="n">
        <v>1.30367105737489</v>
      </c>
      <c r="AL31" s="11" t="n">
        <v>0.798884534364342</v>
      </c>
      <c r="AM31" s="11" t="n">
        <v>1.06236368029598</v>
      </c>
      <c r="AN31" s="11" t="n">
        <v>1.55748903757606</v>
      </c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CD31" s="11" t="n">
        <v>1.13224447853309</v>
      </c>
      <c r="CE31" s="11" t="n">
        <v>0.868828972358497</v>
      </c>
      <c r="CF31" s="11" t="n">
        <v>0.832466013513519</v>
      </c>
      <c r="CG31" s="11" t="n">
        <v>0.773427245626938</v>
      </c>
      <c r="CH31" s="11" t="n">
        <v>1.19674815241328</v>
      </c>
      <c r="CI31" s="11" t="n">
        <v>1.81545700238748</v>
      </c>
      <c r="CJ31" s="11" t="n">
        <v>0.788899613311896</v>
      </c>
      <c r="CK31" s="11" t="n">
        <v>1.30367105737489</v>
      </c>
      <c r="CL31" s="11" t="n">
        <v>0.798884534364342</v>
      </c>
      <c r="CM31" s="11" t="n">
        <v>1.06236368029598</v>
      </c>
      <c r="CN31" s="11" t="n">
        <v>1.55748903757606</v>
      </c>
    </row>
    <row r="32" customFormat="false" ht="15" hidden="false" customHeight="false" outlineLevel="0" collapsed="false">
      <c r="D32" s="0" t="n">
        <v>1.16005584027478</v>
      </c>
      <c r="E32" s="0" t="n">
        <v>1.28071348817443</v>
      </c>
      <c r="F32" s="0" t="n">
        <v>1.1126019012437</v>
      </c>
      <c r="G32" s="0" t="n">
        <v>1.35490818622034</v>
      </c>
      <c r="H32" s="0" t="n">
        <v>1.30399036335628</v>
      </c>
      <c r="I32" s="0" t="n">
        <v>1.96770829180013</v>
      </c>
      <c r="J32" s="0" t="n">
        <v>1.26616381021761</v>
      </c>
      <c r="K32" s="0" t="n">
        <v>1.25873237477394</v>
      </c>
      <c r="L32" s="0" t="n">
        <v>1.08509439982499</v>
      </c>
      <c r="M32" s="0" t="n">
        <v>1.20212547485184</v>
      </c>
      <c r="N32" s="0" t="n">
        <v>1.38894702528653</v>
      </c>
      <c r="AD32" s="11" t="n">
        <v>1.16005584027478</v>
      </c>
      <c r="AE32" s="11" t="n">
        <v>1.28071348817443</v>
      </c>
      <c r="AF32" s="11" t="n">
        <v>1.1126019012437</v>
      </c>
      <c r="AG32" s="11" t="n">
        <v>1.35490818622034</v>
      </c>
      <c r="AH32" s="11" t="n">
        <v>1.30399036335628</v>
      </c>
      <c r="AI32" s="11" t="n">
        <v>1.96770829180013</v>
      </c>
      <c r="AJ32" s="11" t="n">
        <v>1.26616381021761</v>
      </c>
      <c r="AK32" s="11" t="n">
        <v>1.25873237477394</v>
      </c>
      <c r="AL32" s="11" t="n">
        <v>1.08509439982499</v>
      </c>
      <c r="AM32" s="11" t="n">
        <v>1.20212547485184</v>
      </c>
      <c r="AN32" s="11" t="n">
        <v>1.38894702528653</v>
      </c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CD32" s="11" t="n">
        <v>1.16005584027478</v>
      </c>
      <c r="CE32" s="11" t="n">
        <v>1.28071348817443</v>
      </c>
      <c r="CF32" s="11" t="n">
        <v>1.1126019012437</v>
      </c>
      <c r="CG32" s="11" t="n">
        <v>1.35490818622034</v>
      </c>
      <c r="CH32" s="11" t="n">
        <v>1.30399036335628</v>
      </c>
      <c r="CI32" s="11" t="n">
        <v>1.96770829180013</v>
      </c>
      <c r="CJ32" s="11" t="n">
        <v>1.26616381021761</v>
      </c>
      <c r="CK32" s="11" t="n">
        <v>1.25873237477394</v>
      </c>
      <c r="CL32" s="11" t="n">
        <v>1.08509439982499</v>
      </c>
      <c r="CM32" s="11" t="n">
        <v>1.20212547485184</v>
      </c>
      <c r="CN32" s="11" t="n">
        <v>1.38894702528653</v>
      </c>
    </row>
    <row r="33" customFormat="false" ht="15" hidden="false" customHeight="false" outlineLevel="0" collapsed="false">
      <c r="D33" s="0" t="n">
        <v>1.06000690087819</v>
      </c>
      <c r="E33" s="0" t="n">
        <v>1.01667634598172</v>
      </c>
      <c r="F33" s="0" t="n">
        <v>1.31232172589045</v>
      </c>
      <c r="G33" s="0" t="n">
        <v>0.933208863641602</v>
      </c>
      <c r="H33" s="0" t="n">
        <v>1.3546368759096</v>
      </c>
      <c r="I33" s="0" t="n">
        <v>1.46098953515875</v>
      </c>
      <c r="J33" s="0" t="n">
        <v>0.978442986182982</v>
      </c>
      <c r="K33" s="0" t="n">
        <v>0.767850425159019</v>
      </c>
      <c r="L33" s="0" t="n">
        <v>1.06181311635183</v>
      </c>
      <c r="M33" s="0" t="n">
        <v>1.02812852469652</v>
      </c>
      <c r="N33" s="0" t="n">
        <v>1.14764108552575</v>
      </c>
      <c r="AD33" s="11" t="n">
        <v>1.06000690087819</v>
      </c>
      <c r="AE33" s="11" t="n">
        <v>1.01667634598172</v>
      </c>
      <c r="AF33" s="11" t="n">
        <v>1.31232172589045</v>
      </c>
      <c r="AG33" s="11" t="n">
        <v>0.933208863641602</v>
      </c>
      <c r="AH33" s="11" t="n">
        <v>1.3546368759096</v>
      </c>
      <c r="AI33" s="11" t="n">
        <v>1.46098953515875</v>
      </c>
      <c r="AJ33" s="11" t="n">
        <v>0.978442986182982</v>
      </c>
      <c r="AK33" s="11" t="n">
        <v>0.767850425159019</v>
      </c>
      <c r="AL33" s="11" t="n">
        <v>1.06181311635183</v>
      </c>
      <c r="AM33" s="11" t="n">
        <v>1.02812852469652</v>
      </c>
      <c r="AN33" s="11" t="n">
        <v>1.14764108552575</v>
      </c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CD33" s="11" t="n">
        <v>1.06000690087819</v>
      </c>
      <c r="CE33" s="11" t="n">
        <v>1.01667634598172</v>
      </c>
      <c r="CF33" s="11" t="n">
        <v>1.31232172589045</v>
      </c>
      <c r="CG33" s="11" t="n">
        <v>0.933208863641602</v>
      </c>
      <c r="CH33" s="11" t="n">
        <v>1.3546368759096</v>
      </c>
      <c r="CI33" s="11" t="n">
        <v>1.46098953515875</v>
      </c>
      <c r="CJ33" s="11" t="n">
        <v>0.978442986182982</v>
      </c>
      <c r="CK33" s="11" t="n">
        <v>0.767850425159019</v>
      </c>
      <c r="CL33" s="11" t="n">
        <v>1.06181311635183</v>
      </c>
      <c r="CM33" s="11" t="n">
        <v>1.02812852469652</v>
      </c>
      <c r="CN33" s="11" t="n">
        <v>1.14764108552575</v>
      </c>
    </row>
    <row r="34" customFormat="false" ht="15" hidden="false" customHeight="false" outlineLevel="0" collapsed="false">
      <c r="D34" s="0" t="n">
        <v>2.02128095746896</v>
      </c>
      <c r="E34" s="0" t="n">
        <v>1.52531061802706</v>
      </c>
      <c r="F34" s="0" t="n">
        <v>1.10168844035856</v>
      </c>
      <c r="G34" s="0" t="n">
        <v>1.0881560622752</v>
      </c>
      <c r="H34" s="0" t="n">
        <v>1.41711884184478</v>
      </c>
      <c r="I34" s="0" t="n">
        <v>1.58695929542527</v>
      </c>
      <c r="J34" s="0" t="n">
        <v>1.01503846080818</v>
      </c>
      <c r="K34" s="0" t="n">
        <v>1.13393560930222</v>
      </c>
      <c r="L34" s="0" t="n">
        <v>0.99551666781412</v>
      </c>
      <c r="M34" s="0" t="n">
        <v>1.39967774491154</v>
      </c>
      <c r="N34" s="0" t="n">
        <v>1.25435010809986</v>
      </c>
      <c r="AD34" s="11" t="n">
        <v>2.02128095746896</v>
      </c>
      <c r="AE34" s="11" t="n">
        <v>1.52531061802706</v>
      </c>
      <c r="AF34" s="11" t="n">
        <v>1.10168844035856</v>
      </c>
      <c r="AG34" s="11" t="n">
        <v>1.0881560622752</v>
      </c>
      <c r="AH34" s="11" t="n">
        <v>1.41711884184478</v>
      </c>
      <c r="AI34" s="11" t="n">
        <v>1.58695929542527</v>
      </c>
      <c r="AJ34" s="11" t="n">
        <v>1.01503846080818</v>
      </c>
      <c r="AK34" s="11" t="n">
        <v>1.13393560930222</v>
      </c>
      <c r="AL34" s="11" t="n">
        <v>0.99551666781412</v>
      </c>
      <c r="AM34" s="11" t="n">
        <v>1.39967774491154</v>
      </c>
      <c r="AN34" s="11" t="n">
        <v>1.25435010809986</v>
      </c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CD34" s="11" t="n">
        <v>2.02128095746896</v>
      </c>
      <c r="CE34" s="11" t="n">
        <v>1.52531061802706</v>
      </c>
      <c r="CF34" s="11" t="n">
        <v>1.10168844035856</v>
      </c>
      <c r="CG34" s="11" t="n">
        <v>1.0881560622752</v>
      </c>
      <c r="CH34" s="11" t="n">
        <v>1.41711884184478</v>
      </c>
      <c r="CI34" s="11" t="n">
        <v>1.58695929542527</v>
      </c>
      <c r="CJ34" s="11" t="n">
        <v>1.01503846080818</v>
      </c>
      <c r="CK34" s="11" t="n">
        <v>1.13393560930222</v>
      </c>
      <c r="CL34" s="11" t="n">
        <v>0.99551666781412</v>
      </c>
      <c r="CM34" s="11" t="n">
        <v>1.39967774491154</v>
      </c>
      <c r="CN34" s="11" t="n">
        <v>1.25435010809986</v>
      </c>
    </row>
    <row r="35" customFormat="false" ht="15" hidden="false" customHeight="false" outlineLevel="0" collapsed="false">
      <c r="D35" s="0" t="n">
        <v>2.07743978942623</v>
      </c>
      <c r="E35" s="0" t="n">
        <v>1.58610061524008</v>
      </c>
      <c r="F35" s="0" t="n">
        <v>0.888867591719575</v>
      </c>
      <c r="G35" s="0" t="n">
        <v>0.951911050516233</v>
      </c>
      <c r="H35" s="0" t="n">
        <v>1.11357419776722</v>
      </c>
      <c r="I35" s="0" t="n">
        <v>1.24969062770499</v>
      </c>
      <c r="J35" s="0" t="n">
        <v>1.11312222525723</v>
      </c>
      <c r="K35" s="0" t="n">
        <v>1.28027832982576</v>
      </c>
      <c r="L35" s="0" t="n">
        <v>1.26179064618801</v>
      </c>
      <c r="M35" s="0" t="n">
        <v>1.14689367828713</v>
      </c>
      <c r="N35" s="0" t="n">
        <v>1.01805724683534</v>
      </c>
      <c r="AD35" s="11" t="n">
        <v>2.07743978942623</v>
      </c>
      <c r="AE35" s="11" t="n">
        <v>1.58610061524008</v>
      </c>
      <c r="AF35" s="11" t="n">
        <v>0.888867591719575</v>
      </c>
      <c r="AG35" s="11" t="n">
        <v>0.951911050516233</v>
      </c>
      <c r="AH35" s="11" t="n">
        <v>1.11357419776722</v>
      </c>
      <c r="AI35" s="11" t="n">
        <v>1.24969062770499</v>
      </c>
      <c r="AJ35" s="11" t="n">
        <v>1.11312222525723</v>
      </c>
      <c r="AK35" s="11" t="n">
        <v>1.28027832982576</v>
      </c>
      <c r="AL35" s="11" t="n">
        <v>1.26179064618801</v>
      </c>
      <c r="AM35" s="11" t="n">
        <v>1.14689367828713</v>
      </c>
      <c r="AN35" s="11" t="n">
        <v>1.01805724683534</v>
      </c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CD35" s="11" t="n">
        <v>2.07743978942623</v>
      </c>
      <c r="CE35" s="11" t="n">
        <v>1.58610061524008</v>
      </c>
      <c r="CF35" s="11" t="n">
        <v>0.888867591719575</v>
      </c>
      <c r="CG35" s="11" t="n">
        <v>0.951911050516233</v>
      </c>
      <c r="CH35" s="11" t="n">
        <v>1.11357419776722</v>
      </c>
      <c r="CI35" s="11" t="n">
        <v>1.24969062770499</v>
      </c>
      <c r="CJ35" s="11" t="n">
        <v>1.11312222525723</v>
      </c>
      <c r="CK35" s="11" t="n">
        <v>1.28027832982576</v>
      </c>
      <c r="CL35" s="11" t="n">
        <v>1.26179064618801</v>
      </c>
      <c r="CM35" s="11" t="n">
        <v>1.14689367828713</v>
      </c>
      <c r="CN35" s="11" t="n">
        <v>1.01805724683534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F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8" min="1" style="0" width="9.10526315789474"/>
    <col collapsed="false" hidden="false" max="19" min="19" style="0" width="17.8906882591093"/>
    <col collapsed="false" hidden="false" max="20" min="20" style="0" width="13.0688259109312"/>
    <col collapsed="false" hidden="false" max="22" min="21" style="0" width="9.10526315789474"/>
    <col collapsed="false" hidden="false" max="23" min="23" style="0" width="12.4251012145749"/>
    <col collapsed="false" hidden="false" max="27" min="24" style="0" width="9.10526315789474"/>
    <col collapsed="false" hidden="false" max="1025" min="28" style="12" width="8.89068825910931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  <c r="I1" s="0" t="s">
        <v>11</v>
      </c>
      <c r="J1" s="0" t="s">
        <v>12</v>
      </c>
      <c r="K1" s="0" t="s">
        <v>13</v>
      </c>
      <c r="M1" s="0" t="s">
        <v>8</v>
      </c>
      <c r="N1" s="0" t="s">
        <v>9</v>
      </c>
      <c r="O1" s="0" t="s">
        <v>10</v>
      </c>
      <c r="P1" s="0" t="s">
        <v>11</v>
      </c>
      <c r="Q1" s="0" t="s">
        <v>12</v>
      </c>
      <c r="S1" s="0" t="s">
        <v>23</v>
      </c>
      <c r="AI1" s="0"/>
      <c r="AJ1" s="0"/>
      <c r="AK1" s="0"/>
      <c r="AL1" s="0"/>
      <c r="AM1" s="0"/>
      <c r="AN1" s="0"/>
      <c r="AO1" s="0"/>
      <c r="AP1" s="0"/>
      <c r="AQ1" s="0"/>
      <c r="AZ1" s="0"/>
      <c r="BA1" s="0"/>
      <c r="BB1" s="0"/>
      <c r="BC1" s="0"/>
      <c r="BD1" s="0"/>
      <c r="BE1" s="0"/>
      <c r="BF1" s="0"/>
      <c r="BG1" s="0"/>
      <c r="BH1" s="0"/>
      <c r="BQ1" s="0"/>
      <c r="BR1" s="0"/>
      <c r="BS1" s="0"/>
      <c r="BT1" s="0"/>
      <c r="BU1" s="0"/>
      <c r="BV1" s="0"/>
      <c r="BW1" s="0"/>
      <c r="BX1" s="0"/>
      <c r="BY1" s="0"/>
      <c r="CH1" s="0"/>
      <c r="CI1" s="0"/>
      <c r="CJ1" s="0"/>
      <c r="CK1" s="0"/>
      <c r="CL1" s="0"/>
      <c r="CM1" s="0"/>
      <c r="CN1" s="0"/>
      <c r="CO1" s="0"/>
      <c r="CP1" s="0"/>
      <c r="DC1" s="0"/>
      <c r="DD1" s="0"/>
      <c r="DE1" s="0"/>
      <c r="DF1" s="0"/>
      <c r="DG1" s="0"/>
      <c r="DH1" s="0"/>
      <c r="DI1" s="0"/>
      <c r="DJ1" s="0"/>
      <c r="DK1" s="0"/>
      <c r="DX1" s="0"/>
      <c r="DY1" s="0"/>
      <c r="DZ1" s="0"/>
      <c r="EA1" s="0"/>
      <c r="EB1" s="0"/>
      <c r="EC1" s="0"/>
      <c r="ED1" s="0"/>
      <c r="EE1" s="0"/>
      <c r="EF1" s="0"/>
    </row>
    <row r="2" customFormat="false" ht="15.75" hidden="false" customHeight="false" outlineLevel="0" collapsed="false">
      <c r="A2" s="0" t="n">
        <v>1.4179536603114</v>
      </c>
      <c r="B2" s="0" t="n">
        <v>0.841920224838723</v>
      </c>
      <c r="C2" s="0" t="n">
        <v>0.857195646390789</v>
      </c>
      <c r="D2" s="0" t="n">
        <v>0.947918268898439</v>
      </c>
      <c r="E2" s="0" t="n">
        <v>1.17427690572648</v>
      </c>
      <c r="F2" s="0" t="n">
        <v>1.17561050361579</v>
      </c>
      <c r="G2" s="0" t="n">
        <v>1.20234464442082</v>
      </c>
      <c r="H2" s="0" t="n">
        <v>1.15641014879075</v>
      </c>
      <c r="I2" s="0" t="n">
        <v>1.15909517101673</v>
      </c>
      <c r="J2" s="0" t="n">
        <v>1.30391057057418</v>
      </c>
      <c r="K2" s="0" t="n">
        <v>1.03348035435408</v>
      </c>
      <c r="M2" s="0" t="n">
        <v>1.17561050361579</v>
      </c>
      <c r="N2" s="0" t="n">
        <v>1.20234464442082</v>
      </c>
      <c r="O2" s="0" t="n">
        <v>1.15641014879075</v>
      </c>
      <c r="P2" s="0" t="n">
        <v>1.15909517101673</v>
      </c>
      <c r="Q2" s="0" t="n">
        <v>1.30391057057418</v>
      </c>
      <c r="AI2" s="0"/>
      <c r="AJ2" s="0"/>
      <c r="AK2" s="0"/>
      <c r="AL2" s="0"/>
      <c r="AM2" s="0"/>
      <c r="AN2" s="0"/>
      <c r="AO2" s="0"/>
      <c r="AP2" s="0"/>
      <c r="AQ2" s="0"/>
      <c r="AZ2" s="0"/>
      <c r="BA2" s="0"/>
      <c r="BB2" s="0"/>
      <c r="BC2" s="0"/>
      <c r="BD2" s="0"/>
      <c r="BE2" s="0"/>
      <c r="BF2" s="0"/>
      <c r="BG2" s="0"/>
      <c r="BH2" s="0"/>
      <c r="BQ2" s="0"/>
      <c r="BR2" s="0"/>
      <c r="BS2" s="0"/>
      <c r="BT2" s="0"/>
      <c r="BU2" s="0"/>
      <c r="BV2" s="0"/>
      <c r="BW2" s="0"/>
      <c r="BX2" s="0"/>
      <c r="BY2" s="0"/>
      <c r="CH2" s="0"/>
      <c r="CI2" s="0"/>
      <c r="CJ2" s="0"/>
      <c r="CK2" s="0"/>
      <c r="CL2" s="0"/>
      <c r="CM2" s="0"/>
      <c r="CN2" s="0"/>
      <c r="CO2" s="0"/>
      <c r="CP2" s="0"/>
      <c r="DC2" s="0"/>
      <c r="DD2" s="0"/>
      <c r="DE2" s="0"/>
      <c r="DF2" s="0"/>
      <c r="DG2" s="0"/>
      <c r="DH2" s="0"/>
      <c r="DI2" s="0"/>
      <c r="DJ2" s="0"/>
      <c r="DK2" s="0"/>
      <c r="DX2" s="0"/>
      <c r="DY2" s="0"/>
      <c r="DZ2" s="0"/>
      <c r="EA2" s="0"/>
      <c r="EB2" s="0"/>
      <c r="EC2" s="0"/>
      <c r="ED2" s="0"/>
      <c r="EE2" s="0"/>
      <c r="EF2" s="0"/>
    </row>
    <row r="3" customFormat="false" ht="15" hidden="false" customHeight="false" outlineLevel="0" collapsed="false">
      <c r="A3" s="0" t="n">
        <v>1.66403765211668</v>
      </c>
      <c r="B3" s="0" t="n">
        <v>1.20976625232159</v>
      </c>
      <c r="C3" s="0" t="n">
        <v>1.15872194196819</v>
      </c>
      <c r="D3" s="0" t="n">
        <v>1.14355025930923</v>
      </c>
      <c r="E3" s="0" t="n">
        <v>0.998887370734093</v>
      </c>
      <c r="F3" s="0" t="n">
        <v>0.941928157409438</v>
      </c>
      <c r="G3" s="0" t="n">
        <v>1.00237358631588</v>
      </c>
      <c r="H3" s="0" t="n">
        <v>1.29165959465108</v>
      </c>
      <c r="I3" s="0" t="n">
        <v>1.28027188175884</v>
      </c>
      <c r="J3" s="0" t="n">
        <v>1.74332138385009</v>
      </c>
      <c r="K3" s="0" t="n">
        <v>1.24689818052446</v>
      </c>
      <c r="M3" s="0" t="n">
        <v>0.941928157409438</v>
      </c>
      <c r="N3" s="0" t="n">
        <v>1.00237358631588</v>
      </c>
      <c r="O3" s="0" t="n">
        <v>1.29165959465108</v>
      </c>
      <c r="P3" s="0" t="n">
        <v>1.28027188175884</v>
      </c>
      <c r="Q3" s="0" t="n">
        <v>1.74332138385009</v>
      </c>
      <c r="S3" s="13" t="s">
        <v>24</v>
      </c>
      <c r="T3" s="13"/>
      <c r="AI3" s="14"/>
      <c r="AJ3" s="14"/>
      <c r="AK3" s="0"/>
      <c r="AL3" s="0"/>
      <c r="AM3" s="0"/>
      <c r="AN3" s="0"/>
      <c r="AO3" s="0"/>
      <c r="AP3" s="0"/>
      <c r="AQ3" s="0"/>
      <c r="AZ3" s="14"/>
      <c r="BA3" s="14"/>
      <c r="BB3" s="0"/>
      <c r="BC3" s="0"/>
      <c r="BD3" s="0"/>
      <c r="BE3" s="0"/>
      <c r="BF3" s="0"/>
      <c r="BG3" s="0"/>
      <c r="BH3" s="0"/>
      <c r="BQ3" s="14"/>
      <c r="BR3" s="14"/>
      <c r="BS3" s="0"/>
      <c r="BT3" s="0"/>
      <c r="BU3" s="0"/>
      <c r="BV3" s="0"/>
      <c r="BW3" s="0"/>
      <c r="BX3" s="0"/>
      <c r="BY3" s="0"/>
      <c r="CH3" s="14"/>
      <c r="CI3" s="14"/>
      <c r="CJ3" s="0"/>
      <c r="CK3" s="0"/>
      <c r="CL3" s="0"/>
      <c r="CM3" s="0"/>
      <c r="CN3" s="0"/>
      <c r="CO3" s="0"/>
      <c r="CP3" s="0"/>
      <c r="DC3" s="14"/>
      <c r="DD3" s="14"/>
      <c r="DE3" s="0"/>
      <c r="DF3" s="0"/>
      <c r="DG3" s="0"/>
      <c r="DH3" s="0"/>
      <c r="DI3" s="0"/>
      <c r="DJ3" s="0"/>
      <c r="DK3" s="0"/>
      <c r="DX3" s="14"/>
      <c r="DY3" s="14"/>
      <c r="DZ3" s="0"/>
      <c r="EA3" s="0"/>
      <c r="EB3" s="0"/>
      <c r="EC3" s="0"/>
      <c r="ED3" s="0"/>
      <c r="EE3" s="0"/>
      <c r="EF3" s="0"/>
    </row>
    <row r="4" customFormat="false" ht="15" hidden="false" customHeight="false" outlineLevel="0" collapsed="false">
      <c r="A4" s="0" t="n">
        <v>1.50749837902263</v>
      </c>
      <c r="B4" s="0" t="n">
        <v>2.30917980195725</v>
      </c>
      <c r="C4" s="0" t="n">
        <v>2.18505763654221</v>
      </c>
      <c r="D4" s="0" t="n">
        <v>1.50807382555869</v>
      </c>
      <c r="E4" s="0" t="n">
        <v>1.38472708498995</v>
      </c>
      <c r="F4" s="0" t="n">
        <v>1.98641841799224</v>
      </c>
      <c r="G4" s="0" t="n">
        <v>1.20229946326792</v>
      </c>
      <c r="H4" s="0" t="n">
        <v>1.07047057276789</v>
      </c>
      <c r="I4" s="0" t="n">
        <v>2.53516077425687</v>
      </c>
      <c r="J4" s="0" t="n">
        <v>2.39712098581724</v>
      </c>
      <c r="K4" s="0" t="n">
        <v>1.15937864437052</v>
      </c>
      <c r="M4" s="0" t="n">
        <v>1.98641841799224</v>
      </c>
      <c r="N4" s="0" t="n">
        <v>1.20229946326792</v>
      </c>
      <c r="O4" s="0" t="n">
        <v>1.07047057276789</v>
      </c>
      <c r="P4" s="0" t="n">
        <v>2.53516077425687</v>
      </c>
      <c r="Q4" s="0" t="n">
        <v>2.39712098581724</v>
      </c>
      <c r="S4" s="15" t="s">
        <v>25</v>
      </c>
      <c r="T4" s="15" t="n">
        <v>0.96255500377731</v>
      </c>
      <c r="AI4" s="15"/>
      <c r="AJ4" s="15"/>
      <c r="AK4" s="0"/>
      <c r="AL4" s="0"/>
      <c r="AM4" s="0"/>
      <c r="AN4" s="0"/>
      <c r="AO4" s="0"/>
      <c r="AP4" s="0"/>
      <c r="AQ4" s="0"/>
      <c r="AZ4" s="15"/>
      <c r="BA4" s="15"/>
      <c r="BB4" s="0"/>
      <c r="BC4" s="0"/>
      <c r="BD4" s="0"/>
      <c r="BE4" s="0"/>
      <c r="BF4" s="0"/>
      <c r="BG4" s="0"/>
      <c r="BH4" s="0"/>
      <c r="BQ4" s="15"/>
      <c r="BR4" s="15"/>
      <c r="BS4" s="0"/>
      <c r="BT4" s="0"/>
      <c r="BU4" s="0"/>
      <c r="BV4" s="0"/>
      <c r="BW4" s="0"/>
      <c r="BX4" s="0"/>
      <c r="BY4" s="0"/>
      <c r="CH4" s="15"/>
      <c r="CI4" s="15"/>
      <c r="CJ4" s="0"/>
      <c r="CK4" s="0"/>
      <c r="CL4" s="0"/>
      <c r="CM4" s="0"/>
      <c r="CN4" s="0"/>
      <c r="CO4" s="0"/>
      <c r="CP4" s="0"/>
      <c r="DC4" s="15"/>
      <c r="DD4" s="15"/>
      <c r="DE4" s="0"/>
      <c r="DF4" s="0"/>
      <c r="DG4" s="0"/>
      <c r="DH4" s="0"/>
      <c r="DI4" s="0"/>
      <c r="DJ4" s="0"/>
      <c r="DK4" s="0"/>
      <c r="DX4" s="15"/>
      <c r="DY4" s="15"/>
      <c r="DZ4" s="0"/>
      <c r="EA4" s="0"/>
      <c r="EB4" s="0"/>
      <c r="EC4" s="0"/>
      <c r="ED4" s="0"/>
      <c r="EE4" s="0"/>
      <c r="EF4" s="0"/>
    </row>
    <row r="5" customFormat="false" ht="15" hidden="false" customHeight="false" outlineLevel="0" collapsed="false">
      <c r="A5" s="0" t="n">
        <v>1.46945111960226</v>
      </c>
      <c r="B5" s="0" t="n">
        <v>2.11559116451247</v>
      </c>
      <c r="C5" s="0" t="n">
        <v>2.00720360182048</v>
      </c>
      <c r="D5" s="0" t="n">
        <v>1.5513454792039</v>
      </c>
      <c r="E5" s="0" t="n">
        <v>1.41344293540418</v>
      </c>
      <c r="F5" s="0" t="n">
        <v>2.66148396084307</v>
      </c>
      <c r="G5" s="0" t="n">
        <v>0.857904061230934</v>
      </c>
      <c r="H5" s="0" t="n">
        <v>1.70420941006691</v>
      </c>
      <c r="I5" s="0" t="n">
        <v>2.0089389366335</v>
      </c>
      <c r="J5" s="0" t="n">
        <v>2.77942346464602</v>
      </c>
      <c r="K5" s="0" t="n">
        <v>1.39664084190513</v>
      </c>
      <c r="M5" s="0" t="n">
        <v>2.66148396084307</v>
      </c>
      <c r="N5" s="0" t="n">
        <v>0.857904061230934</v>
      </c>
      <c r="O5" s="0" t="n">
        <v>1.70420941006691</v>
      </c>
      <c r="P5" s="0" t="n">
        <v>2.0089389366335</v>
      </c>
      <c r="Q5" s="0" t="n">
        <v>2.77942346464602</v>
      </c>
      <c r="S5" s="15" t="s">
        <v>26</v>
      </c>
      <c r="T5" s="15" t="n">
        <v>0.926512135296736</v>
      </c>
      <c r="AI5" s="15"/>
      <c r="AJ5" s="15"/>
      <c r="AK5" s="0"/>
      <c r="AL5" s="0"/>
      <c r="AM5" s="0"/>
      <c r="AN5" s="0"/>
      <c r="AO5" s="0"/>
      <c r="AP5" s="0"/>
      <c r="AQ5" s="0"/>
      <c r="AZ5" s="15"/>
      <c r="BA5" s="15"/>
      <c r="BB5" s="0"/>
      <c r="BC5" s="0"/>
      <c r="BD5" s="0"/>
      <c r="BE5" s="0"/>
      <c r="BF5" s="0"/>
      <c r="BG5" s="0"/>
      <c r="BH5" s="0"/>
      <c r="BQ5" s="15"/>
      <c r="BR5" s="15"/>
      <c r="BS5" s="0"/>
      <c r="BT5" s="0"/>
      <c r="BU5" s="0"/>
      <c r="BV5" s="0"/>
      <c r="BW5" s="0"/>
      <c r="BX5" s="0"/>
      <c r="BY5" s="0"/>
      <c r="CH5" s="15"/>
      <c r="CI5" s="15"/>
      <c r="CJ5" s="0"/>
      <c r="CK5" s="0"/>
      <c r="CL5" s="0"/>
      <c r="CM5" s="0"/>
      <c r="CN5" s="0"/>
      <c r="CO5" s="0"/>
      <c r="CP5" s="0"/>
      <c r="DC5" s="15"/>
      <c r="DD5" s="15"/>
      <c r="DE5" s="0"/>
      <c r="DF5" s="0"/>
      <c r="DG5" s="0"/>
      <c r="DH5" s="0"/>
      <c r="DI5" s="0"/>
      <c r="DJ5" s="0"/>
      <c r="DK5" s="0"/>
      <c r="DX5" s="15"/>
      <c r="DY5" s="15"/>
      <c r="DZ5" s="0"/>
      <c r="EA5" s="0"/>
      <c r="EB5" s="0"/>
      <c r="EC5" s="0"/>
      <c r="ED5" s="0"/>
      <c r="EE5" s="0"/>
      <c r="EF5" s="0"/>
    </row>
    <row r="6" customFormat="false" ht="15" hidden="false" customHeight="false" outlineLevel="0" collapsed="false">
      <c r="A6" s="0" t="n">
        <v>2.08274273368445</v>
      </c>
      <c r="B6" s="0" t="n">
        <v>3.0367468813576</v>
      </c>
      <c r="C6" s="0" t="n">
        <v>2.9353058376883</v>
      </c>
      <c r="D6" s="0" t="n">
        <v>2.02809421543713</v>
      </c>
      <c r="E6" s="0" t="n">
        <v>2.08299791754537</v>
      </c>
      <c r="F6" s="0" t="n">
        <v>1.54022642754329</v>
      </c>
      <c r="G6" s="0" t="n">
        <v>1.64212154828612</v>
      </c>
      <c r="H6" s="0" t="n">
        <v>1.06657575254921</v>
      </c>
      <c r="I6" s="0" t="n">
        <v>2.92860850012961</v>
      </c>
      <c r="J6" s="0" t="n">
        <v>2.38532906201763</v>
      </c>
      <c r="K6" s="0" t="n">
        <v>1.20928056910923</v>
      </c>
      <c r="M6" s="0" t="n">
        <v>1.54022642754329</v>
      </c>
      <c r="N6" s="0" t="n">
        <v>1.64212154828612</v>
      </c>
      <c r="O6" s="0" t="n">
        <v>1.06657575254921</v>
      </c>
      <c r="P6" s="0" t="n">
        <v>2.92860850012961</v>
      </c>
      <c r="Q6" s="0" t="n">
        <v>2.38532906201763</v>
      </c>
      <c r="S6" s="15" t="s">
        <v>27</v>
      </c>
      <c r="T6" s="15" t="n">
        <v>0.893850862095286</v>
      </c>
      <c r="AI6" s="15"/>
      <c r="AJ6" s="15"/>
      <c r="AK6" s="0"/>
      <c r="AL6" s="0"/>
      <c r="AM6" s="0"/>
      <c r="AN6" s="0"/>
      <c r="AO6" s="0"/>
      <c r="AP6" s="0"/>
      <c r="AQ6" s="0"/>
      <c r="AZ6" s="15"/>
      <c r="BA6" s="15"/>
      <c r="BB6" s="0"/>
      <c r="BC6" s="0"/>
      <c r="BD6" s="0"/>
      <c r="BE6" s="0"/>
      <c r="BF6" s="0"/>
      <c r="BG6" s="0"/>
      <c r="BH6" s="0"/>
      <c r="BQ6" s="15"/>
      <c r="BR6" s="15"/>
      <c r="BS6" s="0"/>
      <c r="BT6" s="0"/>
      <c r="BU6" s="0"/>
      <c r="BV6" s="0"/>
      <c r="BW6" s="0"/>
      <c r="BX6" s="0"/>
      <c r="BY6" s="0"/>
      <c r="CH6" s="15"/>
      <c r="CI6" s="15"/>
      <c r="CJ6" s="0"/>
      <c r="CK6" s="0"/>
      <c r="CL6" s="0"/>
      <c r="CM6" s="0"/>
      <c r="CN6" s="0"/>
      <c r="CO6" s="0"/>
      <c r="CP6" s="0"/>
      <c r="DC6" s="15"/>
      <c r="DD6" s="15"/>
      <c r="DE6" s="0"/>
      <c r="DF6" s="0"/>
      <c r="DG6" s="0"/>
      <c r="DH6" s="0"/>
      <c r="DI6" s="0"/>
      <c r="DJ6" s="0"/>
      <c r="DK6" s="0"/>
      <c r="DX6" s="15"/>
      <c r="DY6" s="15"/>
      <c r="DZ6" s="0"/>
      <c r="EA6" s="0"/>
      <c r="EB6" s="0"/>
      <c r="EC6" s="0"/>
      <c r="ED6" s="0"/>
      <c r="EE6" s="0"/>
      <c r="EF6" s="0"/>
    </row>
    <row r="7" customFormat="false" ht="15" hidden="false" customHeight="false" outlineLevel="0" collapsed="false">
      <c r="A7" s="0" t="n">
        <v>1.02338443473149</v>
      </c>
      <c r="B7" s="0" t="n">
        <v>1.4793327182812</v>
      </c>
      <c r="C7" s="0" t="n">
        <v>2.1380713458578</v>
      </c>
      <c r="D7" s="0" t="n">
        <v>1.45342734250026</v>
      </c>
      <c r="E7" s="0" t="n">
        <v>1.91981171311659</v>
      </c>
      <c r="F7" s="0" t="n">
        <v>1.51322281539889</v>
      </c>
      <c r="G7" s="0" t="n">
        <v>0.440184229221342</v>
      </c>
      <c r="H7" s="0" t="n">
        <v>0.839724492382229</v>
      </c>
      <c r="I7" s="0" t="n">
        <v>0.820178129873744</v>
      </c>
      <c r="J7" s="0" t="n">
        <v>1.64018872304381</v>
      </c>
      <c r="K7" s="0" t="n">
        <v>1.29219517341695</v>
      </c>
      <c r="M7" s="0" t="n">
        <v>1.51322281539889</v>
      </c>
      <c r="N7" s="0" t="n">
        <v>0.440184229221342</v>
      </c>
      <c r="O7" s="0" t="n">
        <v>0.839724492382229</v>
      </c>
      <c r="P7" s="0" t="n">
        <v>0.820178129873744</v>
      </c>
      <c r="Q7" s="0" t="n">
        <v>1.64018872304381</v>
      </c>
      <c r="S7" s="15" t="s">
        <v>28</v>
      </c>
      <c r="T7" s="15" t="n">
        <v>0.193611391506154</v>
      </c>
      <c r="AI7" s="15"/>
      <c r="AJ7" s="15"/>
      <c r="AK7" s="0"/>
      <c r="AL7" s="0"/>
      <c r="AM7" s="0"/>
      <c r="AN7" s="0"/>
      <c r="AO7" s="0"/>
      <c r="AP7" s="0"/>
      <c r="AQ7" s="0"/>
      <c r="AZ7" s="15"/>
      <c r="BA7" s="15"/>
      <c r="BB7" s="0"/>
      <c r="BC7" s="0"/>
      <c r="BD7" s="0"/>
      <c r="BE7" s="0"/>
      <c r="BF7" s="0"/>
      <c r="BG7" s="0"/>
      <c r="BH7" s="0"/>
      <c r="BQ7" s="15"/>
      <c r="BR7" s="15"/>
      <c r="BS7" s="0"/>
      <c r="BT7" s="0"/>
      <c r="BU7" s="0"/>
      <c r="BV7" s="0"/>
      <c r="BW7" s="0"/>
      <c r="BX7" s="0"/>
      <c r="BY7" s="0"/>
      <c r="CH7" s="15"/>
      <c r="CI7" s="15"/>
      <c r="CJ7" s="0"/>
      <c r="CK7" s="0"/>
      <c r="CL7" s="0"/>
      <c r="CM7" s="0"/>
      <c r="CN7" s="0"/>
      <c r="CO7" s="0"/>
      <c r="CP7" s="0"/>
      <c r="DC7" s="15"/>
      <c r="DD7" s="15"/>
      <c r="DE7" s="0"/>
      <c r="DF7" s="0"/>
      <c r="DG7" s="0"/>
      <c r="DH7" s="0"/>
      <c r="DI7" s="0"/>
      <c r="DJ7" s="0"/>
      <c r="DK7" s="0"/>
      <c r="DX7" s="15"/>
      <c r="DY7" s="15"/>
      <c r="DZ7" s="0"/>
      <c r="EA7" s="0"/>
      <c r="EB7" s="0"/>
      <c r="EC7" s="0"/>
      <c r="ED7" s="0"/>
      <c r="EE7" s="0"/>
      <c r="EF7" s="0"/>
    </row>
    <row r="8" customFormat="false" ht="15.75" hidden="false" customHeight="false" outlineLevel="0" collapsed="false">
      <c r="A8" s="0" t="n">
        <v>0.658183704330263</v>
      </c>
      <c r="B8" s="0" t="n">
        <v>0.57020571182677</v>
      </c>
      <c r="C8" s="0" t="n">
        <v>0.905187601018659</v>
      </c>
      <c r="D8" s="0" t="n">
        <v>0.886547580675648</v>
      </c>
      <c r="E8" s="0" t="n">
        <v>0.766874032713099</v>
      </c>
      <c r="F8" s="0" t="n">
        <v>0.919451972784704</v>
      </c>
      <c r="G8" s="0" t="n">
        <v>0.621230438500586</v>
      </c>
      <c r="H8" s="0" t="n">
        <v>0.825039027178448</v>
      </c>
      <c r="I8" s="0" t="n">
        <v>0.633097540619146</v>
      </c>
      <c r="J8" s="0" t="n">
        <v>0.93636058247687</v>
      </c>
      <c r="K8" s="0" t="n">
        <v>1.28894222213033</v>
      </c>
      <c r="M8" s="0" t="n">
        <v>0.919451972784704</v>
      </c>
      <c r="N8" s="0" t="n">
        <v>0.621230438500586</v>
      </c>
      <c r="O8" s="0" t="n">
        <v>0.825039027178448</v>
      </c>
      <c r="P8" s="0" t="n">
        <v>0.633097540619146</v>
      </c>
      <c r="Q8" s="0" t="n">
        <v>0.93636058247687</v>
      </c>
      <c r="S8" s="16" t="s">
        <v>29</v>
      </c>
      <c r="T8" s="16" t="n">
        <v>14</v>
      </c>
      <c r="AI8" s="15"/>
      <c r="AJ8" s="15"/>
      <c r="AK8" s="0"/>
      <c r="AL8" s="0"/>
      <c r="AM8" s="0"/>
      <c r="AN8" s="0"/>
      <c r="AO8" s="0"/>
      <c r="AP8" s="0"/>
      <c r="AQ8" s="0"/>
      <c r="AZ8" s="15"/>
      <c r="BA8" s="15"/>
      <c r="BB8" s="0"/>
      <c r="BC8" s="0"/>
      <c r="BD8" s="0"/>
      <c r="BE8" s="0"/>
      <c r="BF8" s="0"/>
      <c r="BG8" s="0"/>
      <c r="BH8" s="0"/>
      <c r="BQ8" s="15"/>
      <c r="BR8" s="15"/>
      <c r="BS8" s="0"/>
      <c r="BT8" s="0"/>
      <c r="BU8" s="0"/>
      <c r="BV8" s="0"/>
      <c r="BW8" s="0"/>
      <c r="BX8" s="0"/>
      <c r="BY8" s="0"/>
      <c r="CH8" s="15"/>
      <c r="CI8" s="15"/>
      <c r="CJ8" s="0"/>
      <c r="CK8" s="0"/>
      <c r="CL8" s="0"/>
      <c r="CM8" s="0"/>
      <c r="CN8" s="0"/>
      <c r="CO8" s="0"/>
      <c r="CP8" s="0"/>
      <c r="DC8" s="15"/>
      <c r="DD8" s="15"/>
      <c r="DE8" s="0"/>
      <c r="DF8" s="0"/>
      <c r="DG8" s="0"/>
      <c r="DH8" s="0"/>
      <c r="DI8" s="0"/>
      <c r="DJ8" s="0"/>
      <c r="DK8" s="0"/>
      <c r="DX8" s="15"/>
      <c r="DY8" s="15"/>
      <c r="DZ8" s="0"/>
      <c r="EA8" s="0"/>
      <c r="EB8" s="0"/>
      <c r="EC8" s="0"/>
      <c r="ED8" s="0"/>
      <c r="EE8" s="0"/>
      <c r="EF8" s="0"/>
    </row>
    <row r="9" customFormat="false" ht="15" hidden="false" customHeight="false" outlineLevel="0" collapsed="false">
      <c r="A9" s="0" t="n">
        <v>1.1716497257781</v>
      </c>
      <c r="B9" s="0" t="n">
        <v>1.08312440196</v>
      </c>
      <c r="C9" s="0" t="n">
        <v>0.713861862310444</v>
      </c>
      <c r="D9" s="0" t="n">
        <v>0.709821253791229</v>
      </c>
      <c r="E9" s="0" t="n">
        <v>1.07112773787446</v>
      </c>
      <c r="F9" s="0" t="n">
        <v>1.44119145849576</v>
      </c>
      <c r="G9" s="0" t="n">
        <v>1.77452519721449</v>
      </c>
      <c r="H9" s="0" t="n">
        <v>1.25851661023593</v>
      </c>
      <c r="I9" s="0" t="n">
        <v>1.78790333060847</v>
      </c>
      <c r="J9" s="0" t="n">
        <v>1.22556163762643</v>
      </c>
      <c r="K9" s="0" t="n">
        <v>1.07409359552769</v>
      </c>
      <c r="M9" s="0" t="n">
        <v>1.44119145849576</v>
      </c>
      <c r="N9" s="0" t="n">
        <v>1.77452519721449</v>
      </c>
      <c r="O9" s="0" t="n">
        <v>1.25851661023593</v>
      </c>
      <c r="P9" s="0" t="n">
        <v>1.78790333060847</v>
      </c>
      <c r="Q9" s="0" t="n">
        <v>1.22556163762643</v>
      </c>
      <c r="AI9" s="0"/>
      <c r="AJ9" s="0"/>
      <c r="AK9" s="0"/>
      <c r="AL9" s="0"/>
      <c r="AM9" s="0"/>
      <c r="AN9" s="0"/>
      <c r="AO9" s="0"/>
      <c r="AP9" s="0"/>
      <c r="AQ9" s="0"/>
      <c r="AZ9" s="0"/>
      <c r="BA9" s="0"/>
      <c r="BB9" s="0"/>
      <c r="BC9" s="0"/>
      <c r="BD9" s="0"/>
      <c r="BE9" s="0"/>
      <c r="BF9" s="0"/>
      <c r="BG9" s="0"/>
      <c r="BH9" s="0"/>
      <c r="BQ9" s="0"/>
      <c r="BR9" s="0"/>
      <c r="BS9" s="0"/>
      <c r="BT9" s="0"/>
      <c r="BU9" s="0"/>
      <c r="BV9" s="0"/>
      <c r="BW9" s="0"/>
      <c r="BX9" s="0"/>
      <c r="BY9" s="0"/>
      <c r="CH9" s="0"/>
      <c r="CI9" s="0"/>
      <c r="CJ9" s="0"/>
      <c r="CK9" s="0"/>
      <c r="CL9" s="0"/>
      <c r="CM9" s="0"/>
      <c r="CN9" s="0"/>
      <c r="CO9" s="0"/>
      <c r="CP9" s="0"/>
      <c r="DC9" s="0"/>
      <c r="DD9" s="0"/>
      <c r="DE9" s="0"/>
      <c r="DF9" s="0"/>
      <c r="DG9" s="0"/>
      <c r="DH9" s="0"/>
      <c r="DI9" s="0"/>
      <c r="DJ9" s="0"/>
      <c r="DK9" s="0"/>
      <c r="DX9" s="0"/>
      <c r="DY9" s="0"/>
      <c r="DZ9" s="0"/>
      <c r="EA9" s="0"/>
      <c r="EB9" s="0"/>
      <c r="EC9" s="0"/>
      <c r="ED9" s="0"/>
      <c r="EE9" s="0"/>
      <c r="EF9" s="0"/>
    </row>
    <row r="10" customFormat="false" ht="15.75" hidden="false" customHeight="false" outlineLevel="0" collapsed="false">
      <c r="A10" s="0" t="n">
        <v>1.24637634615495</v>
      </c>
      <c r="B10" s="0" t="n">
        <v>0.979377656746049</v>
      </c>
      <c r="C10" s="0" t="n">
        <v>0.705719806378472</v>
      </c>
      <c r="D10" s="0" t="n">
        <v>0.778047820291651</v>
      </c>
      <c r="E10" s="0" t="n">
        <v>1.07957397067483</v>
      </c>
      <c r="F10" s="0" t="n">
        <v>1.31689019282604</v>
      </c>
      <c r="G10" s="0" t="n">
        <v>1.93215522112665</v>
      </c>
      <c r="H10" s="0" t="n">
        <v>1.37321402535397</v>
      </c>
      <c r="I10" s="0" t="n">
        <v>1.54247639278032</v>
      </c>
      <c r="J10" s="0" t="n">
        <v>1.02798309402417</v>
      </c>
      <c r="K10" s="0" t="n">
        <v>0.862324103985192</v>
      </c>
      <c r="M10" s="0" t="n">
        <v>1.31689019282604</v>
      </c>
      <c r="N10" s="0" t="n">
        <v>1.93215522112665</v>
      </c>
      <c r="O10" s="0" t="n">
        <v>1.37321402535397</v>
      </c>
      <c r="P10" s="0" t="n">
        <v>1.54247639278032</v>
      </c>
      <c r="Q10" s="0" t="n">
        <v>1.02798309402417</v>
      </c>
      <c r="S10" s="0" t="s">
        <v>30</v>
      </c>
      <c r="AI10" s="0"/>
      <c r="AJ10" s="0"/>
      <c r="AK10" s="0"/>
      <c r="AL10" s="0"/>
      <c r="AM10" s="0"/>
      <c r="AN10" s="0"/>
      <c r="AO10" s="0"/>
      <c r="AP10" s="0"/>
      <c r="AQ10" s="0"/>
      <c r="AZ10" s="0"/>
      <c r="BA10" s="0"/>
      <c r="BB10" s="0"/>
      <c r="BC10" s="0"/>
      <c r="BD10" s="0"/>
      <c r="BE10" s="0"/>
      <c r="BF10" s="0"/>
      <c r="BG10" s="0"/>
      <c r="BH10" s="0"/>
      <c r="BQ10" s="0"/>
      <c r="BR10" s="0"/>
      <c r="BS10" s="0"/>
      <c r="BT10" s="0"/>
      <c r="BU10" s="0"/>
      <c r="BV10" s="0"/>
      <c r="BW10" s="0"/>
      <c r="BX10" s="0"/>
      <c r="BY10" s="0"/>
      <c r="CH10" s="0"/>
      <c r="CI10" s="0"/>
      <c r="CJ10" s="0"/>
      <c r="CK10" s="0"/>
      <c r="CL10" s="0"/>
      <c r="CM10" s="0"/>
      <c r="CN10" s="0"/>
      <c r="CO10" s="0"/>
      <c r="CP10" s="0"/>
      <c r="DC10" s="0"/>
      <c r="DD10" s="0"/>
      <c r="DE10" s="0"/>
      <c r="DF10" s="0"/>
      <c r="DG10" s="0"/>
      <c r="DH10" s="0"/>
      <c r="DI10" s="0"/>
      <c r="DJ10" s="0"/>
      <c r="DK10" s="0"/>
      <c r="DX10" s="0"/>
      <c r="DY10" s="0"/>
      <c r="DZ10" s="0"/>
      <c r="EA10" s="0"/>
      <c r="EB10" s="0"/>
      <c r="EC10" s="0"/>
      <c r="ED10" s="0"/>
      <c r="EE10" s="0"/>
      <c r="EF10" s="0"/>
    </row>
    <row r="11" customFormat="false" ht="15" hidden="false" customHeight="false" outlineLevel="0" collapsed="false">
      <c r="A11" s="0" t="n">
        <v>1.13224447853309</v>
      </c>
      <c r="B11" s="0" t="n">
        <v>0.868828972358497</v>
      </c>
      <c r="C11" s="0" t="n">
        <v>0.832466013513519</v>
      </c>
      <c r="D11" s="0" t="n">
        <v>0.773427245626938</v>
      </c>
      <c r="E11" s="0" t="n">
        <v>1.19674815241328</v>
      </c>
      <c r="F11" s="0" t="n">
        <v>1.81545700238748</v>
      </c>
      <c r="G11" s="0" t="n">
        <v>0.788899613311896</v>
      </c>
      <c r="H11" s="0" t="n">
        <v>1.30367105737489</v>
      </c>
      <c r="I11" s="0" t="n">
        <v>0.798884534364342</v>
      </c>
      <c r="J11" s="0" t="n">
        <v>1.06236368029598</v>
      </c>
      <c r="K11" s="0" t="n">
        <v>1.55748903757606</v>
      </c>
      <c r="M11" s="0" t="n">
        <v>1.81545700238748</v>
      </c>
      <c r="N11" s="0" t="n">
        <v>0.788899613311896</v>
      </c>
      <c r="O11" s="0" t="n">
        <v>1.30367105737489</v>
      </c>
      <c r="P11" s="0" t="n">
        <v>0.798884534364342</v>
      </c>
      <c r="Q11" s="0" t="n">
        <v>1.06236368029598</v>
      </c>
      <c r="S11" s="13"/>
      <c r="T11" s="13" t="s">
        <v>31</v>
      </c>
      <c r="U11" s="13" t="s">
        <v>32</v>
      </c>
      <c r="V11" s="13" t="s">
        <v>33</v>
      </c>
      <c r="W11" s="13" t="s">
        <v>34</v>
      </c>
      <c r="X11" s="13" t="s">
        <v>35</v>
      </c>
      <c r="AI11" s="14"/>
      <c r="AJ11" s="14"/>
      <c r="AK11" s="14"/>
      <c r="AL11" s="14"/>
      <c r="AM11" s="14"/>
      <c r="AN11" s="14"/>
      <c r="AO11" s="0"/>
      <c r="AP11" s="0"/>
      <c r="AQ11" s="0"/>
      <c r="AZ11" s="14"/>
      <c r="BA11" s="14"/>
      <c r="BB11" s="14"/>
      <c r="BC11" s="14"/>
      <c r="BD11" s="14"/>
      <c r="BE11" s="14"/>
      <c r="BF11" s="0"/>
      <c r="BG11" s="0"/>
      <c r="BH11" s="0"/>
      <c r="BQ11" s="14"/>
      <c r="BR11" s="14"/>
      <c r="BS11" s="14"/>
      <c r="BT11" s="14"/>
      <c r="BU11" s="14"/>
      <c r="BV11" s="14"/>
      <c r="BW11" s="0"/>
      <c r="BX11" s="0"/>
      <c r="BY11" s="0"/>
      <c r="CH11" s="14"/>
      <c r="CI11" s="14"/>
      <c r="CJ11" s="14"/>
      <c r="CK11" s="14"/>
      <c r="CL11" s="14"/>
      <c r="CM11" s="14"/>
      <c r="CN11" s="0"/>
      <c r="CO11" s="0"/>
      <c r="CP11" s="0"/>
      <c r="DC11" s="14"/>
      <c r="DD11" s="14"/>
      <c r="DE11" s="14"/>
      <c r="DF11" s="14"/>
      <c r="DG11" s="14"/>
      <c r="DH11" s="14"/>
      <c r="DI11" s="0"/>
      <c r="DJ11" s="0"/>
      <c r="DK11" s="0"/>
      <c r="DX11" s="14"/>
      <c r="DY11" s="14"/>
      <c r="DZ11" s="14"/>
      <c r="EA11" s="14"/>
      <c r="EB11" s="14"/>
      <c r="EC11" s="14"/>
      <c r="ED11" s="0"/>
      <c r="EE11" s="0"/>
      <c r="EF11" s="0"/>
    </row>
    <row r="12" customFormat="false" ht="15" hidden="false" customHeight="false" outlineLevel="0" collapsed="false">
      <c r="A12" s="0" t="n">
        <v>1.16005584027478</v>
      </c>
      <c r="B12" s="0" t="n">
        <v>1.28071348817443</v>
      </c>
      <c r="C12" s="0" t="n">
        <v>1.1126019012437</v>
      </c>
      <c r="D12" s="0" t="n">
        <v>1.35490818622034</v>
      </c>
      <c r="E12" s="0" t="n">
        <v>1.30399036335628</v>
      </c>
      <c r="F12" s="0" t="n">
        <v>1.96770829180013</v>
      </c>
      <c r="G12" s="0" t="n">
        <v>1.26616381021761</v>
      </c>
      <c r="H12" s="0" t="n">
        <v>1.25873237477394</v>
      </c>
      <c r="I12" s="0" t="n">
        <v>1.08509439982499</v>
      </c>
      <c r="J12" s="0" t="n">
        <v>1.20212547485184</v>
      </c>
      <c r="K12" s="0" t="n">
        <v>1.38894702528653</v>
      </c>
      <c r="M12" s="0" t="n">
        <v>1.96770829180013</v>
      </c>
      <c r="N12" s="0" t="n">
        <v>1.26616381021761</v>
      </c>
      <c r="O12" s="0" t="n">
        <v>1.25873237477394</v>
      </c>
      <c r="P12" s="0" t="n">
        <v>1.08509439982499</v>
      </c>
      <c r="Q12" s="0" t="n">
        <v>1.20212547485184</v>
      </c>
      <c r="S12" s="15" t="s">
        <v>36</v>
      </c>
      <c r="T12" s="15" t="n">
        <v>4</v>
      </c>
      <c r="U12" s="15" t="n">
        <v>4.25343505014575</v>
      </c>
      <c r="V12" s="15" t="n">
        <v>1.06335876253644</v>
      </c>
      <c r="W12" s="17" t="n">
        <v>28.3673000002825</v>
      </c>
      <c r="X12" s="15" t="n">
        <v>4.08697943701784E-005</v>
      </c>
      <c r="AI12" s="15"/>
      <c r="AJ12" s="15"/>
      <c r="AK12" s="15"/>
      <c r="AL12" s="15"/>
      <c r="AM12" s="15"/>
      <c r="AN12" s="15"/>
      <c r="AO12" s="0"/>
      <c r="AP12" s="0"/>
      <c r="AQ12" s="0"/>
      <c r="AZ12" s="15"/>
      <c r="BA12" s="15"/>
      <c r="BB12" s="15"/>
      <c r="BC12" s="15"/>
      <c r="BD12" s="15"/>
      <c r="BE12" s="15"/>
      <c r="BF12" s="0"/>
      <c r="BG12" s="0"/>
      <c r="BH12" s="0"/>
      <c r="BQ12" s="15"/>
      <c r="BR12" s="15"/>
      <c r="BS12" s="15"/>
      <c r="BT12" s="15"/>
      <c r="BU12" s="15"/>
      <c r="BV12" s="15"/>
      <c r="BW12" s="0"/>
      <c r="BX12" s="0"/>
      <c r="BY12" s="0"/>
      <c r="CH12" s="15"/>
      <c r="CI12" s="15"/>
      <c r="CJ12" s="15"/>
      <c r="CK12" s="15"/>
      <c r="CL12" s="15"/>
      <c r="CM12" s="15"/>
      <c r="CN12" s="0"/>
      <c r="CO12" s="0"/>
      <c r="CP12" s="0"/>
      <c r="DC12" s="15"/>
      <c r="DD12" s="15"/>
      <c r="DE12" s="15"/>
      <c r="DF12" s="15"/>
      <c r="DG12" s="15"/>
      <c r="DH12" s="15"/>
      <c r="DI12" s="0"/>
      <c r="DJ12" s="0"/>
      <c r="DK12" s="0"/>
      <c r="DX12" s="15"/>
      <c r="DY12" s="15"/>
      <c r="DZ12" s="15"/>
      <c r="EA12" s="15"/>
      <c r="EB12" s="15"/>
      <c r="EC12" s="15"/>
      <c r="ED12" s="0"/>
      <c r="EE12" s="0"/>
      <c r="EF12" s="0"/>
    </row>
    <row r="13" customFormat="false" ht="15" hidden="false" customHeight="false" outlineLevel="0" collapsed="false">
      <c r="A13" s="0" t="n">
        <v>1.06000690087819</v>
      </c>
      <c r="B13" s="0" t="n">
        <v>1.01667634598172</v>
      </c>
      <c r="C13" s="0" t="n">
        <v>1.31232172589045</v>
      </c>
      <c r="D13" s="0" t="n">
        <v>0.933208863641602</v>
      </c>
      <c r="E13" s="0" t="n">
        <v>1.3546368759096</v>
      </c>
      <c r="F13" s="0" t="n">
        <v>1.46098953515875</v>
      </c>
      <c r="G13" s="0" t="n">
        <v>0.978442986182982</v>
      </c>
      <c r="H13" s="0" t="n">
        <v>0.767850425159019</v>
      </c>
      <c r="I13" s="0" t="n">
        <v>1.06181311635183</v>
      </c>
      <c r="J13" s="0" t="n">
        <v>1.02812852469652</v>
      </c>
      <c r="K13" s="0" t="n">
        <v>1.14764108552575</v>
      </c>
      <c r="M13" s="0" t="n">
        <v>1.46098953515875</v>
      </c>
      <c r="N13" s="0" t="n">
        <v>0.978442986182982</v>
      </c>
      <c r="O13" s="0" t="n">
        <v>0.767850425159019</v>
      </c>
      <c r="P13" s="0" t="n">
        <v>1.06181311635183</v>
      </c>
      <c r="Q13" s="0" t="n">
        <v>1.02812852469652</v>
      </c>
      <c r="S13" s="15" t="s">
        <v>37</v>
      </c>
      <c r="T13" s="15" t="n">
        <v>9</v>
      </c>
      <c r="U13" s="15" t="n">
        <v>0.337368338288544</v>
      </c>
      <c r="V13" s="15" t="n">
        <v>0.0374853709209493</v>
      </c>
      <c r="W13" s="15"/>
      <c r="X13" s="15"/>
      <c r="AI13" s="15"/>
      <c r="AJ13" s="15"/>
      <c r="AK13" s="15"/>
      <c r="AL13" s="15"/>
      <c r="AM13" s="15"/>
      <c r="AN13" s="15"/>
      <c r="AO13" s="0"/>
      <c r="AP13" s="0"/>
      <c r="AQ13" s="0"/>
      <c r="AZ13" s="15"/>
      <c r="BA13" s="15"/>
      <c r="BB13" s="15"/>
      <c r="BC13" s="15"/>
      <c r="BD13" s="15"/>
      <c r="BE13" s="15"/>
      <c r="BF13" s="0"/>
      <c r="BG13" s="0"/>
      <c r="BH13" s="0"/>
      <c r="BQ13" s="15"/>
      <c r="BR13" s="15"/>
      <c r="BS13" s="15"/>
      <c r="BT13" s="15"/>
      <c r="BU13" s="15"/>
      <c r="BV13" s="15"/>
      <c r="BW13" s="0"/>
      <c r="BX13" s="0"/>
      <c r="BY13" s="0"/>
      <c r="CH13" s="15"/>
      <c r="CI13" s="15"/>
      <c r="CJ13" s="15"/>
      <c r="CK13" s="15"/>
      <c r="CL13" s="15"/>
      <c r="CM13" s="15"/>
      <c r="CN13" s="0"/>
      <c r="CO13" s="0"/>
      <c r="CP13" s="0"/>
      <c r="DC13" s="15"/>
      <c r="DD13" s="15"/>
      <c r="DE13" s="15"/>
      <c r="DF13" s="15"/>
      <c r="DG13" s="15"/>
      <c r="DH13" s="15"/>
      <c r="DI13" s="0"/>
      <c r="DJ13" s="0"/>
      <c r="DK13" s="0"/>
      <c r="DX13" s="15"/>
      <c r="DY13" s="15"/>
      <c r="DZ13" s="15"/>
      <c r="EA13" s="15"/>
      <c r="EB13" s="15"/>
      <c r="EC13" s="15"/>
      <c r="ED13" s="0"/>
      <c r="EE13" s="0"/>
      <c r="EF13" s="0"/>
    </row>
    <row r="14" customFormat="false" ht="15.75" hidden="false" customHeight="false" outlineLevel="0" collapsed="false">
      <c r="A14" s="0" t="n">
        <v>2.02128095746896</v>
      </c>
      <c r="B14" s="0" t="n">
        <v>1.52531061802706</v>
      </c>
      <c r="C14" s="0" t="n">
        <v>1.10168844035856</v>
      </c>
      <c r="D14" s="0" t="n">
        <v>1.0881560622752</v>
      </c>
      <c r="E14" s="0" t="n">
        <v>1.41711884184478</v>
      </c>
      <c r="F14" s="0" t="n">
        <v>1.58695929542527</v>
      </c>
      <c r="G14" s="0" t="n">
        <v>1.01503846080818</v>
      </c>
      <c r="H14" s="0" t="n">
        <v>1.13393560930222</v>
      </c>
      <c r="I14" s="0" t="n">
        <v>0.99551666781412</v>
      </c>
      <c r="J14" s="0" t="n">
        <v>1.39967774491154</v>
      </c>
      <c r="K14" s="0" t="n">
        <v>1.25435010809986</v>
      </c>
      <c r="M14" s="0" t="n">
        <v>1.58695929542527</v>
      </c>
      <c r="N14" s="0" t="n">
        <v>1.01503846080818</v>
      </c>
      <c r="O14" s="0" t="n">
        <v>1.13393560930222</v>
      </c>
      <c r="P14" s="0" t="n">
        <v>0.99551666781412</v>
      </c>
      <c r="Q14" s="0" t="n">
        <v>1.39967774491154</v>
      </c>
      <c r="S14" s="16" t="s">
        <v>38</v>
      </c>
      <c r="T14" s="16" t="n">
        <v>13</v>
      </c>
      <c r="U14" s="16" t="n">
        <v>4.5908033884343</v>
      </c>
      <c r="V14" s="16"/>
      <c r="W14" s="16"/>
      <c r="X14" s="16"/>
      <c r="AI14" s="15"/>
      <c r="AJ14" s="15"/>
      <c r="AK14" s="15"/>
      <c r="AL14" s="15"/>
      <c r="AM14" s="15"/>
      <c r="AN14" s="15"/>
      <c r="AO14" s="0"/>
      <c r="AP14" s="0"/>
      <c r="AQ14" s="0"/>
      <c r="AZ14" s="15"/>
      <c r="BA14" s="15"/>
      <c r="BB14" s="15"/>
      <c r="BC14" s="15"/>
      <c r="BD14" s="15"/>
      <c r="BE14" s="15"/>
      <c r="BF14" s="0"/>
      <c r="BG14" s="0"/>
      <c r="BH14" s="0"/>
      <c r="BQ14" s="15"/>
      <c r="BR14" s="15"/>
      <c r="BS14" s="15"/>
      <c r="BT14" s="15"/>
      <c r="BU14" s="15"/>
      <c r="BV14" s="15"/>
      <c r="BW14" s="0"/>
      <c r="BX14" s="0"/>
      <c r="BY14" s="0"/>
      <c r="CH14" s="15"/>
      <c r="CI14" s="15"/>
      <c r="CJ14" s="15"/>
      <c r="CK14" s="15"/>
      <c r="CL14" s="15"/>
      <c r="CM14" s="15"/>
      <c r="CN14" s="0"/>
      <c r="CO14" s="0"/>
      <c r="CP14" s="0"/>
      <c r="DC14" s="15"/>
      <c r="DD14" s="15"/>
      <c r="DE14" s="15"/>
      <c r="DF14" s="15"/>
      <c r="DG14" s="15"/>
      <c r="DH14" s="15"/>
      <c r="DI14" s="0"/>
      <c r="DJ14" s="0"/>
      <c r="DK14" s="0"/>
      <c r="DX14" s="15"/>
      <c r="DY14" s="15"/>
      <c r="DZ14" s="15"/>
      <c r="EA14" s="15"/>
      <c r="EB14" s="15"/>
      <c r="EC14" s="15"/>
      <c r="ED14" s="0"/>
      <c r="EE14" s="0"/>
      <c r="EF14" s="0"/>
    </row>
    <row r="15" customFormat="false" ht="15.75" hidden="false" customHeight="false" outlineLevel="0" collapsed="false">
      <c r="A15" s="0" t="n">
        <v>2.07743978942623</v>
      </c>
      <c r="B15" s="0" t="n">
        <v>1.58610061524008</v>
      </c>
      <c r="C15" s="0" t="n">
        <v>0.888867591719575</v>
      </c>
      <c r="D15" s="0" t="n">
        <v>0.951911050516233</v>
      </c>
      <c r="E15" s="0" t="n">
        <v>1.11357419776722</v>
      </c>
      <c r="F15" s="0" t="n">
        <v>1.24969062770499</v>
      </c>
      <c r="G15" s="0" t="n">
        <v>1.11312222525723</v>
      </c>
      <c r="H15" s="0" t="n">
        <v>1.28027832982576</v>
      </c>
      <c r="I15" s="0" t="n">
        <v>1.26179064618801</v>
      </c>
      <c r="J15" s="0" t="n">
        <v>1.14689367828713</v>
      </c>
      <c r="K15" s="0" t="n">
        <v>1.01805724683534</v>
      </c>
      <c r="M15" s="0" t="n">
        <v>1.24969062770499</v>
      </c>
      <c r="N15" s="0" t="n">
        <v>1.11312222525723</v>
      </c>
      <c r="O15" s="0" t="n">
        <v>1.28027832982576</v>
      </c>
      <c r="P15" s="0" t="n">
        <v>1.26179064618801</v>
      </c>
      <c r="Q15" s="0" t="n">
        <v>1.14689367828713</v>
      </c>
      <c r="AI15" s="0"/>
      <c r="AJ15" s="0"/>
      <c r="AK15" s="0"/>
      <c r="AL15" s="0"/>
      <c r="AM15" s="0"/>
      <c r="AN15" s="0"/>
      <c r="AO15" s="0"/>
      <c r="AP15" s="0"/>
      <c r="AQ15" s="0"/>
      <c r="AZ15" s="0"/>
      <c r="BA15" s="0"/>
      <c r="BB15" s="0"/>
      <c r="BC15" s="0"/>
      <c r="BD15" s="0"/>
      <c r="BE15" s="0"/>
      <c r="BF15" s="0"/>
      <c r="BG15" s="0"/>
      <c r="BH15" s="0"/>
      <c r="BQ15" s="0"/>
      <c r="BR15" s="0"/>
      <c r="BS15" s="0"/>
      <c r="BT15" s="0"/>
      <c r="BU15" s="0"/>
      <c r="BV15" s="0"/>
      <c r="BW15" s="0"/>
      <c r="BX15" s="0"/>
      <c r="BY15" s="0"/>
      <c r="CH15" s="0"/>
      <c r="CI15" s="0"/>
      <c r="CJ15" s="0"/>
      <c r="CK15" s="0"/>
      <c r="CL15" s="0"/>
      <c r="CM15" s="0"/>
      <c r="CN15" s="0"/>
      <c r="CO15" s="0"/>
      <c r="CP15" s="0"/>
      <c r="DC15" s="0"/>
      <c r="DD15" s="0"/>
      <c r="DE15" s="0"/>
      <c r="DF15" s="0"/>
      <c r="DG15" s="0"/>
      <c r="DH15" s="0"/>
      <c r="DI15" s="0"/>
      <c r="DJ15" s="0"/>
      <c r="DK15" s="0"/>
      <c r="DX15" s="0"/>
      <c r="DY15" s="0"/>
      <c r="DZ15" s="0"/>
      <c r="EA15" s="0"/>
      <c r="EB15" s="0"/>
      <c r="EC15" s="0"/>
      <c r="ED15" s="0"/>
      <c r="EE15" s="0"/>
      <c r="EF15" s="0"/>
    </row>
    <row r="16" customFormat="false" ht="15" hidden="false" customHeight="false" outlineLevel="0" collapsed="false">
      <c r="S16" s="13"/>
      <c r="T16" s="13" t="s">
        <v>39</v>
      </c>
      <c r="U16" s="13" t="s">
        <v>28</v>
      </c>
      <c r="V16" s="13" t="s">
        <v>40</v>
      </c>
      <c r="W16" s="13" t="s">
        <v>41</v>
      </c>
      <c r="X16" s="13" t="s">
        <v>42</v>
      </c>
      <c r="Y16" s="13" t="s">
        <v>43</v>
      </c>
      <c r="Z16" s="13" t="s">
        <v>44</v>
      </c>
      <c r="AA16" s="13" t="s">
        <v>45</v>
      </c>
      <c r="AI16" s="14"/>
      <c r="AJ16" s="14"/>
      <c r="AK16" s="14"/>
      <c r="AL16" s="14"/>
      <c r="AM16" s="14"/>
      <c r="AN16" s="14"/>
      <c r="AO16" s="14"/>
      <c r="AP16" s="14"/>
      <c r="AQ16" s="14"/>
      <c r="AZ16" s="14"/>
      <c r="BA16" s="14"/>
      <c r="BB16" s="14"/>
      <c r="BC16" s="14"/>
      <c r="BD16" s="14"/>
      <c r="BE16" s="14"/>
      <c r="BF16" s="14"/>
      <c r="BG16" s="14"/>
      <c r="BH16" s="14"/>
      <c r="BQ16" s="14"/>
      <c r="BR16" s="14"/>
      <c r="BS16" s="14"/>
      <c r="BT16" s="14"/>
      <c r="BU16" s="14"/>
      <c r="BV16" s="14"/>
      <c r="BW16" s="14"/>
      <c r="BX16" s="14"/>
      <c r="BY16" s="14"/>
      <c r="CH16" s="14"/>
      <c r="CI16" s="14"/>
      <c r="CJ16" s="14"/>
      <c r="CK16" s="14"/>
      <c r="CL16" s="14"/>
      <c r="CM16" s="14"/>
      <c r="CN16" s="14"/>
      <c r="CO16" s="14"/>
      <c r="CP16" s="14"/>
      <c r="DC16" s="14"/>
      <c r="DD16" s="14"/>
      <c r="DE16" s="14"/>
      <c r="DF16" s="14"/>
      <c r="DG16" s="14"/>
      <c r="DH16" s="14"/>
      <c r="DI16" s="14"/>
      <c r="DJ16" s="14"/>
      <c r="DK16" s="14"/>
      <c r="DX16" s="14"/>
      <c r="DY16" s="14"/>
      <c r="DZ16" s="14"/>
      <c r="EA16" s="14"/>
      <c r="EB16" s="14"/>
      <c r="EC16" s="14"/>
      <c r="ED16" s="14"/>
      <c r="EE16" s="14"/>
      <c r="EF16" s="14"/>
    </row>
    <row r="17" customFormat="false" ht="15" hidden="false" customHeight="false" outlineLevel="0" collapsed="false">
      <c r="S17" s="15" t="s">
        <v>46</v>
      </c>
      <c r="T17" s="15" t="n">
        <v>0.543068849783294</v>
      </c>
      <c r="U17" s="15" t="n">
        <v>0.282125147972928</v>
      </c>
      <c r="V17" s="15" t="n">
        <v>1.92492180752141</v>
      </c>
      <c r="W17" s="15" t="n">
        <v>0.0863726954267913</v>
      </c>
      <c r="X17" s="15" t="n">
        <v>-0.095142574509168</v>
      </c>
      <c r="Y17" s="15" t="n">
        <v>1.18128027407576</v>
      </c>
      <c r="Z17" s="15" t="n">
        <v>-0.095142574509168</v>
      </c>
      <c r="AA17" s="15" t="n">
        <v>1.18128027407576</v>
      </c>
      <c r="AI17" s="15"/>
      <c r="AJ17" s="15"/>
      <c r="AK17" s="15"/>
      <c r="AL17" s="15"/>
      <c r="AM17" s="15"/>
      <c r="AN17" s="15"/>
      <c r="AO17" s="15"/>
      <c r="AP17" s="15"/>
      <c r="AQ17" s="15"/>
      <c r="AZ17" s="15"/>
      <c r="BA17" s="15"/>
      <c r="BB17" s="15"/>
      <c r="BC17" s="15"/>
      <c r="BD17" s="15"/>
      <c r="BE17" s="15"/>
      <c r="BF17" s="15"/>
      <c r="BG17" s="15"/>
      <c r="BH17" s="15"/>
      <c r="BQ17" s="15"/>
      <c r="BR17" s="15"/>
      <c r="BS17" s="15"/>
      <c r="BT17" s="15"/>
      <c r="BU17" s="15"/>
      <c r="BV17" s="15"/>
      <c r="BW17" s="15"/>
      <c r="BX17" s="15"/>
      <c r="BY17" s="15"/>
      <c r="CH17" s="15"/>
      <c r="CI17" s="15"/>
      <c r="CJ17" s="15"/>
      <c r="CK17" s="15"/>
      <c r="CL17" s="15"/>
      <c r="CM17" s="15"/>
      <c r="CN17" s="15"/>
      <c r="CO17" s="15"/>
      <c r="CP17" s="15"/>
      <c r="DC17" s="15"/>
      <c r="DD17" s="15"/>
      <c r="DE17" s="15"/>
      <c r="DF17" s="15"/>
      <c r="DG17" s="15"/>
      <c r="DH17" s="15"/>
      <c r="DI17" s="15"/>
      <c r="DJ17" s="15"/>
      <c r="DK17" s="15"/>
      <c r="DX17" s="15"/>
      <c r="DY17" s="15"/>
      <c r="DZ17" s="15"/>
      <c r="EA17" s="15"/>
      <c r="EB17" s="15"/>
      <c r="EC17" s="15"/>
      <c r="ED17" s="15"/>
      <c r="EE17" s="15"/>
      <c r="EF17" s="15"/>
    </row>
    <row r="18" customFormat="false" ht="15" hidden="false" customHeight="false" outlineLevel="0" collapsed="false">
      <c r="S18" s="15" t="s">
        <v>47</v>
      </c>
      <c r="T18" s="15" t="n">
        <v>0.0340800874403099</v>
      </c>
      <c r="U18" s="15" t="n">
        <v>0.163450865779245</v>
      </c>
      <c r="V18" s="15" t="n">
        <v>0.208503560246283</v>
      </c>
      <c r="W18" s="15" t="n">
        <v>0.839478152918157</v>
      </c>
      <c r="X18" s="15" t="n">
        <v>-0.335671459347776</v>
      </c>
      <c r="Y18" s="15" t="n">
        <v>0.403831634228396</v>
      </c>
      <c r="Z18" s="15" t="n">
        <v>-0.335671459347776</v>
      </c>
      <c r="AA18" s="15" t="n">
        <v>0.403831634228396</v>
      </c>
      <c r="AI18" s="15"/>
      <c r="AJ18" s="15"/>
      <c r="AK18" s="15"/>
      <c r="AL18" s="15"/>
      <c r="AM18" s="15"/>
      <c r="AN18" s="15"/>
      <c r="AO18" s="15"/>
      <c r="AP18" s="15"/>
      <c r="AQ18" s="15"/>
      <c r="AZ18" s="15"/>
      <c r="BA18" s="15"/>
      <c r="BB18" s="15"/>
      <c r="BC18" s="15"/>
      <c r="BD18" s="15"/>
      <c r="BE18" s="15"/>
      <c r="BF18" s="15"/>
      <c r="BG18" s="15"/>
      <c r="BH18" s="15"/>
      <c r="BQ18" s="15"/>
      <c r="BR18" s="15"/>
      <c r="BS18" s="15"/>
      <c r="BT18" s="15"/>
      <c r="BU18" s="15"/>
      <c r="BV18" s="15"/>
      <c r="BW18" s="15"/>
      <c r="BX18" s="15"/>
      <c r="BY18" s="15"/>
      <c r="CH18" s="15"/>
      <c r="CI18" s="15"/>
      <c r="CJ18" s="15"/>
      <c r="CK18" s="15"/>
      <c r="CL18" s="15"/>
      <c r="CM18" s="15"/>
      <c r="CN18" s="15"/>
      <c r="CO18" s="15"/>
      <c r="CP18" s="15"/>
      <c r="DC18" s="15"/>
      <c r="DD18" s="15"/>
      <c r="DE18" s="15"/>
      <c r="DF18" s="15"/>
      <c r="DG18" s="15"/>
      <c r="DH18" s="15"/>
      <c r="DI18" s="15"/>
      <c r="DJ18" s="15"/>
      <c r="DK18" s="15"/>
      <c r="DX18" s="15"/>
      <c r="DY18" s="15"/>
      <c r="DZ18" s="15"/>
      <c r="EA18" s="15"/>
      <c r="EB18" s="15"/>
      <c r="EC18" s="15"/>
      <c r="ED18" s="15"/>
      <c r="EE18" s="15"/>
      <c r="EF18" s="15"/>
    </row>
    <row r="19" customFormat="false" ht="15" hidden="false" customHeight="false" outlineLevel="0" collapsed="false">
      <c r="S19" s="15" t="s">
        <v>48</v>
      </c>
      <c r="T19" s="15" t="n">
        <v>-0.991688672482125</v>
      </c>
      <c r="U19" s="15" t="n">
        <v>0.183744607176041</v>
      </c>
      <c r="V19" s="15" t="n">
        <v>-5.39710355434821</v>
      </c>
      <c r="W19" s="17" t="n">
        <v>0.000434650150013141</v>
      </c>
      <c r="X19" s="15" t="n">
        <v>-1.40734785173095</v>
      </c>
      <c r="Y19" s="15" t="n">
        <v>-0.576029493233302</v>
      </c>
      <c r="Z19" s="15" t="n">
        <v>-1.40734785173095</v>
      </c>
      <c r="AA19" s="15" t="n">
        <v>-0.576029493233302</v>
      </c>
      <c r="AI19" s="15"/>
      <c r="AJ19" s="15"/>
      <c r="AK19" s="15"/>
      <c r="AL19" s="15"/>
      <c r="AM19" s="15"/>
      <c r="AN19" s="15"/>
      <c r="AO19" s="15"/>
      <c r="AP19" s="15"/>
      <c r="AQ19" s="15"/>
      <c r="AZ19" s="15"/>
      <c r="BA19" s="15"/>
      <c r="BB19" s="15"/>
      <c r="BC19" s="15"/>
      <c r="BD19" s="15"/>
      <c r="BE19" s="15"/>
      <c r="BF19" s="15"/>
      <c r="BG19" s="15"/>
      <c r="BH19" s="15"/>
      <c r="BQ19" s="15"/>
      <c r="BR19" s="15"/>
      <c r="BS19" s="15"/>
      <c r="BT19" s="15"/>
      <c r="BU19" s="15"/>
      <c r="BV19" s="15"/>
      <c r="BW19" s="15"/>
      <c r="BX19" s="15"/>
      <c r="BY19" s="15"/>
      <c r="CH19" s="15"/>
      <c r="CI19" s="15"/>
      <c r="CJ19" s="15"/>
      <c r="CK19" s="15"/>
      <c r="CL19" s="15"/>
      <c r="CM19" s="15"/>
      <c r="CN19" s="15"/>
      <c r="CO19" s="15"/>
      <c r="CP19" s="15"/>
      <c r="DC19" s="15"/>
      <c r="DD19" s="15"/>
      <c r="DE19" s="15"/>
      <c r="DF19" s="15"/>
      <c r="DG19" s="15"/>
      <c r="DH19" s="15"/>
      <c r="DI19" s="15"/>
      <c r="DJ19" s="15"/>
      <c r="DK19" s="15"/>
      <c r="DX19" s="15"/>
      <c r="DY19" s="15"/>
      <c r="DZ19" s="15"/>
      <c r="EA19" s="15"/>
      <c r="EB19" s="15"/>
      <c r="EC19" s="15"/>
      <c r="ED19" s="15"/>
      <c r="EE19" s="15"/>
      <c r="EF19" s="15"/>
    </row>
    <row r="20" customFormat="false" ht="15" hidden="false" customHeight="false" outlineLevel="0" collapsed="false">
      <c r="S20" s="15" t="s">
        <v>49</v>
      </c>
      <c r="T20" s="15" t="n">
        <v>0.592064415001868</v>
      </c>
      <c r="U20" s="15" t="n">
        <v>0.277567981206432</v>
      </c>
      <c r="V20" s="15" t="n">
        <v>2.13304291232907</v>
      </c>
      <c r="W20" s="15" t="n">
        <v>0.0617154523119853</v>
      </c>
      <c r="X20" s="15" t="n">
        <v>-0.0358379818477001</v>
      </c>
      <c r="Y20" s="15" t="n">
        <v>1.21996681185144</v>
      </c>
      <c r="Z20" s="15" t="n">
        <v>-0.0358379818477001</v>
      </c>
      <c r="AA20" s="15" t="n">
        <v>1.21996681185144</v>
      </c>
      <c r="AI20" s="15"/>
      <c r="AJ20" s="15"/>
      <c r="AK20" s="15"/>
      <c r="AL20" s="15"/>
      <c r="AM20" s="15"/>
      <c r="AN20" s="15"/>
      <c r="AO20" s="15"/>
      <c r="AP20" s="15"/>
      <c r="AQ20" s="15"/>
      <c r="AZ20" s="15"/>
      <c r="BA20" s="15"/>
      <c r="BB20" s="15"/>
      <c r="BC20" s="15"/>
      <c r="BD20" s="15"/>
      <c r="BE20" s="15"/>
      <c r="BF20" s="15"/>
      <c r="BG20" s="15"/>
      <c r="BH20" s="15"/>
      <c r="BQ20" s="15"/>
      <c r="BR20" s="15"/>
      <c r="BS20" s="15"/>
      <c r="BT20" s="15"/>
      <c r="BU20" s="15"/>
      <c r="BV20" s="15"/>
      <c r="BW20" s="15"/>
      <c r="BX20" s="15"/>
      <c r="BY20" s="15"/>
      <c r="CH20" s="15"/>
      <c r="CI20" s="15"/>
      <c r="CJ20" s="15"/>
      <c r="CK20" s="15"/>
      <c r="CL20" s="15"/>
      <c r="CM20" s="15"/>
      <c r="CN20" s="15"/>
      <c r="CO20" s="15"/>
      <c r="CP20" s="15"/>
      <c r="DC20" s="15"/>
      <c r="DD20" s="15"/>
      <c r="DE20" s="15"/>
      <c r="DF20" s="15"/>
      <c r="DG20" s="15"/>
      <c r="DH20" s="15"/>
      <c r="DI20" s="15"/>
      <c r="DJ20" s="15"/>
      <c r="DK20" s="15"/>
      <c r="DX20" s="15"/>
      <c r="DY20" s="15"/>
      <c r="DZ20" s="15"/>
      <c r="EA20" s="15"/>
      <c r="EB20" s="15"/>
      <c r="EC20" s="15"/>
      <c r="ED20" s="15"/>
      <c r="EE20" s="15"/>
      <c r="EF20" s="15"/>
    </row>
    <row r="21" customFormat="false" ht="15.75" hidden="false" customHeight="false" outlineLevel="0" collapsed="false">
      <c r="S21" s="16" t="s">
        <v>50</v>
      </c>
      <c r="T21" s="16" t="n">
        <v>0.953657545864186</v>
      </c>
      <c r="U21" s="16" t="n">
        <v>0.114568107747689</v>
      </c>
      <c r="V21" s="16" t="n">
        <v>8.3239355577418</v>
      </c>
      <c r="W21" s="18" t="n">
        <v>1.60973266687342E-005</v>
      </c>
      <c r="X21" s="16" t="n">
        <v>0.694486480294514</v>
      </c>
      <c r="Y21" s="16" t="n">
        <v>1.21282861143386</v>
      </c>
      <c r="Z21" s="16" t="n">
        <v>0.694486480294514</v>
      </c>
      <c r="AA21" s="16" t="n">
        <v>1.21282861143386</v>
      </c>
      <c r="AI21" s="15"/>
      <c r="AJ21" s="15"/>
      <c r="AK21" s="15"/>
      <c r="AL21" s="15"/>
      <c r="AM21" s="15"/>
      <c r="AN21" s="15"/>
      <c r="AO21" s="15"/>
      <c r="AP21" s="15"/>
      <c r="AQ21" s="15"/>
      <c r="AZ21" s="15"/>
      <c r="BA21" s="15"/>
      <c r="BB21" s="15"/>
      <c r="BC21" s="15"/>
      <c r="BD21" s="15"/>
      <c r="BE21" s="15"/>
      <c r="BF21" s="15"/>
      <c r="BG21" s="15"/>
      <c r="BH21" s="15"/>
      <c r="BQ21" s="15"/>
      <c r="BR21" s="15"/>
      <c r="BS21" s="15"/>
      <c r="BT21" s="15"/>
      <c r="BU21" s="15"/>
      <c r="BV21" s="15"/>
      <c r="BW21" s="15"/>
      <c r="BX21" s="15"/>
      <c r="BY21" s="15"/>
      <c r="CH21" s="15"/>
      <c r="CI21" s="15"/>
      <c r="CJ21" s="15"/>
      <c r="CK21" s="15"/>
      <c r="CL21" s="15"/>
      <c r="CM21" s="15"/>
      <c r="CN21" s="15"/>
      <c r="CO21" s="15"/>
      <c r="CP21" s="15"/>
      <c r="DC21" s="15"/>
      <c r="DD21" s="15"/>
      <c r="DE21" s="15"/>
      <c r="DF21" s="15"/>
      <c r="DG21" s="15"/>
      <c r="DH21" s="15"/>
      <c r="DI21" s="15"/>
      <c r="DJ21" s="15"/>
      <c r="DK21" s="15"/>
      <c r="DX21" s="15"/>
      <c r="DY21" s="15"/>
      <c r="DZ21" s="15"/>
      <c r="EA21" s="15"/>
      <c r="EB21" s="15"/>
      <c r="EC21" s="15"/>
      <c r="ED21" s="15"/>
      <c r="EE21" s="15"/>
      <c r="EF21" s="15"/>
    </row>
    <row r="22" customFormat="false" ht="15" hidden="false" customHeight="false" outlineLevel="0" collapsed="false">
      <c r="AI22" s="0"/>
      <c r="AJ22" s="0"/>
      <c r="AK22" s="0"/>
      <c r="AL22" s="0"/>
      <c r="AM22" s="0"/>
      <c r="AN22" s="0"/>
      <c r="AO22" s="0"/>
      <c r="AP22" s="0"/>
      <c r="AQ22" s="0"/>
      <c r="AZ22" s="15"/>
      <c r="BA22" s="15"/>
      <c r="BB22" s="15"/>
      <c r="BC22" s="15"/>
      <c r="BD22" s="15"/>
      <c r="BE22" s="15"/>
      <c r="BF22" s="15"/>
      <c r="BG22" s="15"/>
      <c r="BH22" s="15"/>
      <c r="BQ22" s="15"/>
      <c r="BR22" s="15"/>
      <c r="BS22" s="15"/>
      <c r="BT22" s="15"/>
      <c r="BU22" s="15"/>
      <c r="BV22" s="15"/>
      <c r="BW22" s="15"/>
      <c r="BX22" s="15"/>
      <c r="BY22" s="15"/>
      <c r="CH22" s="15"/>
      <c r="CI22" s="15"/>
      <c r="CJ22" s="15"/>
      <c r="CK22" s="15"/>
      <c r="CL22" s="15"/>
      <c r="CM22" s="15"/>
      <c r="CN22" s="15"/>
      <c r="CO22" s="15"/>
      <c r="CP22" s="15"/>
      <c r="DC22" s="15"/>
      <c r="DD22" s="15"/>
      <c r="DE22" s="15"/>
      <c r="DF22" s="15"/>
      <c r="DG22" s="15"/>
      <c r="DH22" s="15"/>
      <c r="DI22" s="15"/>
      <c r="DJ22" s="15"/>
      <c r="DK22" s="15"/>
      <c r="DX22" s="15"/>
      <c r="DY22" s="15"/>
      <c r="DZ22" s="15"/>
      <c r="EA22" s="15"/>
      <c r="EB22" s="15"/>
      <c r="EC22" s="15"/>
      <c r="ED22" s="15"/>
      <c r="EE22" s="15"/>
      <c r="EF22" s="15"/>
    </row>
    <row r="23" customFormat="false" ht="15" hidden="false" customHeight="false" outlineLevel="0" collapsed="false">
      <c r="AI23" s="0"/>
      <c r="AJ23" s="0"/>
      <c r="AK23" s="0"/>
      <c r="AL23" s="0"/>
      <c r="AM23" s="0"/>
      <c r="AN23" s="0"/>
      <c r="AO23" s="0"/>
      <c r="AP23" s="0"/>
      <c r="AQ23" s="0"/>
      <c r="DC23" s="15"/>
      <c r="DD23" s="15"/>
      <c r="DE23" s="15"/>
      <c r="DF23" s="15"/>
      <c r="DG23" s="15"/>
      <c r="DH23" s="15"/>
      <c r="DI23" s="15"/>
      <c r="DJ23" s="15"/>
      <c r="DK23" s="15"/>
      <c r="DX23" s="15"/>
      <c r="DY23" s="15"/>
      <c r="DZ23" s="15"/>
      <c r="EA23" s="15"/>
      <c r="EB23" s="15"/>
      <c r="EC23" s="15"/>
      <c r="ED23" s="15"/>
      <c r="EE23" s="15"/>
      <c r="EF23" s="15"/>
    </row>
    <row r="24" customFormat="false" ht="15" hidden="false" customHeight="false" outlineLevel="0" collapsed="false">
      <c r="AI24" s="0"/>
      <c r="AJ24" s="0"/>
      <c r="AK24" s="0"/>
      <c r="AL24" s="0"/>
      <c r="AM24" s="0"/>
      <c r="AN24" s="0"/>
      <c r="AO24" s="0"/>
      <c r="AP24" s="0"/>
      <c r="AQ24" s="0"/>
      <c r="DC24" s="15"/>
      <c r="DD24" s="15"/>
      <c r="DE24" s="15"/>
      <c r="DF24" s="15"/>
      <c r="DG24" s="15"/>
      <c r="DH24" s="15"/>
      <c r="DI24" s="15"/>
      <c r="DJ24" s="15"/>
      <c r="DK24" s="15"/>
      <c r="DX24" s="15"/>
      <c r="DY24" s="15"/>
      <c r="DZ24" s="15"/>
      <c r="EA24" s="15"/>
      <c r="EB24" s="15"/>
      <c r="EC24" s="15"/>
      <c r="ED24" s="15"/>
      <c r="EE24" s="15"/>
      <c r="EF24" s="15"/>
    </row>
    <row r="25" customFormat="false" ht="15" hidden="false" customHeight="false" outlineLevel="0" collapsed="false">
      <c r="S25" s="0" t="s">
        <v>51</v>
      </c>
      <c r="AI25" s="0"/>
      <c r="AJ25" s="0"/>
      <c r="AK25" s="0"/>
      <c r="AL25" s="0"/>
      <c r="AM25" s="0"/>
      <c r="AN25" s="0"/>
      <c r="AO25" s="0"/>
      <c r="AP25" s="0"/>
      <c r="AQ25" s="0"/>
      <c r="DC25" s="15"/>
      <c r="DD25" s="15"/>
      <c r="DE25" s="15"/>
      <c r="DF25" s="15"/>
      <c r="DG25" s="15"/>
      <c r="DH25" s="15"/>
      <c r="DI25" s="15"/>
      <c r="DJ25" s="15"/>
      <c r="DK25" s="15"/>
      <c r="DX25" s="15"/>
      <c r="DY25" s="15"/>
      <c r="DZ25" s="15"/>
      <c r="EA25" s="15"/>
      <c r="EB25" s="15"/>
      <c r="EC25" s="15"/>
      <c r="ED25" s="15"/>
      <c r="EE25" s="15"/>
      <c r="EF25" s="15"/>
    </row>
    <row r="26" customFormat="false" ht="15.75" hidden="false" customHeight="false" outlineLevel="0" collapsed="false">
      <c r="AI26" s="0"/>
      <c r="AJ26" s="0"/>
      <c r="AK26" s="0"/>
      <c r="AL26" s="0"/>
      <c r="AM26" s="0"/>
      <c r="AN26" s="0"/>
      <c r="AO26" s="0"/>
      <c r="AP26" s="0"/>
      <c r="AQ26" s="0"/>
      <c r="DC26" s="15"/>
      <c r="DD26" s="15"/>
      <c r="DE26" s="15"/>
      <c r="DF26" s="15"/>
      <c r="DG26" s="15"/>
      <c r="DH26" s="15"/>
      <c r="DI26" s="15"/>
      <c r="DJ26" s="15"/>
      <c r="DK26" s="15"/>
      <c r="DX26" s="15"/>
      <c r="DY26" s="15"/>
      <c r="DZ26" s="15"/>
      <c r="EA26" s="15"/>
      <c r="EB26" s="15"/>
      <c r="EC26" s="15"/>
      <c r="ED26" s="15"/>
      <c r="EE26" s="15"/>
      <c r="EF26" s="15"/>
    </row>
    <row r="27" customFormat="false" ht="15" hidden="false" customHeight="false" outlineLevel="0" collapsed="false">
      <c r="S27" s="13" t="s">
        <v>52</v>
      </c>
      <c r="T27" s="13" t="s">
        <v>53</v>
      </c>
      <c r="U27" s="13" t="s">
        <v>54</v>
      </c>
      <c r="AI27" s="0"/>
      <c r="AJ27" s="0"/>
      <c r="AK27" s="0"/>
      <c r="AL27" s="0"/>
      <c r="AM27" s="0"/>
      <c r="AN27" s="0"/>
      <c r="AO27" s="0"/>
      <c r="AP27" s="0"/>
      <c r="AQ27" s="0"/>
    </row>
    <row r="28" customFormat="false" ht="15" hidden="false" customHeight="false" outlineLevel="0" collapsed="false">
      <c r="S28" s="15" t="n">
        <v>1</v>
      </c>
      <c r="T28" s="15" t="n">
        <v>1.18083134871146</v>
      </c>
      <c r="U28" s="15" t="n">
        <v>0.123079221862717</v>
      </c>
      <c r="AI28" s="0"/>
      <c r="AJ28" s="0"/>
      <c r="AK28" s="0"/>
      <c r="AL28" s="0"/>
      <c r="AM28" s="0"/>
      <c r="AN28" s="0"/>
      <c r="AO28" s="0"/>
      <c r="AP28" s="0"/>
      <c r="AQ28" s="0"/>
    </row>
    <row r="29" customFormat="false" ht="15" hidden="false" customHeight="false" outlineLevel="0" collapsed="false">
      <c r="S29" s="15" t="n">
        <v>2</v>
      </c>
      <c r="T29" s="15" t="n">
        <v>1.56681393569125</v>
      </c>
      <c r="U29" s="15" t="n">
        <v>0.176507448158833</v>
      </c>
      <c r="AI29" s="0"/>
      <c r="AJ29" s="0"/>
      <c r="AK29" s="0"/>
      <c r="AL29" s="0"/>
      <c r="AM29" s="0"/>
      <c r="AN29" s="0"/>
      <c r="AO29" s="0"/>
      <c r="AP29" s="0"/>
      <c r="AQ29" s="0"/>
    </row>
    <row r="30" customFormat="false" ht="15" hidden="false" customHeight="false" outlineLevel="0" collapsed="false">
      <c r="S30" s="15" t="n">
        <v>3</v>
      </c>
      <c r="T30" s="15" t="n">
        <v>2.46992214029887</v>
      </c>
      <c r="U30" s="15" t="n">
        <v>-0.0728011544816298</v>
      </c>
      <c r="AI30" s="0"/>
      <c r="AJ30" s="0"/>
      <c r="AK30" s="0"/>
      <c r="AL30" s="0"/>
      <c r="AM30" s="0"/>
      <c r="AN30" s="0"/>
      <c r="AO30" s="0"/>
      <c r="AP30" s="0"/>
      <c r="AQ30" s="0"/>
    </row>
    <row r="31" customFormat="false" ht="15" hidden="false" customHeight="false" outlineLevel="0" collapsed="false">
      <c r="S31" s="15" t="n">
        <v>4</v>
      </c>
      <c r="T31" s="15" t="n">
        <v>2.70784023980353</v>
      </c>
      <c r="U31" s="15" t="n">
        <v>0.0715832248424859</v>
      </c>
      <c r="AI31" s="0"/>
      <c r="AJ31" s="0"/>
      <c r="AK31" s="0"/>
      <c r="AL31" s="0"/>
      <c r="AM31" s="0"/>
      <c r="AN31" s="0"/>
      <c r="AO31" s="0"/>
      <c r="AP31" s="0"/>
      <c r="AQ31" s="0"/>
    </row>
    <row r="32" customFormat="false" ht="15" hidden="false" customHeight="false" outlineLevel="0" collapsed="false">
      <c r="S32" s="15" t="n">
        <v>5</v>
      </c>
      <c r="T32" s="15" t="n">
        <v>2.39145770685652</v>
      </c>
      <c r="U32" s="15" t="n">
        <v>-0.00612864483889197</v>
      </c>
      <c r="AI32" s="0"/>
      <c r="AJ32" s="0"/>
      <c r="AK32" s="0"/>
      <c r="AL32" s="0"/>
      <c r="AM32" s="0"/>
      <c r="AN32" s="0"/>
      <c r="AO32" s="0"/>
      <c r="AP32" s="0"/>
      <c r="AQ32" s="0"/>
    </row>
    <row r="33" customFormat="false" ht="15" hidden="false" customHeight="false" outlineLevel="0" collapsed="false">
      <c r="S33" s="15" t="n">
        <v>6</v>
      </c>
      <c r="T33" s="15" t="n">
        <v>1.43745395457658</v>
      </c>
      <c r="U33" s="15" t="n">
        <v>0.202734768467232</v>
      </c>
      <c r="AI33" s="0"/>
      <c r="AJ33" s="0"/>
      <c r="AK33" s="0"/>
      <c r="AL33" s="0"/>
      <c r="AM33" s="0"/>
      <c r="AN33" s="0"/>
      <c r="AO33" s="0"/>
      <c r="AP33" s="0"/>
      <c r="AQ33" s="0"/>
    </row>
    <row r="34" customFormat="false" ht="15" hidden="false" customHeight="false" outlineLevel="0" collapsed="false">
      <c r="S34" s="15" t="n">
        <v>7</v>
      </c>
      <c r="T34" s="15" t="n">
        <v>1.05057116041045</v>
      </c>
      <c r="U34" s="15" t="n">
        <v>-0.114210577933581</v>
      </c>
      <c r="AI34" s="0"/>
      <c r="AJ34" s="0"/>
      <c r="AK34" s="0"/>
      <c r="AL34" s="0"/>
      <c r="AM34" s="0"/>
      <c r="AN34" s="0"/>
      <c r="AO34" s="0"/>
      <c r="AP34" s="0"/>
      <c r="AQ34" s="0"/>
    </row>
    <row r="35" customFormat="false" ht="15" hidden="false" customHeight="false" outlineLevel="0" collapsed="false">
      <c r="S35" s="15" t="n">
        <v>8</v>
      </c>
      <c r="T35" s="15" t="n">
        <v>1.28257864671528</v>
      </c>
      <c r="U35" s="15" t="n">
        <v>-0.0570170090888553</v>
      </c>
      <c r="AI35" s="0"/>
      <c r="AJ35" s="0"/>
      <c r="AK35" s="0"/>
      <c r="AL35" s="0"/>
      <c r="AM35" s="0"/>
      <c r="AN35" s="0"/>
      <c r="AO35" s="0"/>
      <c r="AP35" s="0"/>
      <c r="AQ35" s="0"/>
    </row>
    <row r="36" customFormat="false" ht="15" hidden="false" customHeight="false" outlineLevel="0" collapsed="false">
      <c r="S36" s="15" t="n">
        <v>9</v>
      </c>
      <c r="T36" s="15" t="n">
        <v>0.955877546321486</v>
      </c>
      <c r="U36" s="15" t="n">
        <v>0.0721055477026872</v>
      </c>
      <c r="AI36" s="0"/>
      <c r="AJ36" s="0"/>
      <c r="AK36" s="0"/>
      <c r="AL36" s="0"/>
      <c r="AM36" s="0"/>
      <c r="AN36" s="0"/>
      <c r="AO36" s="0"/>
      <c r="AP36" s="0"/>
      <c r="AQ36" s="0"/>
    </row>
    <row r="37" customFormat="false" ht="15" hidden="false" customHeight="false" outlineLevel="0" collapsed="false">
      <c r="S37" s="15" t="n">
        <v>10</v>
      </c>
      <c r="T37" s="15" t="n">
        <v>1.35631647933213</v>
      </c>
      <c r="U37" s="15" t="n">
        <v>-0.293952799036148</v>
      </c>
      <c r="AI37" s="0"/>
      <c r="AJ37" s="0"/>
      <c r="AK37" s="0"/>
      <c r="AL37" s="0"/>
      <c r="AM37" s="0"/>
      <c r="AN37" s="0"/>
      <c r="AO37" s="0"/>
      <c r="AP37" s="0"/>
      <c r="AQ37" s="0"/>
    </row>
    <row r="38" customFormat="false" ht="15" hidden="false" customHeight="false" outlineLevel="0" collapsed="false">
      <c r="S38" s="15" t="n">
        <v>11</v>
      </c>
      <c r="T38" s="15" t="n">
        <v>1.13454732180777</v>
      </c>
      <c r="U38" s="15" t="n">
        <v>0.0675781530440749</v>
      </c>
      <c r="AI38" s="0"/>
      <c r="AJ38" s="0"/>
      <c r="AK38" s="0"/>
      <c r="AL38" s="0"/>
      <c r="AM38" s="0"/>
      <c r="AN38" s="0"/>
      <c r="AO38" s="0"/>
      <c r="AP38" s="0"/>
      <c r="AQ38" s="0"/>
    </row>
    <row r="39" customFormat="false" ht="15" hidden="false" customHeight="false" outlineLevel="0" collapsed="false">
      <c r="S39" s="15" t="n">
        <v>12</v>
      </c>
      <c r="T39" s="15" t="n">
        <v>1.08977167831084</v>
      </c>
      <c r="U39" s="15" t="n">
        <v>-0.0616431536143127</v>
      </c>
      <c r="AI39" s="0"/>
      <c r="AJ39" s="0"/>
      <c r="AK39" s="0"/>
      <c r="AL39" s="0"/>
      <c r="AM39" s="0"/>
      <c r="AN39" s="0"/>
      <c r="AO39" s="0"/>
      <c r="AP39" s="0"/>
      <c r="AQ39" s="0"/>
    </row>
    <row r="40" customFormat="false" ht="15" hidden="false" customHeight="false" outlineLevel="0" collapsed="false">
      <c r="S40" s="15" t="n">
        <v>13</v>
      </c>
      <c r="T40" s="15" t="n">
        <v>1.21129532308425</v>
      </c>
      <c r="U40" s="15" t="n">
        <v>0.18838242182729</v>
      </c>
      <c r="AI40" s="0"/>
      <c r="AJ40" s="0"/>
      <c r="AK40" s="0"/>
      <c r="AL40" s="0"/>
      <c r="AM40" s="0"/>
      <c r="AN40" s="0"/>
      <c r="AO40" s="0"/>
      <c r="AP40" s="0"/>
      <c r="AQ40" s="0"/>
    </row>
    <row r="41" customFormat="false" ht="15.75" hidden="false" customHeight="false" outlineLevel="0" collapsed="false">
      <c r="S41" s="16" t="n">
        <v>14</v>
      </c>
      <c r="T41" s="16" t="n">
        <v>1.44311112519903</v>
      </c>
      <c r="U41" s="16" t="n">
        <v>-0.296217446911901</v>
      </c>
      <c r="AI41" s="0"/>
      <c r="AJ41" s="0"/>
      <c r="AK41" s="0"/>
      <c r="AL41" s="0"/>
      <c r="AM41" s="0"/>
      <c r="AN41" s="0"/>
      <c r="AO41" s="0"/>
      <c r="AP41" s="0"/>
      <c r="AQ41" s="0"/>
    </row>
    <row r="42" customFormat="false" ht="15" hidden="false" customHeight="false" outlineLevel="0" collapsed="false">
      <c r="AI42" s="0"/>
      <c r="AJ42" s="0"/>
      <c r="AK42" s="0"/>
      <c r="AL42" s="0"/>
      <c r="AM42" s="0"/>
      <c r="AN42" s="0"/>
      <c r="AO42" s="0"/>
      <c r="AP42" s="0"/>
      <c r="AQ42" s="0"/>
    </row>
    <row r="43" customFormat="false" ht="15" hidden="false" customHeight="false" outlineLevel="0" collapsed="false">
      <c r="AI43" s="0"/>
      <c r="AJ43" s="0"/>
      <c r="AK43" s="0"/>
      <c r="AL43" s="0"/>
      <c r="AM43" s="0"/>
      <c r="AN43" s="0"/>
      <c r="AO43" s="0"/>
      <c r="AP43" s="0"/>
      <c r="AQ43" s="0"/>
    </row>
    <row r="44" customFormat="false" ht="15" hidden="false" customHeight="false" outlineLevel="0" collapsed="false">
      <c r="AI44" s="0"/>
      <c r="AJ44" s="0"/>
      <c r="AK44" s="0"/>
      <c r="AL44" s="0"/>
      <c r="AM44" s="0"/>
      <c r="AN44" s="0"/>
      <c r="AO44" s="0"/>
      <c r="AP44" s="0"/>
      <c r="AQ44" s="0"/>
    </row>
    <row r="45" customFormat="false" ht="15" hidden="false" customHeight="false" outlineLevel="0" collapsed="false">
      <c r="AI45" s="0"/>
      <c r="AJ45" s="0"/>
      <c r="AK45" s="0"/>
      <c r="AL45" s="0"/>
      <c r="AM45" s="0"/>
      <c r="AN45" s="0"/>
      <c r="AO45" s="0"/>
      <c r="AP45" s="0"/>
      <c r="AQ45" s="0"/>
    </row>
    <row r="46" customFormat="false" ht="15" hidden="false" customHeight="false" outlineLevel="0" collapsed="false">
      <c r="AI46" s="0"/>
      <c r="AJ46" s="0"/>
      <c r="AK46" s="0"/>
      <c r="AL46" s="0"/>
      <c r="AM46" s="0"/>
      <c r="AN46" s="0"/>
      <c r="AO46" s="0"/>
      <c r="AP46" s="0"/>
      <c r="AQ46" s="0"/>
    </row>
    <row r="47" customFormat="false" ht="15" hidden="false" customHeight="false" outlineLevel="0" collapsed="false">
      <c r="AI47" s="0"/>
      <c r="AJ47" s="0"/>
      <c r="AK47" s="0"/>
      <c r="AL47" s="0"/>
      <c r="AM47" s="0"/>
      <c r="AN47" s="0"/>
      <c r="AO47" s="0"/>
      <c r="AP47" s="0"/>
      <c r="AQ47" s="0"/>
    </row>
    <row r="48" customFormat="false" ht="15" hidden="false" customHeight="false" outlineLevel="0" collapsed="false">
      <c r="AI48" s="0"/>
      <c r="AJ48" s="0"/>
      <c r="AK48" s="0"/>
      <c r="AL48" s="0"/>
      <c r="AM48" s="0"/>
      <c r="AN48" s="0"/>
      <c r="AO48" s="0"/>
      <c r="AP48" s="0"/>
      <c r="AQ48" s="0"/>
    </row>
    <row r="49" customFormat="false" ht="15" hidden="false" customHeight="false" outlineLevel="0" collapsed="false">
      <c r="AI49" s="0"/>
      <c r="AJ49" s="0"/>
      <c r="AK49" s="0"/>
      <c r="AL49" s="0"/>
      <c r="AM49" s="0"/>
      <c r="AN49" s="0"/>
      <c r="AO49" s="0"/>
      <c r="AP49" s="0"/>
      <c r="AQ49" s="0"/>
    </row>
    <row r="50" customFormat="false" ht="15" hidden="false" customHeight="false" outlineLevel="0" collapsed="false">
      <c r="AI50" s="0"/>
      <c r="AJ50" s="0"/>
      <c r="AK50" s="0"/>
      <c r="AL50" s="0"/>
      <c r="AM50" s="0"/>
      <c r="AN50" s="0"/>
      <c r="AO50" s="0"/>
      <c r="AP50" s="0"/>
      <c r="AQ50" s="0"/>
    </row>
    <row r="51" customFormat="false" ht="15" hidden="false" customHeight="false" outlineLevel="0" collapsed="false">
      <c r="A51" s="0" t="s">
        <v>3</v>
      </c>
      <c r="B51" s="0" t="s">
        <v>4</v>
      </c>
      <c r="C51" s="0" t="s">
        <v>5</v>
      </c>
      <c r="D51" s="0" t="s">
        <v>6</v>
      </c>
      <c r="E51" s="0" t="s">
        <v>7</v>
      </c>
      <c r="F51" s="0" t="s">
        <v>8</v>
      </c>
      <c r="G51" s="0" t="s">
        <v>9</v>
      </c>
      <c r="H51" s="0" t="s">
        <v>10</v>
      </c>
      <c r="I51" s="0" t="s">
        <v>11</v>
      </c>
      <c r="J51" s="0" t="s">
        <v>12</v>
      </c>
      <c r="K51" s="0" t="s">
        <v>13</v>
      </c>
      <c r="M51" s="0" t="s">
        <v>8</v>
      </c>
      <c r="N51" s="0" t="s">
        <v>9</v>
      </c>
      <c r="O51" s="0" t="s">
        <v>10</v>
      </c>
      <c r="P51" s="0" t="s">
        <v>11</v>
      </c>
      <c r="Q51" s="0" t="s">
        <v>12</v>
      </c>
      <c r="S51" s="0" t="s">
        <v>23</v>
      </c>
      <c r="AI51" s="0"/>
      <c r="AJ51" s="0"/>
      <c r="AK51" s="0"/>
      <c r="AL51" s="0"/>
      <c r="AM51" s="0"/>
      <c r="AN51" s="0"/>
      <c r="AO51" s="0"/>
      <c r="AP51" s="0"/>
      <c r="AQ51" s="0"/>
    </row>
    <row r="52" customFormat="false" ht="15.75" hidden="false" customHeight="false" outlineLevel="0" collapsed="false">
      <c r="A52" s="0" t="n">
        <v>1.4179536603114</v>
      </c>
      <c r="B52" s="0" t="n">
        <v>0.841920224838723</v>
      </c>
      <c r="C52" s="0" t="n">
        <v>0.857195646390789</v>
      </c>
      <c r="D52" s="0" t="n">
        <v>0.947918268898439</v>
      </c>
      <c r="E52" s="0" t="n">
        <v>1.17427690572648</v>
      </c>
      <c r="F52" s="0" t="n">
        <v>1.17561050361579</v>
      </c>
      <c r="G52" s="0" t="n">
        <v>1.20234464442082</v>
      </c>
      <c r="H52" s="0" t="n">
        <v>1.15641014879075</v>
      </c>
      <c r="I52" s="0" t="n">
        <v>1.15909517101673</v>
      </c>
      <c r="J52" s="0" t="n">
        <v>1.30391057057418</v>
      </c>
      <c r="K52" s="0" t="n">
        <v>1.03348035435408</v>
      </c>
      <c r="M52" s="0" t="n">
        <v>1.17561050361579</v>
      </c>
      <c r="N52" s="0" t="n">
        <v>1.20234464442082</v>
      </c>
      <c r="O52" s="0" t="n">
        <v>1.15641014879075</v>
      </c>
      <c r="P52" s="0" t="n">
        <v>1.15909517101673</v>
      </c>
      <c r="Q52" s="0" t="n">
        <v>1.30391057057418</v>
      </c>
      <c r="AI52" s="0"/>
      <c r="AJ52" s="0"/>
      <c r="AK52" s="0"/>
      <c r="AL52" s="0"/>
      <c r="AM52" s="0"/>
      <c r="AN52" s="0"/>
      <c r="AO52" s="0"/>
      <c r="AP52" s="0"/>
      <c r="AQ52" s="0"/>
    </row>
    <row r="53" customFormat="false" ht="15" hidden="false" customHeight="false" outlineLevel="0" collapsed="false">
      <c r="A53" s="0" t="n">
        <v>1.66403765211668</v>
      </c>
      <c r="B53" s="0" t="n">
        <v>1.20976625232159</v>
      </c>
      <c r="C53" s="0" t="n">
        <v>1.15872194196819</v>
      </c>
      <c r="D53" s="0" t="n">
        <v>1.14355025930923</v>
      </c>
      <c r="E53" s="0" t="n">
        <v>0.998887370734093</v>
      </c>
      <c r="F53" s="0" t="n">
        <v>0.941928157409438</v>
      </c>
      <c r="G53" s="0" t="n">
        <v>1.00237358631588</v>
      </c>
      <c r="H53" s="0" t="n">
        <v>1.29165959465108</v>
      </c>
      <c r="I53" s="0" t="n">
        <v>1.28027188175884</v>
      </c>
      <c r="J53" s="0" t="n">
        <v>1.74332138385009</v>
      </c>
      <c r="K53" s="0" t="n">
        <v>1.24689818052446</v>
      </c>
      <c r="M53" s="0" t="n">
        <v>0.941928157409438</v>
      </c>
      <c r="N53" s="0" t="n">
        <v>1.00237358631588</v>
      </c>
      <c r="O53" s="0" t="n">
        <v>1.29165959465108</v>
      </c>
      <c r="P53" s="0" t="n">
        <v>1.28027188175884</v>
      </c>
      <c r="Q53" s="0" t="n">
        <v>1.74332138385009</v>
      </c>
      <c r="S53" s="13" t="s">
        <v>24</v>
      </c>
      <c r="T53" s="13"/>
      <c r="AI53" s="14"/>
      <c r="AJ53" s="14"/>
      <c r="AK53" s="0"/>
      <c r="AL53" s="0"/>
      <c r="AM53" s="0"/>
      <c r="AN53" s="0"/>
      <c r="AO53" s="0"/>
      <c r="AP53" s="0"/>
      <c r="AQ53" s="0"/>
    </row>
    <row r="54" customFormat="false" ht="15" hidden="false" customHeight="false" outlineLevel="0" collapsed="false">
      <c r="A54" s="0" t="n">
        <v>1.50749837902263</v>
      </c>
      <c r="B54" s="0" t="n">
        <v>2.30917980195725</v>
      </c>
      <c r="C54" s="0" t="n">
        <v>2.18505763654221</v>
      </c>
      <c r="D54" s="0" t="n">
        <v>1.50807382555869</v>
      </c>
      <c r="E54" s="0" t="n">
        <v>1.38472708498995</v>
      </c>
      <c r="F54" s="0" t="n">
        <v>1.98641841799224</v>
      </c>
      <c r="G54" s="0" t="n">
        <v>1.20229946326792</v>
      </c>
      <c r="H54" s="0" t="n">
        <v>1.07047057276789</v>
      </c>
      <c r="I54" s="0" t="n">
        <v>2.53516077425687</v>
      </c>
      <c r="J54" s="0" t="n">
        <v>2.39712098581724</v>
      </c>
      <c r="K54" s="0" t="n">
        <v>1.15937864437052</v>
      </c>
      <c r="M54" s="0" t="n">
        <v>1.98641841799224</v>
      </c>
      <c r="N54" s="0" t="n">
        <v>1.20229946326792</v>
      </c>
      <c r="O54" s="0" t="n">
        <v>1.07047057276789</v>
      </c>
      <c r="P54" s="0" t="n">
        <v>2.53516077425687</v>
      </c>
      <c r="Q54" s="0" t="n">
        <v>2.39712098581724</v>
      </c>
      <c r="S54" s="15" t="s">
        <v>25</v>
      </c>
      <c r="T54" s="15" t="n">
        <v>0.998092876579515</v>
      </c>
      <c r="AI54" s="15"/>
      <c r="AJ54" s="15"/>
      <c r="AK54" s="0"/>
      <c r="AL54" s="0"/>
      <c r="AM54" s="0"/>
      <c r="AN54" s="0"/>
      <c r="AO54" s="0"/>
      <c r="AP54" s="0"/>
      <c r="AQ54" s="0"/>
    </row>
    <row r="55" customFormat="false" ht="15" hidden="false" customHeight="false" outlineLevel="0" collapsed="false">
      <c r="A55" s="0" t="n">
        <v>1.46945111960226</v>
      </c>
      <c r="B55" s="0" t="n">
        <v>2.11559116451247</v>
      </c>
      <c r="C55" s="0" t="n">
        <v>2.00720360182048</v>
      </c>
      <c r="D55" s="0" t="n">
        <v>1.5513454792039</v>
      </c>
      <c r="E55" s="0" t="n">
        <v>1.41344293540418</v>
      </c>
      <c r="F55" s="0" t="n">
        <v>2.66148396084307</v>
      </c>
      <c r="G55" s="0" t="n">
        <v>0.857904061230934</v>
      </c>
      <c r="H55" s="0" t="n">
        <v>1.70420941006691</v>
      </c>
      <c r="I55" s="0" t="n">
        <v>2.0089389366335</v>
      </c>
      <c r="J55" s="0" t="n">
        <v>2.77942346464602</v>
      </c>
      <c r="K55" s="0" t="n">
        <v>1.39664084190513</v>
      </c>
      <c r="M55" s="0" t="n">
        <v>2.66148396084307</v>
      </c>
      <c r="N55" s="0" t="n">
        <v>0.857904061230934</v>
      </c>
      <c r="O55" s="0" t="n">
        <v>1.70420941006691</v>
      </c>
      <c r="P55" s="0" t="n">
        <v>2.0089389366335</v>
      </c>
      <c r="Q55" s="0" t="n">
        <v>2.77942346464602</v>
      </c>
      <c r="S55" s="15" t="s">
        <v>26</v>
      </c>
      <c r="T55" s="15" t="n">
        <v>0.99618939027877</v>
      </c>
      <c r="AI55" s="15"/>
      <c r="AJ55" s="15"/>
      <c r="AK55" s="0"/>
      <c r="AL55" s="0"/>
      <c r="AM55" s="0"/>
      <c r="AN55" s="0"/>
      <c r="AO55" s="0"/>
      <c r="AP55" s="0"/>
      <c r="AQ55" s="0"/>
    </row>
    <row r="56" customFormat="false" ht="15" hidden="false" customHeight="false" outlineLevel="0" collapsed="false">
      <c r="A56" s="0" t="n">
        <v>2.08274273368445</v>
      </c>
      <c r="B56" s="0" t="n">
        <v>3.0367468813576</v>
      </c>
      <c r="C56" s="0" t="n">
        <v>2.9353058376883</v>
      </c>
      <c r="D56" s="0" t="n">
        <v>2.02809421543713</v>
      </c>
      <c r="E56" s="0" t="n">
        <v>2.08299791754537</v>
      </c>
      <c r="F56" s="0" t="n">
        <v>1.54022642754329</v>
      </c>
      <c r="G56" s="0" t="n">
        <v>1.64212154828612</v>
      </c>
      <c r="H56" s="0" t="n">
        <v>1.06657575254921</v>
      </c>
      <c r="I56" s="0" t="n">
        <v>2.92860850012961</v>
      </c>
      <c r="J56" s="0" t="n">
        <v>2.38532906201763</v>
      </c>
      <c r="K56" s="0" t="n">
        <v>1.20928056910923</v>
      </c>
      <c r="M56" s="0" t="n">
        <v>1.54022642754329</v>
      </c>
      <c r="N56" s="0" t="n">
        <v>1.64212154828612</v>
      </c>
      <c r="O56" s="0" t="n">
        <v>1.06657575254921</v>
      </c>
      <c r="P56" s="0" t="n">
        <v>2.92860850012961</v>
      </c>
      <c r="Q56" s="0" t="n">
        <v>2.38532906201763</v>
      </c>
      <c r="S56" s="15" t="s">
        <v>27</v>
      </c>
      <c r="T56" s="15" t="n">
        <v>0.980946951393848</v>
      </c>
      <c r="AI56" s="15"/>
      <c r="AJ56" s="15"/>
      <c r="AK56" s="0"/>
      <c r="AL56" s="0"/>
      <c r="AM56" s="0"/>
      <c r="AN56" s="0"/>
      <c r="AO56" s="0"/>
      <c r="AP56" s="0"/>
      <c r="AQ56" s="0"/>
    </row>
    <row r="57" customFormat="false" ht="15" hidden="false" customHeight="false" outlineLevel="0" collapsed="false">
      <c r="A57" s="0" t="n">
        <v>1.02338443473149</v>
      </c>
      <c r="B57" s="0" t="n">
        <v>1.4793327182812</v>
      </c>
      <c r="C57" s="0" t="n">
        <v>2.1380713458578</v>
      </c>
      <c r="D57" s="0" t="n">
        <v>1.45342734250026</v>
      </c>
      <c r="E57" s="0" t="n">
        <v>1.91981171311659</v>
      </c>
      <c r="F57" s="0" t="n">
        <v>1.51322281539889</v>
      </c>
      <c r="G57" s="0" t="n">
        <v>0.440184229221342</v>
      </c>
      <c r="H57" s="0" t="n">
        <v>0.839724492382229</v>
      </c>
      <c r="I57" s="0" t="n">
        <v>0.820178129873744</v>
      </c>
      <c r="J57" s="0" t="n">
        <v>1.64018872304381</v>
      </c>
      <c r="K57" s="0" t="n">
        <v>1.29219517341695</v>
      </c>
      <c r="M57" s="0" t="n">
        <v>1.51322281539889</v>
      </c>
      <c r="N57" s="0" t="n">
        <v>0.440184229221342</v>
      </c>
      <c r="O57" s="0" t="n">
        <v>0.839724492382229</v>
      </c>
      <c r="P57" s="0" t="n">
        <v>0.820178129873744</v>
      </c>
      <c r="Q57" s="0" t="n">
        <v>1.64018872304381</v>
      </c>
      <c r="S57" s="15" t="s">
        <v>28</v>
      </c>
      <c r="T57" s="15" t="n">
        <v>0.0776724852329226</v>
      </c>
      <c r="AI57" s="15"/>
      <c r="AJ57" s="15"/>
      <c r="AK57" s="0"/>
      <c r="AL57" s="0"/>
      <c r="AM57" s="0"/>
      <c r="AN57" s="0"/>
      <c r="AO57" s="0"/>
      <c r="AP57" s="0"/>
      <c r="AQ57" s="0"/>
    </row>
    <row r="58" customFormat="false" ht="15.75" hidden="false" customHeight="false" outlineLevel="0" collapsed="false">
      <c r="S58" s="16" t="s">
        <v>29</v>
      </c>
      <c r="T58" s="16" t="n">
        <v>6</v>
      </c>
      <c r="AI58" s="15"/>
      <c r="AJ58" s="15"/>
      <c r="AK58" s="0"/>
      <c r="AL58" s="0"/>
      <c r="AM58" s="0"/>
      <c r="AN58" s="0"/>
      <c r="AO58" s="0"/>
      <c r="AP58" s="0"/>
      <c r="AQ58" s="0"/>
    </row>
    <row r="59" customFormat="false" ht="15" hidden="false" customHeight="false" outlineLevel="0" collapsed="false">
      <c r="AI59" s="0"/>
      <c r="AJ59" s="0"/>
      <c r="AK59" s="0"/>
      <c r="AL59" s="0"/>
      <c r="AM59" s="0"/>
      <c r="AN59" s="0"/>
      <c r="AO59" s="0"/>
      <c r="AP59" s="0"/>
      <c r="AQ59" s="0"/>
    </row>
    <row r="60" customFormat="false" ht="15.75" hidden="false" customHeight="false" outlineLevel="0" collapsed="false">
      <c r="S60" s="0" t="s">
        <v>30</v>
      </c>
      <c r="AI60" s="0"/>
      <c r="AJ60" s="0"/>
      <c r="AK60" s="0"/>
      <c r="AL60" s="0"/>
      <c r="AM60" s="0"/>
      <c r="AN60" s="0"/>
      <c r="AO60" s="0"/>
      <c r="AP60" s="0"/>
      <c r="AQ60" s="0"/>
    </row>
    <row r="61" customFormat="false" ht="15" hidden="false" customHeight="false" outlineLevel="0" collapsed="false">
      <c r="S61" s="13"/>
      <c r="T61" s="13" t="s">
        <v>31</v>
      </c>
      <c r="U61" s="13" t="s">
        <v>32</v>
      </c>
      <c r="V61" s="13" t="s">
        <v>33</v>
      </c>
      <c r="W61" s="13" t="s">
        <v>34</v>
      </c>
      <c r="X61" s="13" t="s">
        <v>35</v>
      </c>
      <c r="AI61" s="14"/>
      <c r="AJ61" s="14"/>
      <c r="AK61" s="14"/>
      <c r="AL61" s="14"/>
      <c r="AM61" s="14"/>
      <c r="AN61" s="14"/>
      <c r="AO61" s="0"/>
      <c r="AP61" s="0"/>
      <c r="AQ61" s="0"/>
    </row>
    <row r="62" customFormat="false" ht="15" hidden="false" customHeight="false" outlineLevel="0" collapsed="false">
      <c r="S62" s="15" t="s">
        <v>36</v>
      </c>
      <c r="T62" s="15" t="n">
        <v>4</v>
      </c>
      <c r="U62" s="15" t="n">
        <v>1.57718211427185</v>
      </c>
      <c r="V62" s="15" t="n">
        <v>0.394295528567962</v>
      </c>
      <c r="W62" s="15" t="n">
        <v>65.356298804926</v>
      </c>
      <c r="X62" s="15" t="n">
        <v>0.0924775896437703</v>
      </c>
      <c r="AI62" s="15"/>
      <c r="AJ62" s="15"/>
      <c r="AK62" s="15"/>
      <c r="AL62" s="15"/>
      <c r="AM62" s="15"/>
      <c r="AN62" s="15"/>
      <c r="AO62" s="0"/>
      <c r="AP62" s="0"/>
      <c r="AQ62" s="0"/>
    </row>
    <row r="63" customFormat="false" ht="15" hidden="false" customHeight="false" outlineLevel="0" collapsed="false">
      <c r="S63" s="15" t="s">
        <v>37</v>
      </c>
      <c r="T63" s="15" t="n">
        <v>1</v>
      </c>
      <c r="U63" s="15" t="n">
        <v>0.00603301496225859</v>
      </c>
      <c r="V63" s="15" t="n">
        <v>0.00603301496225859</v>
      </c>
      <c r="W63" s="15"/>
      <c r="X63" s="15"/>
      <c r="AI63" s="15"/>
      <c r="AJ63" s="15"/>
      <c r="AK63" s="15"/>
      <c r="AL63" s="15"/>
      <c r="AM63" s="15"/>
      <c r="AN63" s="15"/>
      <c r="AO63" s="0"/>
      <c r="AP63" s="0"/>
      <c r="AQ63" s="0"/>
    </row>
    <row r="64" customFormat="false" ht="15.75" hidden="false" customHeight="false" outlineLevel="0" collapsed="false">
      <c r="S64" s="16" t="s">
        <v>38</v>
      </c>
      <c r="T64" s="16" t="n">
        <v>5</v>
      </c>
      <c r="U64" s="16" t="n">
        <v>1.5832151292341</v>
      </c>
      <c r="V64" s="16"/>
      <c r="W64" s="16"/>
      <c r="X64" s="16"/>
      <c r="AI64" s="15"/>
      <c r="AJ64" s="15"/>
      <c r="AK64" s="15"/>
      <c r="AL64" s="15"/>
      <c r="AM64" s="15"/>
      <c r="AN64" s="15"/>
      <c r="AO64" s="0"/>
      <c r="AP64" s="0"/>
      <c r="AQ64" s="0"/>
    </row>
    <row r="65" customFormat="false" ht="15.75" hidden="false" customHeight="false" outlineLevel="0" collapsed="false">
      <c r="AI65" s="0"/>
      <c r="AJ65" s="0"/>
      <c r="AK65" s="0"/>
      <c r="AL65" s="0"/>
      <c r="AM65" s="0"/>
      <c r="AN65" s="0"/>
      <c r="AO65" s="0"/>
      <c r="AP65" s="0"/>
      <c r="AQ65" s="0"/>
    </row>
    <row r="66" customFormat="false" ht="15" hidden="false" customHeight="false" outlineLevel="0" collapsed="false">
      <c r="S66" s="13"/>
      <c r="T66" s="13" t="s">
        <v>39</v>
      </c>
      <c r="U66" s="13" t="s">
        <v>28</v>
      </c>
      <c r="V66" s="13" t="s">
        <v>40</v>
      </c>
      <c r="W66" s="13" t="s">
        <v>41</v>
      </c>
      <c r="X66" s="13" t="s">
        <v>42</v>
      </c>
      <c r="Y66" s="13" t="s">
        <v>43</v>
      </c>
      <c r="Z66" s="13" t="s">
        <v>44</v>
      </c>
      <c r="AA66" s="13" t="s">
        <v>45</v>
      </c>
      <c r="AI66" s="14"/>
      <c r="AJ66" s="14"/>
      <c r="AK66" s="14"/>
      <c r="AL66" s="14"/>
      <c r="AM66" s="14"/>
      <c r="AN66" s="14"/>
      <c r="AO66" s="14"/>
      <c r="AP66" s="14"/>
      <c r="AQ66" s="14"/>
    </row>
    <row r="67" customFormat="false" ht="15" hidden="false" customHeight="false" outlineLevel="0" collapsed="false">
      <c r="S67" s="15" t="s">
        <v>46</v>
      </c>
      <c r="T67" s="15" t="n">
        <v>0.870311482918401</v>
      </c>
      <c r="U67" s="15" t="n">
        <v>0.203525622375414</v>
      </c>
      <c r="V67" s="15" t="n">
        <v>4.27617649689858</v>
      </c>
      <c r="W67" s="15" t="n">
        <v>0.146247758796177</v>
      </c>
      <c r="X67" s="15" t="n">
        <v>-1.71572674404099</v>
      </c>
      <c r="Y67" s="15" t="n">
        <v>3.45634970987779</v>
      </c>
      <c r="Z67" s="15" t="n">
        <v>-1.71572674404099</v>
      </c>
      <c r="AA67" s="15" t="n">
        <v>3.45634970987779</v>
      </c>
      <c r="AI67" s="15"/>
      <c r="AJ67" s="15"/>
      <c r="AK67" s="15"/>
      <c r="AL67" s="15"/>
      <c r="AM67" s="15"/>
      <c r="AN67" s="15"/>
      <c r="AO67" s="15"/>
      <c r="AP67" s="15"/>
      <c r="AQ67" s="15"/>
    </row>
    <row r="68" customFormat="false" ht="15" hidden="false" customHeight="false" outlineLevel="0" collapsed="false">
      <c r="S68" s="15" t="s">
        <v>47</v>
      </c>
      <c r="T68" s="15" t="n">
        <v>-0.0598892816550705</v>
      </c>
      <c r="U68" s="15" t="n">
        <v>0.139797843035084</v>
      </c>
      <c r="V68" s="15" t="n">
        <v>-0.428399182382524</v>
      </c>
      <c r="W68" s="15" t="n">
        <v>0.742330528806274</v>
      </c>
      <c r="X68" s="15" t="n">
        <v>-1.83618929693447</v>
      </c>
      <c r="Y68" s="15" t="n">
        <v>1.71641073362432</v>
      </c>
      <c r="Z68" s="15" t="n">
        <v>-1.83618929693447</v>
      </c>
      <c r="AA68" s="15" t="n">
        <v>1.71641073362432</v>
      </c>
      <c r="AI68" s="15"/>
      <c r="AJ68" s="15"/>
      <c r="AK68" s="15"/>
      <c r="AL68" s="15"/>
      <c r="AM68" s="15"/>
      <c r="AN68" s="15"/>
      <c r="AO68" s="15"/>
      <c r="AP68" s="15"/>
      <c r="AQ68" s="15"/>
    </row>
    <row r="69" customFormat="false" ht="15" hidden="false" customHeight="false" outlineLevel="0" collapsed="false">
      <c r="S69" s="15" t="s">
        <v>48</v>
      </c>
      <c r="T69" s="15" t="n">
        <v>-1.12220003733103</v>
      </c>
      <c r="U69" s="15" t="n">
        <v>0.24972827165678</v>
      </c>
      <c r="V69" s="15" t="n">
        <v>-4.49368439498654</v>
      </c>
      <c r="W69" s="15" t="n">
        <v>0.13939843447086</v>
      </c>
      <c r="X69" s="15" t="n">
        <v>-4.29529858541314</v>
      </c>
      <c r="Y69" s="15" t="n">
        <v>2.05089851075107</v>
      </c>
      <c r="Z69" s="15" t="n">
        <v>-4.29529858541314</v>
      </c>
      <c r="AA69" s="15" t="n">
        <v>2.05089851075107</v>
      </c>
      <c r="AI69" s="15"/>
      <c r="AJ69" s="15"/>
      <c r="AK69" s="15"/>
      <c r="AL69" s="15"/>
      <c r="AM69" s="15"/>
      <c r="AN69" s="15"/>
      <c r="AO69" s="15"/>
      <c r="AP69" s="15"/>
      <c r="AQ69" s="15"/>
    </row>
    <row r="70" customFormat="false" ht="15" hidden="false" customHeight="false" outlineLevel="0" collapsed="false">
      <c r="S70" s="15" t="s">
        <v>49</v>
      </c>
      <c r="T70" s="15" t="n">
        <v>0.699500985125217</v>
      </c>
      <c r="U70" s="15" t="n">
        <v>0.16608114521854</v>
      </c>
      <c r="V70" s="15" t="n">
        <v>4.21180251499813</v>
      </c>
      <c r="W70" s="15" t="n">
        <v>0.148403503520832</v>
      </c>
      <c r="X70" s="15" t="n">
        <v>-1.41076004883991</v>
      </c>
      <c r="Y70" s="15" t="n">
        <v>2.80976201909035</v>
      </c>
      <c r="Z70" s="15" t="n">
        <v>-1.41076004883991</v>
      </c>
      <c r="AA70" s="15" t="n">
        <v>2.80976201909035</v>
      </c>
      <c r="AI70" s="15"/>
      <c r="AJ70" s="15"/>
      <c r="AK70" s="15"/>
      <c r="AL70" s="15"/>
      <c r="AM70" s="15"/>
      <c r="AN70" s="15"/>
      <c r="AO70" s="15"/>
      <c r="AP70" s="15"/>
      <c r="AQ70" s="15"/>
    </row>
    <row r="71" customFormat="false" ht="15.75" hidden="false" customHeight="false" outlineLevel="0" collapsed="false">
      <c r="S71" s="16" t="s">
        <v>50</v>
      </c>
      <c r="T71" s="16" t="n">
        <v>0.908621210919563</v>
      </c>
      <c r="U71" s="16" t="n">
        <v>0.132627546694679</v>
      </c>
      <c r="V71" s="16" t="n">
        <v>6.85092376029011</v>
      </c>
      <c r="W71" s="16" t="n">
        <v>0.0922730212281568</v>
      </c>
      <c r="X71" s="16" t="n">
        <v>-0.776571551039601</v>
      </c>
      <c r="Y71" s="16" t="n">
        <v>2.59381397287873</v>
      </c>
      <c r="Z71" s="16" t="n">
        <v>-0.776571551039601</v>
      </c>
      <c r="AA71" s="16" t="n">
        <v>2.59381397287873</v>
      </c>
      <c r="AI71" s="15"/>
      <c r="AJ71" s="15"/>
      <c r="AK71" s="15"/>
      <c r="AL71" s="15"/>
      <c r="AM71" s="15"/>
      <c r="AN71" s="15"/>
      <c r="AO71" s="15"/>
      <c r="AP71" s="15"/>
      <c r="AQ71" s="15"/>
    </row>
    <row r="72" customFormat="false" ht="15" hidden="false" customHeight="false" outlineLevel="0" collapsed="false">
      <c r="AI72" s="0"/>
      <c r="AJ72" s="0"/>
      <c r="AK72" s="0"/>
      <c r="AL72" s="0"/>
      <c r="AM72" s="0"/>
      <c r="AN72" s="0"/>
      <c r="AO72" s="0"/>
      <c r="AP72" s="0"/>
      <c r="AQ72" s="0"/>
    </row>
    <row r="73" customFormat="false" ht="15" hidden="false" customHeight="false" outlineLevel="0" collapsed="false">
      <c r="AI73" s="0"/>
      <c r="AJ73" s="0"/>
      <c r="AK73" s="0"/>
      <c r="AL73" s="0"/>
      <c r="AM73" s="0"/>
      <c r="AN73" s="0"/>
      <c r="AO73" s="0"/>
      <c r="AP73" s="0"/>
      <c r="AQ73" s="0"/>
    </row>
    <row r="74" customFormat="false" ht="15" hidden="false" customHeight="false" outlineLevel="0" collapsed="false">
      <c r="AI74" s="0"/>
      <c r="AJ74" s="0"/>
      <c r="AK74" s="0"/>
      <c r="AL74" s="0"/>
      <c r="AM74" s="0"/>
      <c r="AN74" s="0"/>
      <c r="AO74" s="0"/>
      <c r="AP74" s="0"/>
      <c r="AQ74" s="0"/>
    </row>
    <row r="75" customFormat="false" ht="15" hidden="false" customHeight="false" outlineLevel="0" collapsed="false">
      <c r="AI75" s="0"/>
      <c r="AJ75" s="0"/>
      <c r="AK75" s="0"/>
      <c r="AL75" s="0"/>
      <c r="AM75" s="0"/>
      <c r="AN75" s="0"/>
      <c r="AO75" s="0"/>
      <c r="AP75" s="0"/>
      <c r="AQ75" s="0"/>
    </row>
    <row r="76" customFormat="false" ht="15" hidden="false" customHeight="false" outlineLevel="0" collapsed="false">
      <c r="AI76" s="0"/>
      <c r="AJ76" s="0"/>
      <c r="AK76" s="0"/>
      <c r="AL76" s="0"/>
      <c r="AM76" s="0"/>
      <c r="AN76" s="0"/>
      <c r="AO76" s="0"/>
      <c r="AP76" s="0"/>
      <c r="AQ76" s="0"/>
    </row>
    <row r="77" customFormat="false" ht="15" hidden="false" customHeight="false" outlineLevel="0" collapsed="false">
      <c r="AI77" s="0"/>
      <c r="AJ77" s="0"/>
      <c r="AK77" s="0"/>
      <c r="AL77" s="0"/>
      <c r="AM77" s="0"/>
      <c r="AN77" s="0"/>
      <c r="AO77" s="0"/>
      <c r="AP77" s="0"/>
      <c r="AQ77" s="0"/>
    </row>
    <row r="78" customFormat="false" ht="15" hidden="false" customHeight="false" outlineLevel="0" collapsed="false">
      <c r="AI78" s="0"/>
      <c r="AJ78" s="0"/>
      <c r="AK78" s="0"/>
      <c r="AL78" s="0"/>
      <c r="AM78" s="0"/>
      <c r="AN78" s="0"/>
      <c r="AO78" s="0"/>
      <c r="AP78" s="0"/>
      <c r="AQ78" s="0"/>
    </row>
    <row r="79" customFormat="false" ht="15" hidden="false" customHeight="false" outlineLevel="0" collapsed="false">
      <c r="AI79" s="0"/>
      <c r="AJ79" s="0"/>
      <c r="AK79" s="0"/>
      <c r="AL79" s="0"/>
      <c r="AM79" s="0"/>
      <c r="AN79" s="0"/>
      <c r="AO79" s="0"/>
      <c r="AP79" s="0"/>
      <c r="AQ79" s="0"/>
    </row>
    <row r="80" customFormat="false" ht="15" hidden="false" customHeight="false" outlineLevel="0" collapsed="false">
      <c r="AI80" s="0"/>
      <c r="AJ80" s="0"/>
      <c r="AK80" s="0"/>
      <c r="AL80" s="0"/>
      <c r="AM80" s="0"/>
      <c r="AN80" s="0"/>
      <c r="AO80" s="0"/>
      <c r="AP80" s="0"/>
      <c r="AQ80" s="0"/>
    </row>
    <row r="81" customFormat="false" ht="15" hidden="false" customHeight="false" outlineLevel="0" collapsed="false">
      <c r="A81" s="0" t="s">
        <v>3</v>
      </c>
      <c r="B81" s="0" t="s">
        <v>4</v>
      </c>
      <c r="C81" s="0" t="s">
        <v>5</v>
      </c>
      <c r="D81" s="0" t="s">
        <v>6</v>
      </c>
      <c r="E81" s="0" t="s">
        <v>7</v>
      </c>
      <c r="F81" s="0" t="s">
        <v>8</v>
      </c>
      <c r="G81" s="0" t="s">
        <v>9</v>
      </c>
      <c r="H81" s="0" t="s">
        <v>10</v>
      </c>
      <c r="I81" s="0" t="s">
        <v>11</v>
      </c>
      <c r="J81" s="0" t="s">
        <v>12</v>
      </c>
      <c r="K81" s="0" t="s">
        <v>13</v>
      </c>
      <c r="M81" s="0" t="s">
        <v>8</v>
      </c>
      <c r="N81" s="0" t="s">
        <v>9</v>
      </c>
      <c r="O81" s="0" t="s">
        <v>10</v>
      </c>
      <c r="P81" s="0" t="s">
        <v>11</v>
      </c>
      <c r="Q81" s="0" t="s">
        <v>12</v>
      </c>
      <c r="S81" s="0" t="s">
        <v>23</v>
      </c>
      <c r="AI81" s="0"/>
      <c r="AJ81" s="0"/>
      <c r="AK81" s="0"/>
      <c r="AL81" s="0"/>
      <c r="AM81" s="0"/>
      <c r="AN81" s="0"/>
      <c r="AO81" s="0"/>
      <c r="AP81" s="0"/>
      <c r="AQ81" s="0"/>
    </row>
    <row r="82" customFormat="false" ht="15.75" hidden="false" customHeight="false" outlineLevel="0" collapsed="false">
      <c r="A82" s="0" t="n">
        <v>0.658183704330263</v>
      </c>
      <c r="B82" s="0" t="n">
        <v>0.57020571182677</v>
      </c>
      <c r="C82" s="0" t="n">
        <v>0.905187601018659</v>
      </c>
      <c r="D82" s="0" t="n">
        <v>0.886547580675648</v>
      </c>
      <c r="E82" s="0" t="n">
        <v>0.766874032713099</v>
      </c>
      <c r="F82" s="0" t="n">
        <v>0.919451972784704</v>
      </c>
      <c r="G82" s="0" t="n">
        <v>0.621230438500586</v>
      </c>
      <c r="H82" s="0" t="n">
        <v>0.825039027178448</v>
      </c>
      <c r="I82" s="0" t="n">
        <v>0.633097540619146</v>
      </c>
      <c r="J82" s="0" t="n">
        <v>0.93636058247687</v>
      </c>
      <c r="K82" s="0" t="n">
        <v>1.28894222213033</v>
      </c>
      <c r="M82" s="0" t="n">
        <v>0.919451972784704</v>
      </c>
      <c r="N82" s="0" t="n">
        <v>0.621230438500586</v>
      </c>
      <c r="O82" s="0" t="n">
        <v>0.825039027178448</v>
      </c>
      <c r="P82" s="0" t="n">
        <v>0.633097540619146</v>
      </c>
      <c r="Q82" s="0" t="n">
        <v>0.93636058247687</v>
      </c>
      <c r="AI82" s="0"/>
      <c r="AJ82" s="0"/>
      <c r="AK82" s="0"/>
      <c r="AL82" s="0"/>
      <c r="AM82" s="0"/>
      <c r="AN82" s="0"/>
      <c r="AO82" s="0"/>
      <c r="AP82" s="0"/>
      <c r="AQ82" s="0"/>
    </row>
    <row r="83" customFormat="false" ht="15" hidden="false" customHeight="false" outlineLevel="0" collapsed="false">
      <c r="A83" s="0" t="n">
        <v>1.1716497257781</v>
      </c>
      <c r="B83" s="0" t="n">
        <v>1.08312440196</v>
      </c>
      <c r="C83" s="0" t="n">
        <v>0.713861862310444</v>
      </c>
      <c r="D83" s="0" t="n">
        <v>0.709821253791229</v>
      </c>
      <c r="E83" s="0" t="n">
        <v>1.07112773787446</v>
      </c>
      <c r="F83" s="0" t="n">
        <v>1.44119145849576</v>
      </c>
      <c r="G83" s="0" t="n">
        <v>1.77452519721449</v>
      </c>
      <c r="H83" s="0" t="n">
        <v>1.25851661023593</v>
      </c>
      <c r="I83" s="0" t="n">
        <v>1.78790333060847</v>
      </c>
      <c r="J83" s="0" t="n">
        <v>1.22556163762643</v>
      </c>
      <c r="K83" s="0" t="n">
        <v>1.07409359552769</v>
      </c>
      <c r="M83" s="0" t="n">
        <v>1.44119145849576</v>
      </c>
      <c r="N83" s="0" t="n">
        <v>1.77452519721449</v>
      </c>
      <c r="O83" s="0" t="n">
        <v>1.25851661023593</v>
      </c>
      <c r="P83" s="0" t="n">
        <v>1.78790333060847</v>
      </c>
      <c r="Q83" s="0" t="n">
        <v>1.22556163762643</v>
      </c>
      <c r="S83" s="13" t="s">
        <v>24</v>
      </c>
      <c r="T83" s="13"/>
      <c r="AI83" s="14"/>
      <c r="AJ83" s="14"/>
      <c r="AK83" s="0"/>
      <c r="AL83" s="0"/>
      <c r="AM83" s="0"/>
      <c r="AN83" s="0"/>
      <c r="AO83" s="0"/>
      <c r="AP83" s="0"/>
      <c r="AQ83" s="0"/>
    </row>
    <row r="84" customFormat="false" ht="15" hidden="false" customHeight="false" outlineLevel="0" collapsed="false">
      <c r="A84" s="0" t="n">
        <v>1.24637634615495</v>
      </c>
      <c r="B84" s="0" t="n">
        <v>0.979377656746049</v>
      </c>
      <c r="C84" s="0" t="n">
        <v>0.705719806378472</v>
      </c>
      <c r="D84" s="0" t="n">
        <v>0.778047820291651</v>
      </c>
      <c r="E84" s="0" t="n">
        <v>1.07957397067483</v>
      </c>
      <c r="F84" s="0" t="n">
        <v>1.31689019282604</v>
      </c>
      <c r="G84" s="0" t="n">
        <v>1.93215522112665</v>
      </c>
      <c r="H84" s="0" t="n">
        <v>1.37321402535397</v>
      </c>
      <c r="I84" s="0" t="n">
        <v>1.54247639278032</v>
      </c>
      <c r="J84" s="0" t="n">
        <v>1.02798309402417</v>
      </c>
      <c r="K84" s="0" t="n">
        <v>0.862324103985192</v>
      </c>
      <c r="M84" s="0" t="n">
        <v>1.31689019282604</v>
      </c>
      <c r="N84" s="0" t="n">
        <v>1.93215522112665</v>
      </c>
      <c r="O84" s="0" t="n">
        <v>1.37321402535397</v>
      </c>
      <c r="P84" s="0" t="n">
        <v>1.54247639278032</v>
      </c>
      <c r="Q84" s="0" t="n">
        <v>1.02798309402417</v>
      </c>
      <c r="S84" s="15" t="s">
        <v>25</v>
      </c>
      <c r="T84" s="15" t="n">
        <v>0.617925622073981</v>
      </c>
      <c r="AI84" s="15"/>
      <c r="AJ84" s="15"/>
      <c r="AK84" s="0"/>
      <c r="AL84" s="0"/>
      <c r="AM84" s="0"/>
      <c r="AN84" s="0"/>
      <c r="AO84" s="0"/>
      <c r="AP84" s="0"/>
      <c r="AQ84" s="0"/>
    </row>
    <row r="85" customFormat="false" ht="15" hidden="false" customHeight="false" outlineLevel="0" collapsed="false">
      <c r="A85" s="0" t="n">
        <v>1.13224447853309</v>
      </c>
      <c r="B85" s="0" t="n">
        <v>0.868828972358497</v>
      </c>
      <c r="C85" s="0" t="n">
        <v>0.832466013513519</v>
      </c>
      <c r="D85" s="0" t="n">
        <v>0.773427245626938</v>
      </c>
      <c r="E85" s="0" t="n">
        <v>1.19674815241328</v>
      </c>
      <c r="F85" s="0" t="n">
        <v>1.81545700238748</v>
      </c>
      <c r="G85" s="0" t="n">
        <v>0.788899613311896</v>
      </c>
      <c r="H85" s="0" t="n">
        <v>1.30367105737489</v>
      </c>
      <c r="I85" s="0" t="n">
        <v>0.798884534364342</v>
      </c>
      <c r="J85" s="0" t="n">
        <v>1.06236368029598</v>
      </c>
      <c r="K85" s="0" t="n">
        <v>1.55748903757606</v>
      </c>
      <c r="M85" s="0" t="n">
        <v>1.81545700238748</v>
      </c>
      <c r="N85" s="0" t="n">
        <v>0.788899613311896</v>
      </c>
      <c r="O85" s="0" t="n">
        <v>1.30367105737489</v>
      </c>
      <c r="P85" s="0" t="n">
        <v>0.798884534364342</v>
      </c>
      <c r="Q85" s="0" t="n">
        <v>1.06236368029598</v>
      </c>
      <c r="S85" s="15" t="s">
        <v>26</v>
      </c>
      <c r="T85" s="15" t="n">
        <v>0.381832074415517</v>
      </c>
      <c r="AI85" s="15"/>
      <c r="AJ85" s="15"/>
      <c r="AK85" s="0"/>
      <c r="AL85" s="0"/>
      <c r="AM85" s="0"/>
      <c r="AN85" s="0"/>
      <c r="AO85" s="0"/>
      <c r="AP85" s="0"/>
      <c r="AQ85" s="0"/>
    </row>
    <row r="86" customFormat="false" ht="15" hidden="false" customHeight="false" outlineLevel="0" collapsed="false">
      <c r="A86" s="0" t="n">
        <v>1.16005584027478</v>
      </c>
      <c r="B86" s="0" t="n">
        <v>1.28071348817443</v>
      </c>
      <c r="C86" s="0" t="n">
        <v>1.1126019012437</v>
      </c>
      <c r="D86" s="0" t="n">
        <v>1.35490818622034</v>
      </c>
      <c r="E86" s="0" t="n">
        <v>1.30399036335628</v>
      </c>
      <c r="F86" s="0" t="n">
        <v>1.96770829180013</v>
      </c>
      <c r="G86" s="0" t="n">
        <v>1.26616381021761</v>
      </c>
      <c r="H86" s="0" t="n">
        <v>1.25873237477394</v>
      </c>
      <c r="I86" s="0" t="n">
        <v>1.08509439982499</v>
      </c>
      <c r="J86" s="0" t="n">
        <v>1.20212547485184</v>
      </c>
      <c r="K86" s="0" t="n">
        <v>1.38894702528653</v>
      </c>
      <c r="M86" s="0" t="n">
        <v>1.96770829180013</v>
      </c>
      <c r="N86" s="0" t="n">
        <v>1.26616381021761</v>
      </c>
      <c r="O86" s="0" t="n">
        <v>1.25873237477394</v>
      </c>
      <c r="P86" s="0" t="n">
        <v>1.08509439982499</v>
      </c>
      <c r="Q86" s="0" t="n">
        <v>1.20212547485184</v>
      </c>
      <c r="S86" s="15" t="s">
        <v>27</v>
      </c>
      <c r="T86" s="15" t="n">
        <v>-0.442391826363794</v>
      </c>
      <c r="AI86" s="15"/>
      <c r="AJ86" s="15"/>
      <c r="AK86" s="0"/>
      <c r="AL86" s="0"/>
      <c r="AM86" s="0"/>
      <c r="AN86" s="0"/>
      <c r="AO86" s="0"/>
      <c r="AP86" s="0"/>
      <c r="AQ86" s="0"/>
    </row>
    <row r="87" customFormat="false" ht="15" hidden="false" customHeight="false" outlineLevel="0" collapsed="false">
      <c r="A87" s="0" t="n">
        <v>1.06000690087819</v>
      </c>
      <c r="B87" s="0" t="n">
        <v>1.01667634598172</v>
      </c>
      <c r="C87" s="0" t="n">
        <v>1.31232172589045</v>
      </c>
      <c r="D87" s="0" t="n">
        <v>0.933208863641602</v>
      </c>
      <c r="E87" s="0" t="n">
        <v>1.3546368759096</v>
      </c>
      <c r="F87" s="0" t="n">
        <v>1.46098953515875</v>
      </c>
      <c r="G87" s="0" t="n">
        <v>0.978442986182982</v>
      </c>
      <c r="H87" s="0" t="n">
        <v>0.767850425159019</v>
      </c>
      <c r="I87" s="0" t="n">
        <v>1.06181311635183</v>
      </c>
      <c r="J87" s="0" t="n">
        <v>1.02812852469652</v>
      </c>
      <c r="K87" s="0" t="n">
        <v>1.14764108552575</v>
      </c>
      <c r="M87" s="0" t="n">
        <v>1.46098953515875</v>
      </c>
      <c r="N87" s="0" t="n">
        <v>0.978442986182982</v>
      </c>
      <c r="O87" s="0" t="n">
        <v>0.767850425159019</v>
      </c>
      <c r="P87" s="0" t="n">
        <v>1.06181311635183</v>
      </c>
      <c r="Q87" s="0" t="n">
        <v>1.02812852469652</v>
      </c>
      <c r="S87" s="15" t="s">
        <v>28</v>
      </c>
      <c r="T87" s="15" t="n">
        <v>0.175917315135894</v>
      </c>
      <c r="AI87" s="15"/>
      <c r="AJ87" s="15"/>
      <c r="AK87" s="0"/>
      <c r="AL87" s="0"/>
      <c r="AM87" s="0"/>
      <c r="AN87" s="0"/>
      <c r="AO87" s="0"/>
      <c r="AP87" s="0"/>
      <c r="AQ87" s="0"/>
    </row>
    <row r="88" customFormat="false" ht="15.75" hidden="false" customHeight="false" outlineLevel="0" collapsed="false">
      <c r="A88" s="0" t="n">
        <v>2.02128095746896</v>
      </c>
      <c r="B88" s="0" t="n">
        <v>1.52531061802706</v>
      </c>
      <c r="C88" s="0" t="n">
        <v>1.10168844035856</v>
      </c>
      <c r="D88" s="0" t="n">
        <v>1.0881560622752</v>
      </c>
      <c r="E88" s="0" t="n">
        <v>1.41711884184478</v>
      </c>
      <c r="F88" s="0" t="n">
        <v>1.58695929542527</v>
      </c>
      <c r="G88" s="0" t="n">
        <v>1.01503846080818</v>
      </c>
      <c r="H88" s="0" t="n">
        <v>1.13393560930222</v>
      </c>
      <c r="I88" s="0" t="n">
        <v>0.99551666781412</v>
      </c>
      <c r="J88" s="0" t="n">
        <v>1.39967774491154</v>
      </c>
      <c r="K88" s="0" t="n">
        <v>1.25435010809986</v>
      </c>
      <c r="M88" s="0" t="n">
        <v>1.58695929542527</v>
      </c>
      <c r="N88" s="0" t="n">
        <v>1.01503846080818</v>
      </c>
      <c r="O88" s="0" t="n">
        <v>1.13393560930222</v>
      </c>
      <c r="P88" s="0" t="n">
        <v>0.99551666781412</v>
      </c>
      <c r="Q88" s="0" t="n">
        <v>1.39967774491154</v>
      </c>
      <c r="S88" s="16" t="s">
        <v>29</v>
      </c>
      <c r="T88" s="16" t="n">
        <v>8</v>
      </c>
      <c r="AI88" s="15"/>
      <c r="AJ88" s="15"/>
      <c r="AK88" s="0"/>
      <c r="AL88" s="0"/>
      <c r="AM88" s="0"/>
      <c r="AN88" s="0"/>
      <c r="AO88" s="0"/>
      <c r="AP88" s="0"/>
      <c r="AQ88" s="0"/>
    </row>
    <row r="89" customFormat="false" ht="15" hidden="false" customHeight="false" outlineLevel="0" collapsed="false">
      <c r="A89" s="0" t="n">
        <v>2.07743978942623</v>
      </c>
      <c r="B89" s="0" t="n">
        <v>1.58610061524008</v>
      </c>
      <c r="C89" s="0" t="n">
        <v>0.888867591719575</v>
      </c>
      <c r="D89" s="0" t="n">
        <v>0.951911050516233</v>
      </c>
      <c r="E89" s="0" t="n">
        <v>1.11357419776722</v>
      </c>
      <c r="F89" s="0" t="n">
        <v>1.24969062770499</v>
      </c>
      <c r="G89" s="0" t="n">
        <v>1.11312222525723</v>
      </c>
      <c r="H89" s="0" t="n">
        <v>1.28027832982576</v>
      </c>
      <c r="I89" s="0" t="n">
        <v>1.26179064618801</v>
      </c>
      <c r="J89" s="0" t="n">
        <v>1.14689367828713</v>
      </c>
      <c r="K89" s="0" t="n">
        <v>1.01805724683534</v>
      </c>
      <c r="M89" s="0" t="n">
        <v>1.24969062770499</v>
      </c>
      <c r="N89" s="0" t="n">
        <v>1.11312222525723</v>
      </c>
      <c r="O89" s="0" t="n">
        <v>1.28027832982576</v>
      </c>
      <c r="P89" s="0" t="n">
        <v>1.26179064618801</v>
      </c>
      <c r="Q89" s="0" t="n">
        <v>1.14689367828713</v>
      </c>
      <c r="AI89" s="0"/>
      <c r="AJ89" s="0"/>
      <c r="AK89" s="0"/>
      <c r="AL89" s="0"/>
      <c r="AM89" s="0"/>
      <c r="AN89" s="0"/>
      <c r="AO89" s="0"/>
      <c r="AP89" s="0"/>
      <c r="AQ89" s="0"/>
    </row>
    <row r="90" customFormat="false" ht="15.75" hidden="false" customHeight="false" outlineLevel="0" collapsed="false">
      <c r="S90" s="0" t="s">
        <v>30</v>
      </c>
      <c r="AI90" s="0"/>
      <c r="AJ90" s="0"/>
      <c r="AK90" s="0"/>
      <c r="AL90" s="0"/>
      <c r="AM90" s="0"/>
      <c r="AN90" s="0"/>
      <c r="AO90" s="0"/>
      <c r="AP90" s="0"/>
      <c r="AQ90" s="0"/>
    </row>
    <row r="91" customFormat="false" ht="15" hidden="false" customHeight="false" outlineLevel="0" collapsed="false">
      <c r="S91" s="13"/>
      <c r="T91" s="13" t="s">
        <v>31</v>
      </c>
      <c r="U91" s="13" t="s">
        <v>32</v>
      </c>
      <c r="V91" s="13" t="s">
        <v>33</v>
      </c>
      <c r="W91" s="13" t="s">
        <v>34</v>
      </c>
      <c r="X91" s="13" t="s">
        <v>35</v>
      </c>
      <c r="AI91" s="14"/>
      <c r="AJ91" s="14"/>
      <c r="AK91" s="14"/>
      <c r="AL91" s="14"/>
      <c r="AM91" s="14"/>
      <c r="AN91" s="14"/>
      <c r="AO91" s="0"/>
      <c r="AP91" s="0"/>
      <c r="AQ91" s="0"/>
    </row>
    <row r="92" customFormat="false" ht="15" hidden="false" customHeight="false" outlineLevel="0" collapsed="false">
      <c r="S92" s="15" t="s">
        <v>36</v>
      </c>
      <c r="T92" s="15" t="n">
        <v>4</v>
      </c>
      <c r="U92" s="15" t="n">
        <v>0.0573461637613083</v>
      </c>
      <c r="V92" s="15" t="n">
        <v>0.0143365409403271</v>
      </c>
      <c r="W92" s="15" t="n">
        <v>0.463262560154458</v>
      </c>
      <c r="X92" s="15" t="n">
        <v>0.764396823249332</v>
      </c>
      <c r="AI92" s="15"/>
      <c r="AJ92" s="15"/>
      <c r="AK92" s="15"/>
      <c r="AL92" s="15"/>
      <c r="AM92" s="15"/>
      <c r="AN92" s="15"/>
      <c r="AO92" s="0"/>
      <c r="AP92" s="0"/>
      <c r="AQ92" s="0"/>
    </row>
    <row r="93" customFormat="false" ht="15" hidden="false" customHeight="false" outlineLevel="0" collapsed="false">
      <c r="S93" s="15" t="s">
        <v>37</v>
      </c>
      <c r="T93" s="15" t="n">
        <v>3</v>
      </c>
      <c r="U93" s="15" t="n">
        <v>0.0928407052938646</v>
      </c>
      <c r="V93" s="15" t="n">
        <v>0.0309469017646215</v>
      </c>
      <c r="W93" s="15"/>
      <c r="X93" s="15"/>
      <c r="AI93" s="15"/>
      <c r="AJ93" s="15"/>
      <c r="AK93" s="15"/>
      <c r="AL93" s="15"/>
      <c r="AM93" s="15"/>
      <c r="AN93" s="15"/>
      <c r="AO93" s="0"/>
      <c r="AP93" s="0"/>
      <c r="AQ93" s="0"/>
    </row>
    <row r="94" customFormat="false" ht="15.75" hidden="false" customHeight="false" outlineLevel="0" collapsed="false">
      <c r="S94" s="16" t="s">
        <v>38</v>
      </c>
      <c r="T94" s="16" t="n">
        <v>7</v>
      </c>
      <c r="U94" s="16" t="n">
        <v>0.150186869055173</v>
      </c>
      <c r="V94" s="16"/>
      <c r="W94" s="16"/>
      <c r="X94" s="16"/>
      <c r="AI94" s="15"/>
      <c r="AJ94" s="15"/>
      <c r="AK94" s="15"/>
      <c r="AL94" s="15"/>
      <c r="AM94" s="15"/>
      <c r="AN94" s="15"/>
      <c r="AO94" s="0"/>
      <c r="AP94" s="0"/>
      <c r="AQ94" s="0"/>
    </row>
    <row r="95" customFormat="false" ht="15.75" hidden="false" customHeight="false" outlineLevel="0" collapsed="false">
      <c r="AI95" s="0"/>
      <c r="AJ95" s="0"/>
      <c r="AK95" s="0"/>
      <c r="AL95" s="0"/>
      <c r="AM95" s="0"/>
      <c r="AN95" s="0"/>
      <c r="AO95" s="0"/>
      <c r="AP95" s="0"/>
      <c r="AQ95" s="0"/>
    </row>
    <row r="96" customFormat="false" ht="15" hidden="false" customHeight="false" outlineLevel="0" collapsed="false">
      <c r="S96" s="13"/>
      <c r="T96" s="13" t="s">
        <v>39</v>
      </c>
      <c r="U96" s="13" t="s">
        <v>28</v>
      </c>
      <c r="V96" s="13" t="s">
        <v>40</v>
      </c>
      <c r="W96" s="13" t="s">
        <v>41</v>
      </c>
      <c r="X96" s="13" t="s">
        <v>42</v>
      </c>
      <c r="Y96" s="13" t="s">
        <v>43</v>
      </c>
      <c r="Z96" s="13" t="s">
        <v>44</v>
      </c>
      <c r="AA96" s="13" t="s">
        <v>45</v>
      </c>
      <c r="AI96" s="14"/>
      <c r="AJ96" s="14"/>
      <c r="AK96" s="14"/>
      <c r="AL96" s="14"/>
      <c r="AM96" s="14"/>
      <c r="AN96" s="14"/>
      <c r="AO96" s="14"/>
      <c r="AP96" s="14"/>
      <c r="AQ96" s="14"/>
    </row>
    <row r="97" customFormat="false" ht="15" hidden="false" customHeight="false" outlineLevel="0" collapsed="false">
      <c r="S97" s="15" t="s">
        <v>46</v>
      </c>
      <c r="T97" s="15" t="n">
        <v>0.594527838594632</v>
      </c>
      <c r="U97" s="15" t="n">
        <v>0.418724918726063</v>
      </c>
      <c r="V97" s="15" t="n">
        <v>1.41985301568255</v>
      </c>
      <c r="W97" s="15" t="n">
        <v>0.2507278356188</v>
      </c>
      <c r="X97" s="15" t="n">
        <v>-0.73804173193535</v>
      </c>
      <c r="Y97" s="15" t="n">
        <v>1.92709740912461</v>
      </c>
      <c r="Z97" s="15" t="n">
        <v>-0.73804173193535</v>
      </c>
      <c r="AA97" s="15" t="n">
        <v>1.92709740912461</v>
      </c>
      <c r="AI97" s="15"/>
      <c r="AJ97" s="15"/>
      <c r="AK97" s="15"/>
      <c r="AL97" s="15"/>
      <c r="AM97" s="15"/>
      <c r="AN97" s="15"/>
      <c r="AO97" s="15"/>
      <c r="AP97" s="15"/>
      <c r="AQ97" s="15"/>
    </row>
    <row r="98" customFormat="false" ht="15" hidden="false" customHeight="false" outlineLevel="0" collapsed="false">
      <c r="S98" s="15" t="s">
        <v>47</v>
      </c>
      <c r="T98" s="15" t="n">
        <v>0.206772283922867</v>
      </c>
      <c r="U98" s="15" t="n">
        <v>0.231407093561462</v>
      </c>
      <c r="V98" s="15" t="n">
        <v>0.893543411917699</v>
      </c>
      <c r="W98" s="15" t="n">
        <v>0.43740270871067</v>
      </c>
      <c r="X98" s="15" t="n">
        <v>-0.52966836599825</v>
      </c>
      <c r="Y98" s="15" t="n">
        <v>0.943212933843984</v>
      </c>
      <c r="Z98" s="15" t="n">
        <v>-0.52966836599825</v>
      </c>
      <c r="AA98" s="15" t="n">
        <v>0.943212933843984</v>
      </c>
      <c r="AI98" s="15"/>
      <c r="AJ98" s="15"/>
      <c r="AK98" s="15"/>
      <c r="AL98" s="15"/>
      <c r="AM98" s="15"/>
      <c r="AN98" s="15"/>
      <c r="AO98" s="15"/>
      <c r="AP98" s="15"/>
      <c r="AQ98" s="15"/>
    </row>
    <row r="99" customFormat="false" ht="15" hidden="false" customHeight="false" outlineLevel="0" collapsed="false">
      <c r="S99" s="15" t="s">
        <v>48</v>
      </c>
      <c r="T99" s="15" t="n">
        <v>-0.268926852488612</v>
      </c>
      <c r="U99" s="15" t="n">
        <v>0.438199830993145</v>
      </c>
      <c r="V99" s="15" t="n">
        <v>-0.613708252417876</v>
      </c>
      <c r="W99" s="15" t="n">
        <v>0.582807313557986</v>
      </c>
      <c r="X99" s="15" t="n">
        <v>-1.66347428560869</v>
      </c>
      <c r="Y99" s="15" t="n">
        <v>1.12562058063147</v>
      </c>
      <c r="Z99" s="15" t="n">
        <v>-1.66347428560869</v>
      </c>
      <c r="AA99" s="15" t="n">
        <v>1.12562058063147</v>
      </c>
      <c r="AI99" s="15"/>
      <c r="AJ99" s="15"/>
      <c r="AK99" s="15"/>
      <c r="AL99" s="15"/>
      <c r="AM99" s="15"/>
      <c r="AN99" s="15"/>
      <c r="AO99" s="15"/>
      <c r="AP99" s="15"/>
      <c r="AQ99" s="15"/>
    </row>
    <row r="100" customFormat="false" ht="15" hidden="false" customHeight="false" outlineLevel="0" collapsed="false">
      <c r="S100" s="15" t="s">
        <v>49</v>
      </c>
      <c r="T100" s="15" t="n">
        <v>0.0985979708134711</v>
      </c>
      <c r="U100" s="15" t="n">
        <v>0.409399847379332</v>
      </c>
      <c r="V100" s="15" t="n">
        <v>0.240835387322737</v>
      </c>
      <c r="W100" s="15" t="n">
        <v>0.825203573890044</v>
      </c>
      <c r="X100" s="15" t="n">
        <v>-1.2042950608626</v>
      </c>
      <c r="Y100" s="15" t="n">
        <v>1.40149100248954</v>
      </c>
      <c r="Z100" s="15" t="n">
        <v>-1.2042950608626</v>
      </c>
      <c r="AA100" s="15" t="n">
        <v>1.40149100248954</v>
      </c>
      <c r="AI100" s="15"/>
      <c r="AJ100" s="15"/>
      <c r="AK100" s="15"/>
      <c r="AL100" s="15"/>
      <c r="AM100" s="15"/>
      <c r="AN100" s="15"/>
      <c r="AO100" s="15"/>
      <c r="AP100" s="15"/>
      <c r="AQ100" s="15"/>
    </row>
    <row r="101" customFormat="false" ht="15.75" hidden="false" customHeight="false" outlineLevel="0" collapsed="false">
      <c r="S101" s="16" t="s">
        <v>50</v>
      </c>
      <c r="T101" s="16" t="n">
        <v>0.380333068299822</v>
      </c>
      <c r="U101" s="16" t="n">
        <v>0.503733480790177</v>
      </c>
      <c r="V101" s="16" t="n">
        <v>0.755028368777903</v>
      </c>
      <c r="W101" s="16" t="n">
        <v>0.50509887415877</v>
      </c>
      <c r="X101" s="16" t="n">
        <v>-1.22277168648858</v>
      </c>
      <c r="Y101" s="16" t="n">
        <v>1.98343782308822</v>
      </c>
      <c r="Z101" s="16" t="n">
        <v>-1.22277168648858</v>
      </c>
      <c r="AA101" s="16" t="n">
        <v>1.98343782308822</v>
      </c>
      <c r="AI101" s="15"/>
      <c r="AJ101" s="15"/>
      <c r="AK101" s="15"/>
      <c r="AL101" s="15"/>
      <c r="AM101" s="15"/>
      <c r="AN101" s="15"/>
      <c r="AO101" s="15"/>
      <c r="AP101" s="15"/>
      <c r="AQ101" s="15"/>
    </row>
  </sheetData>
  <mergeCells count="3">
    <mergeCell ref="S3:T3"/>
    <mergeCell ref="S53:T53"/>
    <mergeCell ref="S83:T8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8"/>
  <sheetViews>
    <sheetView windowProtection="false" showFormulas="false" showGridLines="true" showRowColHeaders="true" showZeros="true" rightToLeft="false" tabSelected="false" showOutlineSymbols="true" defaultGridColor="true" view="normal" topLeftCell="AL1" colorId="64" zoomScale="70" zoomScaleNormal="70" zoomScalePageLayoutView="100" workbookViewId="0">
      <selection pane="topLeft" activeCell="BC4" activeCellId="0" sqref="BC4"/>
    </sheetView>
  </sheetViews>
  <sheetFormatPr defaultRowHeight="15"/>
  <cols>
    <col collapsed="false" hidden="false" max="5" min="1" style="0" width="8.89068825910931"/>
    <col collapsed="false" hidden="false" max="13" min="6" style="0" width="9.10526315789474"/>
    <col collapsed="false" hidden="false" max="17" min="14" style="0" width="11.0323886639676"/>
    <col collapsed="false" hidden="false" max="19" min="18" style="0" width="9.10526315789474"/>
    <col collapsed="false" hidden="false" max="20" min="20" style="0" width="12.748987854251"/>
    <col collapsed="false" hidden="false" max="21" min="21" style="0" width="17.5668016194332"/>
    <col collapsed="false" hidden="false" max="22" min="22" style="0" width="9.10526315789474"/>
    <col collapsed="false" hidden="false" max="23" min="23" style="0" width="12.9595141700405"/>
    <col collapsed="false" hidden="false" max="24" min="24" style="0" width="15.3198380566802"/>
    <col collapsed="false" hidden="false" max="26" min="25" style="0" width="9.10526315789474"/>
    <col collapsed="false" hidden="false" max="27" min="27" style="0" width="22.3886639676113"/>
    <col collapsed="false" hidden="false" max="28" min="28" style="0" width="17.7813765182186"/>
    <col collapsed="false" hidden="false" max="29" min="29" style="0" width="9.10526315789474"/>
    <col collapsed="false" hidden="false" max="30" min="30" style="0" width="17.3522267206478"/>
    <col collapsed="false" hidden="false" max="31" min="31" style="0" width="13.3886639676113"/>
    <col collapsed="false" hidden="false" max="33" min="32" style="0" width="9.10526315789474"/>
    <col collapsed="false" hidden="false" max="34" min="34" style="0" width="20.7813765182186"/>
    <col collapsed="false" hidden="false" max="35" min="35" style="0" width="16.497975708502"/>
    <col collapsed="false" hidden="false" max="36" min="36" style="0" width="9.10526315789474"/>
    <col collapsed="false" hidden="false" max="37" min="37" style="0" width="17.3522267206478"/>
    <col collapsed="false" hidden="false" max="38" min="38" style="0" width="15.4251012145749"/>
    <col collapsed="false" hidden="false" max="40" min="39" style="0" width="9.10526315789474"/>
    <col collapsed="false" hidden="false" max="41" min="41" style="0" width="21.5303643724696"/>
    <col collapsed="false" hidden="false" max="42" min="42" style="0" width="16.497975708502"/>
    <col collapsed="false" hidden="false" max="44" min="43" style="0" width="9.10526315789474"/>
    <col collapsed="false" hidden="false" max="45" min="45" style="0" width="13.3886639676113"/>
    <col collapsed="false" hidden="false" max="47" min="46" style="0" width="9.10526315789474"/>
    <col collapsed="false" hidden="false" max="48" min="48" style="0" width="21.5303643724696"/>
    <col collapsed="false" hidden="false" max="49" min="49" style="0" width="17.0323886639676"/>
    <col collapsed="false" hidden="false" max="50" min="50" style="0" width="9.10526315789474"/>
    <col collapsed="false" hidden="false" max="51" min="51" style="0" width="12.5344129554656"/>
    <col collapsed="false" hidden="false" max="52" min="52" style="0" width="14.8906882591093"/>
    <col collapsed="false" hidden="false" max="53" min="53" style="0" width="11.4615384615385"/>
    <col collapsed="false" hidden="false" max="54" min="54" style="0" width="9.10526315789474"/>
    <col collapsed="false" hidden="false" max="55" min="55" style="0" width="22.3886639676113"/>
    <col collapsed="false" hidden="false" max="56" min="56" style="0" width="17.7813765182186"/>
    <col collapsed="false" hidden="false" max="57" min="57" style="0" width="9.10526315789474"/>
    <col collapsed="false" hidden="false" max="58" min="58" style="0" width="11.5708502024291"/>
    <col collapsed="false" hidden="false" max="59" min="59" style="0" width="14.8906882591093"/>
    <col collapsed="false" hidden="false" max="60" min="60" style="0" width="11.5708502024291"/>
    <col collapsed="false" hidden="false" max="62" min="61" style="0" width="9.10526315789474"/>
    <col collapsed="false" hidden="false" max="63" min="63" style="0" width="17.1376518218624"/>
    <col collapsed="false" hidden="false" max="64" min="64" style="0" width="10.7125506072875"/>
    <col collapsed="false" hidden="false" max="65" min="65" style="0" width="9.96356275303644"/>
    <col collapsed="false" hidden="false" max="66" min="66" style="0" width="13.3886639676113"/>
    <col collapsed="false" hidden="false" max="67" min="67" style="0" width="10.6032388663968"/>
    <col collapsed="false" hidden="false" max="69" min="68" style="0" width="9.10526315789474"/>
    <col collapsed="false" hidden="false" max="70" min="70" style="0" width="18.1012145748988"/>
    <col collapsed="false" hidden="false" max="71" min="71" style="0" width="9.10526315789474"/>
    <col collapsed="false" hidden="false" max="72" min="72" style="0" width="14.1417004048583"/>
    <col collapsed="false" hidden="false" max="73" min="73" style="0" width="17.3522267206478"/>
    <col collapsed="false" hidden="false" max="74" min="74" style="0" width="13.497975708502"/>
    <col collapsed="false" hidden="false" max="75" min="75" style="0" width="9.10526315789474"/>
    <col collapsed="false" hidden="false" max="76" min="76" style="12" width="9.10526315789474"/>
    <col collapsed="false" hidden="false" max="77" min="77" style="12" width="16.3886639676113"/>
    <col collapsed="false" hidden="false" max="78" min="78" style="12" width="9.10526315789474"/>
    <col collapsed="false" hidden="false" max="79" min="79" style="12" width="13.3886639676113"/>
    <col collapsed="false" hidden="false" max="80" min="80" style="12" width="17.3522267206478"/>
    <col collapsed="false" hidden="false" max="81" min="81" style="12" width="13.497975708502"/>
    <col collapsed="false" hidden="false" max="83" min="82" style="12" width="9.10526315789474"/>
    <col collapsed="false" hidden="false" max="84" min="84" style="12" width="12.4251012145749"/>
    <col collapsed="false" hidden="false" max="85" min="85" style="12" width="13.0688259109312"/>
    <col collapsed="false" hidden="false" max="86" min="86" style="12" width="9.10526315789474"/>
    <col collapsed="false" hidden="false" max="87" min="87" style="12" width="11.0323886639676"/>
    <col collapsed="false" hidden="false" max="90" min="88" style="12" width="9.10526315789474"/>
    <col collapsed="false" hidden="false" max="91" min="91" style="12" width="12.4251012145749"/>
    <col collapsed="false" hidden="false" max="93" min="92" style="12" width="9.10526315789474"/>
    <col collapsed="false" hidden="false" max="94" min="94" style="12" width="12.8542510121458"/>
    <col collapsed="false" hidden="false" max="97" min="95" style="12" width="9.10526315789474"/>
    <col collapsed="false" hidden="false" max="98" min="98" style="12" width="12.4251012145749"/>
    <col collapsed="false" hidden="false" max="100" min="99" style="12" width="9.10526315789474"/>
    <col collapsed="false" hidden="false" max="101" min="101" style="12" width="12.8542510121458"/>
    <col collapsed="false" hidden="false" max="1025" min="102" style="12" width="9.10526315789474"/>
  </cols>
  <sheetData>
    <row r="1" customFormat="false" ht="15" hidden="false" customHeight="false" outlineLevel="0" collapsed="false">
      <c r="AR1" s="0" t="n">
        <f aca="false">TTEST(AR4:AR19,AR20:AR35,2,2)</f>
        <v>0.016483221672967</v>
      </c>
      <c r="BT1" s="0" t="n">
        <f aca="false">TTEST(BT4:BT19,BT20:BT35,2,2)</f>
        <v>0.143692200190218</v>
      </c>
      <c r="BX1" s="0"/>
      <c r="BY1" s="0"/>
      <c r="BZ1" s="0"/>
      <c r="CA1" s="0" t="n">
        <f aca="false">TTEST(CA4:CA19,CA20:CA35,2,2)</f>
        <v>0.158411086392917</v>
      </c>
      <c r="CB1" s="0"/>
      <c r="CC1" s="0"/>
      <c r="CD1" s="0"/>
      <c r="CE1" s="0"/>
      <c r="CF1" s="0"/>
      <c r="CG1" s="0"/>
      <c r="CH1" s="0" t="n">
        <f aca="false">TTEST(CH12:CH19,CH20:CH35,2,2)</f>
        <v>0.0252452593317953</v>
      </c>
      <c r="CI1" s="0"/>
      <c r="CJ1" s="0"/>
      <c r="CK1" s="0"/>
      <c r="CL1" s="0"/>
      <c r="CM1" s="0"/>
      <c r="CN1" s="0"/>
      <c r="CO1" s="0" t="n">
        <f aca="false">TTEST(CO4:CO19,CO20:CO35,2,2)</f>
        <v>0.180880818502257</v>
      </c>
      <c r="CP1" s="0"/>
      <c r="CQ1" s="0"/>
      <c r="CR1" s="0"/>
      <c r="CS1" s="0"/>
      <c r="CT1" s="0"/>
      <c r="CU1" s="0"/>
      <c r="CV1" s="0" t="n">
        <f aca="false">TTEST(CV4:CV19,CV20:CV35,2,2)</f>
        <v>0.149752402851725</v>
      </c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9" customFormat="true" ht="15" hidden="false" customHeight="false" outlineLevel="0" collapsed="false">
      <c r="E2" s="20" t="s">
        <v>55</v>
      </c>
      <c r="G2" s="20" t="s">
        <v>56</v>
      </c>
      <c r="H2" s="20"/>
      <c r="I2" s="20"/>
      <c r="J2" s="20"/>
      <c r="K2" s="20"/>
      <c r="L2" s="20"/>
      <c r="M2" s="20"/>
      <c r="N2" s="20"/>
      <c r="O2" s="20"/>
      <c r="P2" s="20"/>
      <c r="Q2" s="20"/>
      <c r="T2" s="21" t="s">
        <v>9</v>
      </c>
      <c r="U2" s="21"/>
      <c r="V2" s="21"/>
      <c r="W2" s="21"/>
      <c r="X2" s="21"/>
      <c r="Y2" s="21"/>
      <c r="AA2" s="22" t="s">
        <v>57</v>
      </c>
      <c r="AB2" s="22"/>
      <c r="AC2" s="22"/>
      <c r="AD2" s="22"/>
      <c r="AE2" s="22"/>
      <c r="AF2" s="22"/>
      <c r="AH2" s="23" t="s">
        <v>58</v>
      </c>
      <c r="AI2" s="23"/>
      <c r="AJ2" s="23"/>
      <c r="AK2" s="23"/>
      <c r="AL2" s="23"/>
      <c r="AM2" s="23"/>
      <c r="AO2" s="24" t="s">
        <v>59</v>
      </c>
      <c r="AP2" s="24"/>
      <c r="AQ2" s="24"/>
      <c r="AR2" s="24"/>
      <c r="AS2" s="24"/>
      <c r="AT2" s="24"/>
      <c r="AV2" s="25" t="s">
        <v>6</v>
      </c>
      <c r="AW2" s="25"/>
      <c r="AX2" s="25"/>
      <c r="AY2" s="25"/>
      <c r="AZ2" s="25"/>
      <c r="BA2" s="25"/>
      <c r="BC2" s="26" t="s">
        <v>60</v>
      </c>
      <c r="BD2" s="26"/>
      <c r="BE2" s="26"/>
      <c r="BF2" s="26"/>
      <c r="BG2" s="26"/>
      <c r="BH2" s="26"/>
      <c r="BJ2" s="27" t="s">
        <v>61</v>
      </c>
      <c r="BK2" s="27"/>
      <c r="BL2" s="27"/>
      <c r="BM2" s="27"/>
      <c r="BN2" s="27"/>
      <c r="BO2" s="27"/>
      <c r="BQ2" s="28" t="s">
        <v>62</v>
      </c>
      <c r="BR2" s="28"/>
      <c r="BS2" s="28"/>
      <c r="BT2" s="28"/>
      <c r="BU2" s="28"/>
      <c r="BV2" s="28"/>
      <c r="BX2" s="21" t="s">
        <v>63</v>
      </c>
      <c r="BY2" s="21"/>
      <c r="BZ2" s="21"/>
      <c r="CA2" s="21"/>
      <c r="CB2" s="21"/>
      <c r="CC2" s="21"/>
      <c r="CE2" s="22" t="s">
        <v>64</v>
      </c>
      <c r="CF2" s="22"/>
      <c r="CG2" s="22"/>
      <c r="CH2" s="22"/>
      <c r="CI2" s="22"/>
      <c r="CJ2" s="22"/>
      <c r="CL2" s="23" t="s">
        <v>65</v>
      </c>
      <c r="CM2" s="23"/>
      <c r="CN2" s="23"/>
      <c r="CO2" s="23"/>
      <c r="CP2" s="23"/>
      <c r="CQ2" s="23"/>
      <c r="CS2" s="22" t="s">
        <v>66</v>
      </c>
      <c r="CT2" s="22"/>
      <c r="CU2" s="22"/>
      <c r="CV2" s="22"/>
      <c r="CW2" s="22"/>
      <c r="CX2" s="22"/>
    </row>
    <row r="3" s="29" customFormat="true" ht="15" hidden="false" customHeight="false" outlineLevel="0" collapsed="false">
      <c r="A3" s="29" t="s">
        <v>67</v>
      </c>
      <c r="B3" s="29" t="s">
        <v>68</v>
      </c>
      <c r="C3" s="29" t="s">
        <v>69</v>
      </c>
      <c r="E3" s="29" t="s">
        <v>70</v>
      </c>
      <c r="G3" s="30" t="s">
        <v>9</v>
      </c>
      <c r="H3" s="31" t="s">
        <v>57</v>
      </c>
      <c r="I3" s="32" t="s">
        <v>58</v>
      </c>
      <c r="J3" s="33" t="s">
        <v>59</v>
      </c>
      <c r="K3" s="34" t="s">
        <v>6</v>
      </c>
      <c r="L3" s="35" t="s">
        <v>60</v>
      </c>
      <c r="M3" s="36" t="s">
        <v>61</v>
      </c>
      <c r="N3" s="37" t="s">
        <v>62</v>
      </c>
      <c r="O3" s="30" t="s">
        <v>63</v>
      </c>
      <c r="P3" s="31" t="s">
        <v>64</v>
      </c>
      <c r="Q3" s="32" t="s">
        <v>65</v>
      </c>
      <c r="R3" s="33" t="s">
        <v>66</v>
      </c>
      <c r="S3" s="33"/>
      <c r="T3" s="21" t="s">
        <v>71</v>
      </c>
      <c r="U3" s="21" t="s">
        <v>72</v>
      </c>
      <c r="V3" s="21" t="s">
        <v>73</v>
      </c>
      <c r="W3" s="21" t="s">
        <v>74</v>
      </c>
      <c r="X3" s="21" t="s">
        <v>75</v>
      </c>
      <c r="Y3" s="21" t="s">
        <v>76</v>
      </c>
      <c r="AA3" s="22" t="s">
        <v>71</v>
      </c>
      <c r="AB3" s="22" t="s">
        <v>72</v>
      </c>
      <c r="AC3" s="22" t="s">
        <v>73</v>
      </c>
      <c r="AD3" s="22" t="s">
        <v>74</v>
      </c>
      <c r="AE3" s="22" t="s">
        <v>77</v>
      </c>
      <c r="AF3" s="22" t="s">
        <v>76</v>
      </c>
      <c r="AH3" s="23" t="s">
        <v>71</v>
      </c>
      <c r="AI3" s="23" t="s">
        <v>72</v>
      </c>
      <c r="AJ3" s="23" t="s">
        <v>73</v>
      </c>
      <c r="AK3" s="23" t="s">
        <v>74</v>
      </c>
      <c r="AL3" s="23" t="s">
        <v>78</v>
      </c>
      <c r="AM3" s="23" t="s">
        <v>76</v>
      </c>
      <c r="AO3" s="24" t="s">
        <v>71</v>
      </c>
      <c r="AP3" s="24" t="s">
        <v>72</v>
      </c>
      <c r="AQ3" s="24" t="s">
        <v>73</v>
      </c>
      <c r="AR3" s="24" t="s">
        <v>74</v>
      </c>
      <c r="AS3" s="24" t="s">
        <v>79</v>
      </c>
      <c r="AT3" s="24" t="s">
        <v>76</v>
      </c>
      <c r="AV3" s="25" t="s">
        <v>71</v>
      </c>
      <c r="AW3" s="25" t="s">
        <v>72</v>
      </c>
      <c r="AX3" s="25" t="s">
        <v>73</v>
      </c>
      <c r="AY3" s="25" t="s">
        <v>74</v>
      </c>
      <c r="AZ3" s="25" t="s">
        <v>80</v>
      </c>
      <c r="BA3" s="25" t="s">
        <v>76</v>
      </c>
      <c r="BC3" s="26" t="s">
        <v>71</v>
      </c>
      <c r="BD3" s="26" t="s">
        <v>72</v>
      </c>
      <c r="BE3" s="26" t="s">
        <v>73</v>
      </c>
      <c r="BF3" s="26" t="s">
        <v>74</v>
      </c>
      <c r="BG3" s="26" t="s">
        <v>81</v>
      </c>
      <c r="BH3" s="26" t="s">
        <v>76</v>
      </c>
      <c r="BJ3" s="38" t="s">
        <v>71</v>
      </c>
      <c r="BK3" s="38" t="s">
        <v>72</v>
      </c>
      <c r="BL3" s="38" t="s">
        <v>73</v>
      </c>
      <c r="BM3" s="38" t="s">
        <v>74</v>
      </c>
      <c r="BN3" s="38" t="s">
        <v>82</v>
      </c>
      <c r="BO3" s="38" t="s">
        <v>76</v>
      </c>
      <c r="BQ3" s="28" t="s">
        <v>71</v>
      </c>
      <c r="BR3" s="28" t="s">
        <v>72</v>
      </c>
      <c r="BS3" s="28" t="s">
        <v>73</v>
      </c>
      <c r="BT3" s="28" t="s">
        <v>74</v>
      </c>
      <c r="BU3" s="28" t="s">
        <v>83</v>
      </c>
      <c r="BV3" s="28" t="s">
        <v>76</v>
      </c>
      <c r="BX3" s="21" t="s">
        <v>71</v>
      </c>
      <c r="BY3" s="21" t="s">
        <v>72</v>
      </c>
      <c r="BZ3" s="21" t="s">
        <v>73</v>
      </c>
      <c r="CA3" s="21" t="s">
        <v>74</v>
      </c>
      <c r="CB3" s="21" t="s">
        <v>84</v>
      </c>
      <c r="CC3" s="21" t="s">
        <v>76</v>
      </c>
      <c r="CE3" s="22" t="s">
        <v>71</v>
      </c>
      <c r="CF3" s="22" t="s">
        <v>72</v>
      </c>
      <c r="CG3" s="22" t="s">
        <v>73</v>
      </c>
      <c r="CH3" s="22" t="s">
        <v>74</v>
      </c>
      <c r="CI3" s="22" t="s">
        <v>84</v>
      </c>
      <c r="CJ3" s="22" t="s">
        <v>76</v>
      </c>
      <c r="CL3" s="23" t="s">
        <v>71</v>
      </c>
      <c r="CM3" s="23" t="s">
        <v>72</v>
      </c>
      <c r="CN3" s="23" t="s">
        <v>73</v>
      </c>
      <c r="CO3" s="23" t="s">
        <v>74</v>
      </c>
      <c r="CP3" s="23" t="s">
        <v>84</v>
      </c>
      <c r="CQ3" s="23" t="s">
        <v>76</v>
      </c>
      <c r="CS3" s="22" t="s">
        <v>71</v>
      </c>
      <c r="CT3" s="22" t="s">
        <v>72</v>
      </c>
      <c r="CU3" s="22" t="s">
        <v>73</v>
      </c>
      <c r="CV3" s="22" t="s">
        <v>74</v>
      </c>
      <c r="CW3" s="22" t="s">
        <v>84</v>
      </c>
      <c r="CX3" s="22" t="s">
        <v>76</v>
      </c>
    </row>
    <row r="4" customFormat="false" ht="15" hidden="false" customHeight="false" outlineLevel="0" collapsed="false">
      <c r="A4" s="10" t="s">
        <v>85</v>
      </c>
      <c r="B4" s="0" t="n">
        <v>8</v>
      </c>
      <c r="C4" s="0" t="s">
        <v>86</v>
      </c>
      <c r="E4" s="0" t="n">
        <v>20.9893283843994</v>
      </c>
      <c r="G4" s="39" t="n">
        <v>29.0836009979248</v>
      </c>
      <c r="H4" s="40" t="n">
        <v>25.8348484039307</v>
      </c>
      <c r="I4" s="41" t="n">
        <v>26.417978922526</v>
      </c>
      <c r="J4" s="42" t="n">
        <v>30.3039976755778</v>
      </c>
      <c r="K4" s="43" t="n">
        <v>25.6964270273844</v>
      </c>
      <c r="L4" s="44" t="n">
        <v>26.779998143514</v>
      </c>
      <c r="M4" s="5" t="n">
        <v>31.8702659606934</v>
      </c>
      <c r="N4" s="45" t="n">
        <v>26.2675170898437</v>
      </c>
      <c r="O4" s="39" t="n">
        <v>27.9710629781087</v>
      </c>
      <c r="P4" s="40" t="n">
        <v>24.7329635620117</v>
      </c>
      <c r="Q4" s="41" t="n">
        <v>24.5632317860921</v>
      </c>
      <c r="R4" s="42" t="n">
        <v>27.7744922637939</v>
      </c>
      <c r="T4" s="0" t="n">
        <f aca="false">G4-E4</f>
        <v>8.0942726135254</v>
      </c>
      <c r="U4" s="0" t="n">
        <f aca="false">AVERAGE(T12:T19)</f>
        <v>7.24122646876743</v>
      </c>
      <c r="V4" s="0" t="n">
        <f aca="false">T4-U4</f>
        <v>0.853046144757973</v>
      </c>
      <c r="W4" s="0" t="n">
        <f aca="false">POWER(2,-V4)</f>
        <v>0.553614584536185</v>
      </c>
      <c r="X4" s="0" t="n">
        <f aca="false">POWER(2,-T4)*1000</f>
        <v>3.65915789729325</v>
      </c>
      <c r="Y4" s="0" t="n">
        <f aca="false">AVERAGE(X4:X11)+(2*STDEV(X4:X11))</f>
        <v>14.0767578382584</v>
      </c>
      <c r="AA4" s="0" t="n">
        <f aca="false">H4-E4</f>
        <v>4.8455200195313</v>
      </c>
      <c r="AB4" s="0" t="n">
        <f aca="false">AVERAGE($AA$12:$AA$19)</f>
        <v>4.35210536775133</v>
      </c>
      <c r="AC4" s="0" t="n">
        <f aca="false">AA4-AB4</f>
        <v>0.493414651779971</v>
      </c>
      <c r="AD4" s="0" t="n">
        <f aca="false">POWER(2,-AC4)</f>
        <v>0.710341829555682</v>
      </c>
      <c r="AE4" s="0" t="n">
        <f aca="false">POWER(2,-AA4)*1000</f>
        <v>34.7818861764945</v>
      </c>
      <c r="AF4" s="0" t="n">
        <f aca="false">AVERAGE(AE4:AE11)+(2*STDEV(AE4:AE11))</f>
        <v>66.984260094622</v>
      </c>
      <c r="AH4" s="0" t="n">
        <f aca="false">I4-E4</f>
        <v>5.4286505381266</v>
      </c>
      <c r="AI4" s="0" t="n">
        <f aca="false">AVERAGE($AH$12:$AH$19)</f>
        <v>5.52523340497699</v>
      </c>
      <c r="AJ4" s="0" t="n">
        <f aca="false">AH4-AI4</f>
        <v>-0.096582866850385</v>
      </c>
      <c r="AK4" s="0" t="n">
        <f aca="false">POWER(2,-AJ4)</f>
        <v>1.06923788944675</v>
      </c>
      <c r="AL4" s="0" t="n">
        <f aca="false">POWER(2,-AH4)*1000</f>
        <v>23.2173876175055</v>
      </c>
      <c r="AM4" s="0" t="n">
        <f aca="false">AVERAGE(AL4:AL11)+(2*STDEV(AL4:AL11))</f>
        <v>33.6818492181816</v>
      </c>
      <c r="AO4" s="0" t="n">
        <f aca="false">J4-E4</f>
        <v>9.3146692911784</v>
      </c>
      <c r="AP4" s="0" t="n">
        <f aca="false">AVERAGE($AO$12:$AO$19)</f>
        <v>8.64934439886186</v>
      </c>
      <c r="AQ4" s="0" t="n">
        <f aca="false">AO4-AP4</f>
        <v>0.665324892316542</v>
      </c>
      <c r="AR4" s="0" t="n">
        <f aca="false">POWER(2,-AQ4)</f>
        <v>0.630546690450165</v>
      </c>
      <c r="AS4" s="0" t="n">
        <f aca="false">POWER(2,-AO4)*1000</f>
        <v>1.57038140339155</v>
      </c>
      <c r="AT4" s="0" t="n">
        <f aca="false">AVERAGE(AS4:AS11)+(2*STDEV(AS4:AS11))</f>
        <v>5.32855857584659</v>
      </c>
      <c r="AV4" s="0" t="n">
        <f aca="false">K4-E4</f>
        <v>4.707098642985</v>
      </c>
      <c r="AW4" s="0" t="n">
        <f aca="false">AVERAGE($AV$12:$AV$19)</f>
        <v>5.10718045915874</v>
      </c>
      <c r="AX4" s="0" t="n">
        <f aca="false">AV4-AW4</f>
        <v>-0.400081816173744</v>
      </c>
      <c r="AY4" s="0" t="n">
        <f aca="false">POWER(2,-AX4)</f>
        <v>1.31958274304627</v>
      </c>
      <c r="AZ4" s="0" t="n">
        <f aca="false">POWER(2,-AV4)*1000</f>
        <v>38.2844238692374</v>
      </c>
      <c r="BA4" s="0" t="n">
        <f aca="false">AVERAGE(AZ4:AZ11)+(2*STDEV(AZ4:AZ11))</f>
        <v>59.0196672681395</v>
      </c>
      <c r="BC4" s="0" t="n">
        <f aca="false">L4-E4</f>
        <v>5.7906697591146</v>
      </c>
      <c r="BD4" s="0" t="n">
        <f aca="false">AVERAGE($BC$12:$BC$19)</f>
        <v>5.8165003458659</v>
      </c>
      <c r="BE4" s="0" t="n">
        <f aca="false">BC4-BD4</f>
        <v>-0.0258305867513</v>
      </c>
      <c r="BF4" s="0" t="n">
        <f aca="false">POWER(2,-BE4)</f>
        <v>1.01806564301137</v>
      </c>
      <c r="BG4" s="0" t="n">
        <f aca="false">POWER(2,-BC4)*1000</f>
        <v>18.064864464206</v>
      </c>
      <c r="BH4" s="0" t="n">
        <f aca="false">AVERAGE(BG4:BG11)+(2*STDEV(BG4:BG11))</f>
        <v>27.850704569396</v>
      </c>
      <c r="BJ4" s="0" t="n">
        <f aca="false">M4-E4</f>
        <v>10.880937576294</v>
      </c>
      <c r="BK4" s="0" t="n">
        <f aca="false">AVERAGE($BJ$12:$BJ$19)</f>
        <v>10.9495063055129</v>
      </c>
      <c r="BL4" s="0" t="n">
        <f aca="false">BJ4-BK4</f>
        <v>-0.0685687292189297</v>
      </c>
      <c r="BM4" s="0" t="n">
        <f aca="false">POWER(2,-BL4)</f>
        <v>1.04867579573219</v>
      </c>
      <c r="BN4" s="0" t="n">
        <f aca="false">POWER(2,-BJ4)*1000</f>
        <v>0.530287522699126</v>
      </c>
      <c r="BO4" s="0" t="n">
        <f aca="false">AVERAGE(BN4:BN11)+(2*STDEV(BN4:BN11))</f>
        <v>0.821669518161365</v>
      </c>
      <c r="BQ4" s="0" t="n">
        <f aca="false">N4-E4</f>
        <v>5.2781887054443</v>
      </c>
      <c r="BR4" s="0" t="n">
        <f aca="false">AVERAGE($BQ$12:$BQ$19)</f>
        <v>5.71899741036551</v>
      </c>
      <c r="BS4" s="0" t="n">
        <f aca="false">BQ4-BR4</f>
        <v>-0.440808704921213</v>
      </c>
      <c r="BT4" s="0" t="n">
        <f aca="false">POWER(2,-BS4)</f>
        <v>1.35736498726182</v>
      </c>
      <c r="BU4" s="0" t="n">
        <f aca="false">POWER(2,-BQ4)*1000</f>
        <v>25.7695524994808</v>
      </c>
      <c r="BV4" s="0" t="n">
        <f aca="false">AVERAGE(BU4:BU11)+(2*STDEV(BU4:BU11))</f>
        <v>32.8299722103076</v>
      </c>
      <c r="BX4" s="0" t="n">
        <f aca="false">O4-E4</f>
        <v>6.9817345937093</v>
      </c>
      <c r="BY4" s="0" t="n">
        <f aca="false">AVERAGE($BX$12:$BX$19)</f>
        <v>7.56240590413412</v>
      </c>
      <c r="BZ4" s="0" t="n">
        <f aca="false">BX4-BY4</f>
        <v>-0.580671310424814</v>
      </c>
      <c r="CA4" s="0" t="n">
        <f aca="false">POWER(2,-BZ4)</f>
        <v>1.49554498915286</v>
      </c>
      <c r="CB4" s="0" t="n">
        <f aca="false">POWER(2,-BX4)*1000</f>
        <v>7.91203984188056</v>
      </c>
      <c r="CC4" s="0" t="n">
        <f aca="false">AVERAGE(CB4:CB11)+(2*STDEV(CB4:CB11))</f>
        <v>9.17671614353395</v>
      </c>
      <c r="CD4" s="0"/>
      <c r="CE4" s="0" t="n">
        <f aca="false">P4-E4</f>
        <v>3.7436351776123</v>
      </c>
      <c r="CF4" s="0" t="n">
        <f aca="false">AVERAGE($CE$12:$CE$19)</f>
        <v>2.92571476527623</v>
      </c>
      <c r="CG4" s="0" t="n">
        <f aca="false">CE4-CF4</f>
        <v>0.817920412336073</v>
      </c>
      <c r="CH4" s="0" t="n">
        <f aca="false">POWER(2,-CG4)</f>
        <v>0.567259034996818</v>
      </c>
      <c r="CI4" s="0" t="n">
        <f aca="false">POWER(2,-CE4)*1000</f>
        <v>74.6540750001583</v>
      </c>
      <c r="CJ4" s="0" t="n">
        <f aca="false">AVERAGE(CI4:CI11)+(2*STDEV(CI4:CI11))</f>
        <v>418.375195691166</v>
      </c>
      <c r="CK4" s="0"/>
      <c r="CL4" s="0" t="n">
        <f aca="false">Q4-E4</f>
        <v>3.5739034016927</v>
      </c>
      <c r="CM4" s="0" t="n">
        <f aca="false">AVERAGE($CL$12:$CL$19)</f>
        <v>2.72868873959496</v>
      </c>
      <c r="CN4" s="0" t="n">
        <f aca="false">CL4-CM4</f>
        <v>0.845214662097743</v>
      </c>
      <c r="CO4" s="0" t="n">
        <f aca="false">POWER(2,-CN4)</f>
        <v>0.556627980923716</v>
      </c>
      <c r="CP4" s="0" t="n">
        <f aca="false">POWER(2,-CL4)*1000</f>
        <v>83.974586592671</v>
      </c>
      <c r="CQ4" s="0" t="n">
        <f aca="false">AVERAGE(CP4:CP11)+(2*STDEV(CP4:CP11))</f>
        <v>354.730086201798</v>
      </c>
      <c r="CR4" s="0"/>
      <c r="CS4" s="0" t="n">
        <f aca="false">R4-E4</f>
        <v>6.7851638793945</v>
      </c>
      <c r="CT4" s="0" t="n">
        <f aca="false">AVERAGE($CS$12:$CS$19)</f>
        <v>5.9712974003383</v>
      </c>
      <c r="CU4" s="0" t="n">
        <f aca="false">CS4-CT4</f>
        <v>0.8138664790562</v>
      </c>
      <c r="CV4" s="0" t="n">
        <f aca="false">POWER(2,-CU4)</f>
        <v>0.568855258864142</v>
      </c>
      <c r="CW4" s="0" t="n">
        <f aca="false">POWER(2,-CS4)*1000</f>
        <v>9.066969332545</v>
      </c>
      <c r="CX4" s="0" t="n">
        <f aca="false">AVERAGE(CW4:CW11)+(2*STDEV(CW4:CW11))</f>
        <v>35.7083148480505</v>
      </c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0" t="s">
        <v>87</v>
      </c>
      <c r="B5" s="0" t="n">
        <v>13</v>
      </c>
      <c r="C5" s="0" t="s">
        <v>86</v>
      </c>
      <c r="E5" s="0" t="n">
        <v>20.6869220733643</v>
      </c>
      <c r="G5" s="39" t="n">
        <v>27.1553440093994</v>
      </c>
      <c r="H5" s="40" t="n">
        <v>24.8244152069092</v>
      </c>
      <c r="I5" s="41" t="n">
        <v>25.7952715555827</v>
      </c>
      <c r="J5" s="42" t="n">
        <v>28.7707010904948</v>
      </c>
      <c r="K5" s="43" t="n">
        <v>25.524206161499</v>
      </c>
      <c r="L5" s="44" t="n">
        <v>26.2064787546794</v>
      </c>
      <c r="M5" s="5" t="n">
        <v>31.4836050669352</v>
      </c>
      <c r="N5" s="45" t="n">
        <v>26.2087338765462</v>
      </c>
      <c r="O5" s="39" t="n">
        <v>27.6636740366618</v>
      </c>
      <c r="P5" s="40" t="n">
        <v>23.0161832173665</v>
      </c>
      <c r="Q5" s="41" t="n">
        <v>22.7812321980794</v>
      </c>
      <c r="R5" s="42" t="n">
        <v>25.9486904144287</v>
      </c>
      <c r="T5" s="0" t="n">
        <f aca="false">G5-E5</f>
        <v>6.4684219360351</v>
      </c>
      <c r="U5" s="0" t="n">
        <f aca="false">AVERAGE(T12:T19)</f>
        <v>7.24122646876743</v>
      </c>
      <c r="V5" s="0" t="n">
        <f aca="false">T5-U5</f>
        <v>-0.772804532732329</v>
      </c>
      <c r="W5" s="0" t="n">
        <f aca="false">POWER(2,-V5)</f>
        <v>1.70858797363746</v>
      </c>
      <c r="X5" s="0" t="n">
        <f aca="false">POWER(2,-T5)*1000</f>
        <v>11.2930427622199</v>
      </c>
      <c r="Y5" s="0" t="n">
        <f aca="false">AVERAGE(X4:X11)-(2*STDEV(X4:X11))</f>
        <v>1.4101091143462</v>
      </c>
      <c r="AA5" s="0" t="n">
        <f aca="false">H5-E5</f>
        <v>4.1374931335449</v>
      </c>
      <c r="AB5" s="0" t="n">
        <f aca="false">AVERAGE($AA$12:$AA$19)</f>
        <v>4.35210536775133</v>
      </c>
      <c r="AC5" s="0" t="n">
        <f aca="false">AA5-AB5</f>
        <v>-0.214612234206428</v>
      </c>
      <c r="AD5" s="0" t="n">
        <f aca="false">POWER(2,-AC5)</f>
        <v>1.16039198373935</v>
      </c>
      <c r="AE5" s="0" t="n">
        <f aca="false">POWER(2,-AA5)*1000</f>
        <v>56.818591020867</v>
      </c>
      <c r="AF5" s="0" t="n">
        <f aca="false">AVERAGE(AE4:AE11)-(2*STDEV(AE4:AE11))</f>
        <v>27.8481577917098</v>
      </c>
      <c r="AH5" s="0" t="n">
        <f aca="false">I5-E5</f>
        <v>5.1083494822184</v>
      </c>
      <c r="AI5" s="0" t="n">
        <f aca="false">AVERAGE($AH$12:$AH$19)</f>
        <v>5.52523340497699</v>
      </c>
      <c r="AJ5" s="0" t="n">
        <f aca="false">AH5-AI5</f>
        <v>-0.416883922758585</v>
      </c>
      <c r="AK5" s="0" t="n">
        <f aca="false">POWER(2,-AJ5)</f>
        <v>1.33504088343728</v>
      </c>
      <c r="AL5" s="0" t="n">
        <f aca="false">POWER(2,-AH5)*1000</f>
        <v>28.989022912402</v>
      </c>
      <c r="AM5" s="0" t="n">
        <f aca="false">AVERAGE(AL4:AL11)-(2*STDEV(AL4:AL11))</f>
        <v>13.150578598986</v>
      </c>
      <c r="AO5" s="0" t="n">
        <f aca="false">J5-E5</f>
        <v>8.0837790171305</v>
      </c>
      <c r="AP5" s="0" t="n">
        <f aca="false">AVERAGE($AO$12:$AO$19)</f>
        <v>8.64934439886186</v>
      </c>
      <c r="AQ5" s="0" t="n">
        <f aca="false">AO5-AP5</f>
        <v>-0.565565381731359</v>
      </c>
      <c r="AR5" s="0" t="n">
        <f aca="false">POWER(2,-AQ5)</f>
        <v>1.47996738410959</v>
      </c>
      <c r="AS5" s="0" t="n">
        <f aca="false">POWER(2,-AO5)*1000</f>
        <v>3.68587020252616</v>
      </c>
      <c r="AT5" s="0" t="n">
        <f aca="false">AVERAGE(AS4:AS11)-(2*STDEV(AS4:AS11))</f>
        <v>0.631443972074538</v>
      </c>
      <c r="AV5" s="0" t="n">
        <f aca="false">K5-E5</f>
        <v>4.8372840881347</v>
      </c>
      <c r="AW5" s="0" t="n">
        <f aca="false">AVERAGE($AV$12:$AV$19)</f>
        <v>5.10718045915874</v>
      </c>
      <c r="AX5" s="0" t="n">
        <f aca="false">AV5-AW5</f>
        <v>-0.269896371024045</v>
      </c>
      <c r="AY5" s="0" t="n">
        <f aca="false">POWER(2,-AX5)</f>
        <v>1.20572121746537</v>
      </c>
      <c r="AZ5" s="0" t="n">
        <f aca="false">POWER(2,-AV5)*1000</f>
        <v>34.9810138097255</v>
      </c>
      <c r="BA5" s="0" t="n">
        <f aca="false">AVERAGE(AZ4:AZ11)-(2*STDEV(AZ4:AZ11))</f>
        <v>9.46882350940664</v>
      </c>
      <c r="BC5" s="0" t="n">
        <f aca="false">L5-E5</f>
        <v>5.5195566813151</v>
      </c>
      <c r="BD5" s="0" t="n">
        <f aca="false">AVERAGE($BC$12:$BC$19)</f>
        <v>5.8165003458659</v>
      </c>
      <c r="BE5" s="0" t="n">
        <f aca="false">BC5-BD5</f>
        <v>-0.296943664550802</v>
      </c>
      <c r="BF5" s="0" t="n">
        <f aca="false">POWER(2,-BE5)</f>
        <v>1.22853900658691</v>
      </c>
      <c r="BG5" s="0" t="n">
        <f aca="false">POWER(2,-BC5)*1000</f>
        <v>21.7995674398129</v>
      </c>
      <c r="BH5" s="0" t="n">
        <f aca="false">AVERAGE(BG4:BG11)-(2*STDEV(BG4:BG11))</f>
        <v>11.815149074397</v>
      </c>
      <c r="BJ5" s="0" t="n">
        <f aca="false">M5-E5</f>
        <v>10.7966829935709</v>
      </c>
      <c r="BK5" s="0" t="n">
        <f aca="false">AVERAGE($BJ$12:$BJ$19)</f>
        <v>10.9495063055129</v>
      </c>
      <c r="BL5" s="0" t="n">
        <f aca="false">BJ5-BK5</f>
        <v>-0.152823311942027</v>
      </c>
      <c r="BM5" s="0" t="n">
        <f aca="false">POWER(2,-BL5)</f>
        <v>1.11174299309295</v>
      </c>
      <c r="BN5" s="0" t="n">
        <f aca="false">POWER(2,-BJ5)*1000</f>
        <v>0.562178930880873</v>
      </c>
      <c r="BO5" s="0" t="n">
        <f aca="false">AVERAGE(BN4:BN11)-(2*STDEV(BN4:BN11))</f>
        <v>0.356337927320953</v>
      </c>
      <c r="BQ5" s="0" t="n">
        <f aca="false">N5-E5</f>
        <v>5.5218118031819</v>
      </c>
      <c r="BR5" s="0" t="n">
        <f aca="false">AVERAGE($BQ$12:$BQ$19)</f>
        <v>5.71899741036551</v>
      </c>
      <c r="BS5" s="0" t="n">
        <f aca="false">BQ5-BR5</f>
        <v>-0.197185607183612</v>
      </c>
      <c r="BT5" s="0" t="n">
        <f aca="false">POWER(2,-BS5)</f>
        <v>1.14645967182714</v>
      </c>
      <c r="BU5" s="0" t="n">
        <f aca="false">POWER(2,-BQ5)*1000</f>
        <v>21.7655184706693</v>
      </c>
      <c r="BV5" s="0" t="n">
        <f aca="false">AVERAGE(BU4:BU11)-(2*STDEV(BU4:BU11))</f>
        <v>5.86761733198714</v>
      </c>
      <c r="BX5" s="0" t="n">
        <f aca="false">O5-E5</f>
        <v>6.9767519632975</v>
      </c>
      <c r="BY5" s="0" t="n">
        <f aca="false">AVERAGE($BX$12:$BX$19)</f>
        <v>7.56240590413412</v>
      </c>
      <c r="BZ5" s="0" t="n">
        <f aca="false">BX5-BY5</f>
        <v>-0.585653940836616</v>
      </c>
      <c r="CA5" s="0" t="n">
        <f aca="false">POWER(2,-BZ5)</f>
        <v>1.50071907695199</v>
      </c>
      <c r="CB5" s="0" t="n">
        <f aca="false">POWER(2,-BX5)*1000</f>
        <v>7.9394128658344</v>
      </c>
      <c r="CC5" s="0" t="n">
        <f aca="false">AVERAGE(CB4:CB11)-(2*STDEV(CB4:CB11))</f>
        <v>1.90245665761508</v>
      </c>
      <c r="CD5" s="0"/>
      <c r="CE5" s="0" t="n">
        <f aca="false">P5-E5</f>
        <v>2.3292611440022</v>
      </c>
      <c r="CF5" s="0" t="n">
        <f aca="false">AVERAGE($CE$12:$CE$19)</f>
        <v>2.92571476527623</v>
      </c>
      <c r="CG5" s="0" t="n">
        <f aca="false">CE5-CF5</f>
        <v>-0.596453621274029</v>
      </c>
      <c r="CH5" s="0" t="n">
        <f aca="false">POWER(2,-CG5)</f>
        <v>1.51199526467066</v>
      </c>
      <c r="CI5" s="0" t="n">
        <f aca="false">POWER(2,-CE5)*1000</f>
        <v>198.986002733726</v>
      </c>
      <c r="CJ5" s="0" t="n">
        <f aca="false">AVERAGE(CI4:CI11)-(2*STDEV(CI4:CI11))</f>
        <v>15.4868668136087</v>
      </c>
      <c r="CK5" s="0"/>
      <c r="CL5" s="0" t="n">
        <f aca="false">Q5-E5</f>
        <v>2.0943101247151</v>
      </c>
      <c r="CM5" s="0" t="n">
        <f aca="false">AVERAGE($CL$12:$CL$19)</f>
        <v>2.72868873959496</v>
      </c>
      <c r="CN5" s="0" t="n">
        <f aca="false">CL5-CM5</f>
        <v>-0.634378614879857</v>
      </c>
      <c r="CO5" s="0" t="n">
        <f aca="false">POWER(2,-CN5)</f>
        <v>1.55226902612034</v>
      </c>
      <c r="CP5" s="0" t="n">
        <f aca="false">POWER(2,-CL5)*1000</f>
        <v>234.180016485603</v>
      </c>
      <c r="CQ5" s="0" t="n">
        <f aca="false">AVERAGE(CP4:CP11)-(2*STDEV(CP4:CP11))</f>
        <v>28.8707285619762</v>
      </c>
      <c r="CR5" s="0"/>
      <c r="CS5" s="0" t="n">
        <f aca="false">R5-E5</f>
        <v>5.2617683410644</v>
      </c>
      <c r="CT5" s="0" t="n">
        <f aca="false">AVERAGE($CS$12:$CS$19)</f>
        <v>5.9712974003383</v>
      </c>
      <c r="CU5" s="0" t="n">
        <f aca="false">CS5-CT5</f>
        <v>-0.709529059273899</v>
      </c>
      <c r="CV5" s="0" t="n">
        <f aca="false">POWER(2,-CU5)</f>
        <v>1.63527022669892</v>
      </c>
      <c r="CW5" s="0" t="n">
        <f aca="false">POWER(2,-CS5)*1000</f>
        <v>26.0645300625482</v>
      </c>
      <c r="CX5" s="0" t="n">
        <f aca="false">AVERAGE(CW4:CW11)-(2*STDEV(CW4:CW11))</f>
        <v>3.37936028518999</v>
      </c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0" t="s">
        <v>88</v>
      </c>
      <c r="B6" s="0" t="n">
        <v>14</v>
      </c>
      <c r="C6" s="0" t="s">
        <v>86</v>
      </c>
      <c r="E6" s="0" t="n">
        <v>20.3297958374023</v>
      </c>
      <c r="G6" s="39" t="n">
        <v>27.012228012085</v>
      </c>
      <c r="H6" s="40" t="n">
        <v>24.7437947591146</v>
      </c>
      <c r="I6" s="41" t="n">
        <v>25.8234373728434</v>
      </c>
      <c r="J6" s="42" t="n">
        <v>28.720547358195</v>
      </c>
      <c r="K6" s="43" t="n">
        <v>26.023619333903</v>
      </c>
      <c r="L6" s="44" t="n">
        <v>26.0865408579508</v>
      </c>
      <c r="M6" s="5" t="n">
        <v>31.3816521962484</v>
      </c>
      <c r="N6" s="45" t="n">
        <v>26.9596017201742</v>
      </c>
      <c r="O6" s="39" t="n">
        <v>28.7791493733724</v>
      </c>
      <c r="P6" s="40" t="n">
        <v>23.1716213226318</v>
      </c>
      <c r="Q6" s="41" t="n">
        <v>22.5328903198242</v>
      </c>
      <c r="R6" s="42" t="n">
        <v>26.0715179443359</v>
      </c>
      <c r="T6" s="0" t="n">
        <f aca="false">G6-E6</f>
        <v>6.6824321746827</v>
      </c>
      <c r="U6" s="0" t="n">
        <f aca="false">AVERAGE(T12:T19)</f>
        <v>7.24122646876743</v>
      </c>
      <c r="V6" s="0" t="n">
        <f aca="false">T6-U6</f>
        <v>-0.55879429408473</v>
      </c>
      <c r="W6" s="0" t="n">
        <f aca="false">POWER(2,-V6)</f>
        <v>1.47303763854346</v>
      </c>
      <c r="X6" s="0" t="n">
        <f aca="false">POWER(2,-T6)*1000</f>
        <v>9.73615482439337</v>
      </c>
      <c r="AA6" s="0" t="n">
        <f aca="false">H6-E6</f>
        <v>4.4139989217123</v>
      </c>
      <c r="AB6" s="0" t="n">
        <f aca="false">AVERAGE($AA$12:$AA$19)</f>
        <v>4.35210536775133</v>
      </c>
      <c r="AC6" s="0" t="n">
        <f aca="false">AA6-AB6</f>
        <v>0.06189355396097</v>
      </c>
      <c r="AD6" s="0" t="n">
        <f aca="false">POWER(2,-AC6)</f>
        <v>0.95800589994585</v>
      </c>
      <c r="AE6" s="0" t="n">
        <f aca="false">POWER(2,-AA6)*1000</f>
        <v>46.9087568574825</v>
      </c>
      <c r="AH6" s="0" t="n">
        <f aca="false">I6-E6</f>
        <v>5.4936415354411</v>
      </c>
      <c r="AI6" s="0" t="n">
        <f aca="false">AVERAGE($AH$12:$AH$19)</f>
        <v>5.52523340497699</v>
      </c>
      <c r="AJ6" s="0" t="n">
        <f aca="false">AH6-AI6</f>
        <v>-0.0315918695358857</v>
      </c>
      <c r="AK6" s="0" t="n">
        <f aca="false">POWER(2,-AJ6)</f>
        <v>1.02213933213016</v>
      </c>
      <c r="AL6" s="0" t="n">
        <f aca="false">POWER(2,-AH6)*1000</f>
        <v>22.1946914782858</v>
      </c>
      <c r="AO6" s="0" t="n">
        <f aca="false">J6-E6</f>
        <v>8.3907515207927</v>
      </c>
      <c r="AP6" s="0" t="n">
        <f aca="false">AVERAGE($AO$12:$AO$19)</f>
        <v>8.64934439886186</v>
      </c>
      <c r="AQ6" s="0" t="n">
        <f aca="false">AO6-AP6</f>
        <v>-0.258592878069161</v>
      </c>
      <c r="AR6" s="0" t="n">
        <f aca="false">POWER(2,-AQ6)</f>
        <v>1.19631132201837</v>
      </c>
      <c r="AS6" s="0" t="n">
        <f aca="false">POWER(2,-AO6)*1000</f>
        <v>2.97942258871137</v>
      </c>
      <c r="AV6" s="0" t="n">
        <f aca="false">K6-E6</f>
        <v>5.6938234965007</v>
      </c>
      <c r="AW6" s="0" t="n">
        <f aca="false">AVERAGE($AV$12:$AV$19)</f>
        <v>5.10718045915874</v>
      </c>
      <c r="AX6" s="0" t="n">
        <f aca="false">AV6-AW6</f>
        <v>0.586643037341956</v>
      </c>
      <c r="AY6" s="0" t="n">
        <f aca="false">POWER(2,-AX6)</f>
        <v>0.665890545976407</v>
      </c>
      <c r="AZ6" s="0" t="n">
        <f aca="false">POWER(2,-AV6)*1000</f>
        <v>19.3191643699638</v>
      </c>
      <c r="BC6" s="0" t="n">
        <f aca="false">L6-E6</f>
        <v>5.7567450205485</v>
      </c>
      <c r="BD6" s="0" t="n">
        <f aca="false">AVERAGE($BC$12:$BC$19)</f>
        <v>5.8165003458659</v>
      </c>
      <c r="BE6" s="0" t="n">
        <f aca="false">BC6-BD6</f>
        <v>-0.0597553253173997</v>
      </c>
      <c r="BF6" s="0" t="n">
        <f aca="false">POWER(2,-BE6)</f>
        <v>1.04228897826115</v>
      </c>
      <c r="BG6" s="0" t="n">
        <f aca="false">POWER(2,-BC6)*1000</f>
        <v>18.4946906460071</v>
      </c>
      <c r="BJ6" s="0" t="n">
        <f aca="false">M6-E6</f>
        <v>11.0518563588461</v>
      </c>
      <c r="BK6" s="0" t="n">
        <f aca="false">AVERAGE($BJ$12:$BJ$19)</f>
        <v>10.9495063055129</v>
      </c>
      <c r="BL6" s="0" t="n">
        <f aca="false">BJ6-BK6</f>
        <v>0.10235005333317</v>
      </c>
      <c r="BM6" s="0" t="n">
        <f aca="false">POWER(2,-BL6)</f>
        <v>0.931514380647544</v>
      </c>
      <c r="BN6" s="0" t="n">
        <f aca="false">POWER(2,-BJ6)*1000</f>
        <v>0.471042104034933</v>
      </c>
      <c r="BQ6" s="0" t="n">
        <f aca="false">N6-E6</f>
        <v>6.6298058827719</v>
      </c>
      <c r="BR6" s="0" t="n">
        <f aca="false">AVERAGE($BQ$12:$BQ$19)</f>
        <v>5.71899741036551</v>
      </c>
      <c r="BS6" s="0" t="n">
        <f aca="false">BQ6-BR6</f>
        <v>0.910808472406385</v>
      </c>
      <c r="BT6" s="0" t="n">
        <f aca="false">POWER(2,-BS6)</f>
        <v>0.531886943374402</v>
      </c>
      <c r="BU6" s="0" t="n">
        <f aca="false">POWER(2,-BQ6)*1000</f>
        <v>10.0978650839704</v>
      </c>
      <c r="BX6" s="0" t="n">
        <f aca="false">O6-E6</f>
        <v>8.4493535359701</v>
      </c>
      <c r="BY6" s="0" t="n">
        <f aca="false">AVERAGE($BX$12:$BX$19)</f>
        <v>7.56240590413412</v>
      </c>
      <c r="BZ6" s="0" t="n">
        <f aca="false">BX6-BY6</f>
        <v>0.886947631835982</v>
      </c>
      <c r="CA6" s="0" t="n">
        <f aca="false">POWER(2,-BZ6)</f>
        <v>0.540757010240588</v>
      </c>
      <c r="CB6" s="0" t="n">
        <f aca="false">POWER(2,-BX6)*1000</f>
        <v>2.86082400785767</v>
      </c>
      <c r="CC6" s="0"/>
      <c r="CD6" s="0"/>
      <c r="CE6" s="0" t="n">
        <f aca="false">P6-E6</f>
        <v>2.8418254852295</v>
      </c>
      <c r="CF6" s="0" t="n">
        <f aca="false">AVERAGE($CE$12:$CE$19)</f>
        <v>2.92571476527623</v>
      </c>
      <c r="CG6" s="0" t="n">
        <f aca="false">CE6-CF6</f>
        <v>-0.0838892800467286</v>
      </c>
      <c r="CH6" s="0" t="n">
        <f aca="false">POWER(2,-CG6)</f>
        <v>1.05987144020547</v>
      </c>
      <c r="CI6" s="0" t="n">
        <f aca="false">POWER(2,-CE6)*1000</f>
        <v>139.484286906191</v>
      </c>
      <c r="CJ6" s="0"/>
      <c r="CK6" s="0"/>
      <c r="CL6" s="0" t="n">
        <f aca="false">Q6-E6</f>
        <v>2.2030944824219</v>
      </c>
      <c r="CM6" s="0" t="n">
        <f aca="false">AVERAGE($CL$12:$CL$19)</f>
        <v>2.72868873959496</v>
      </c>
      <c r="CN6" s="0" t="n">
        <f aca="false">CL6-CM6</f>
        <v>-0.525594257173057</v>
      </c>
      <c r="CO6" s="0" t="n">
        <f aca="false">POWER(2,-CN6)</f>
        <v>1.43952640989645</v>
      </c>
      <c r="CP6" s="0" t="n">
        <f aca="false">POWER(2,-CL6)*1000</f>
        <v>217.171323223244</v>
      </c>
      <c r="CQ6" s="0"/>
      <c r="CR6" s="0"/>
      <c r="CS6" s="0" t="n">
        <f aca="false">R6-E6</f>
        <v>5.7417221069336</v>
      </c>
      <c r="CT6" s="0" t="n">
        <f aca="false">AVERAGE($CS$12:$CS$19)</f>
        <v>5.9712974003383</v>
      </c>
      <c r="CU6" s="0" t="n">
        <f aca="false">CS6-CT6</f>
        <v>-0.229575293404702</v>
      </c>
      <c r="CV6" s="0" t="n">
        <f aca="false">POWER(2,-CU6)</f>
        <v>1.17248973599329</v>
      </c>
      <c r="CW6" s="0" t="n">
        <f aca="false">POWER(2,-CS6)*1000</f>
        <v>18.6882837300338</v>
      </c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0" t="s">
        <v>89</v>
      </c>
      <c r="B7" s="0" t="n">
        <v>15</v>
      </c>
      <c r="C7" s="0" t="s">
        <v>86</v>
      </c>
      <c r="E7" s="0" t="n">
        <v>19.9022388458252</v>
      </c>
      <c r="G7" s="39" t="n">
        <v>26.8990116119385</v>
      </c>
      <c r="H7" s="40" t="n">
        <v>24.4553070068359</v>
      </c>
      <c r="I7" s="41" t="n">
        <v>25.8733380635579</v>
      </c>
      <c r="J7" s="42" t="n">
        <v>27.6096420288086</v>
      </c>
      <c r="K7" s="43" t="n">
        <v>25.2924270629883</v>
      </c>
      <c r="L7" s="44" t="n">
        <v>25.6437473297119</v>
      </c>
      <c r="M7" s="5" t="n">
        <v>30.6389859517415</v>
      </c>
      <c r="N7" s="45" t="n">
        <v>26.404338200887</v>
      </c>
      <c r="O7" s="39" t="n">
        <v>27.5498695373535</v>
      </c>
      <c r="P7" s="40" t="n">
        <v>22.7651589711507</v>
      </c>
      <c r="Q7" s="41" t="n">
        <v>22.6770064036051</v>
      </c>
      <c r="R7" s="42" t="n">
        <v>25.4063707987467</v>
      </c>
      <c r="T7" s="0" t="n">
        <f aca="false">G7-E7</f>
        <v>6.9967727661133</v>
      </c>
      <c r="U7" s="0" t="n">
        <f aca="false">AVERAGE(T12:T19)</f>
        <v>7.24122646876743</v>
      </c>
      <c r="V7" s="0" t="n">
        <f aca="false">T7-U7</f>
        <v>-0.244453702654126</v>
      </c>
      <c r="W7" s="0" t="n">
        <f aca="false">POWER(2,-V7)</f>
        <v>1.18464410337404</v>
      </c>
      <c r="X7" s="0" t="n">
        <f aca="false">POWER(2,-T7)*1000</f>
        <v>7.82999571800422</v>
      </c>
      <c r="AA7" s="0" t="n">
        <f aca="false">H7-E7</f>
        <v>4.5530681610107</v>
      </c>
      <c r="AB7" s="0" t="n">
        <f aca="false">AVERAGE($AA$12:$AA$19)</f>
        <v>4.35210536775133</v>
      </c>
      <c r="AC7" s="0" t="n">
        <f aca="false">AA7-AB7</f>
        <v>0.200962793259371</v>
      </c>
      <c r="AD7" s="0" t="n">
        <f aca="false">POWER(2,-AC7)</f>
        <v>0.869969788720406</v>
      </c>
      <c r="AE7" s="0" t="n">
        <f aca="false">POWER(2,-AA7)*1000</f>
        <v>42.5980688581852</v>
      </c>
      <c r="AH7" s="0" t="n">
        <f aca="false">I7-E7</f>
        <v>5.9710992177327</v>
      </c>
      <c r="AI7" s="0" t="n">
        <f aca="false">AVERAGE($AH$12:$AH$19)</f>
        <v>5.52523340497699</v>
      </c>
      <c r="AJ7" s="0" t="n">
        <f aca="false">AH7-AI7</f>
        <v>0.445865812755715</v>
      </c>
      <c r="AK7" s="0" t="n">
        <f aca="false">POWER(2,-AJ7)</f>
        <v>0.734143598646259</v>
      </c>
      <c r="AL7" s="0" t="n">
        <f aca="false">POWER(2,-AH7)*1000</f>
        <v>15.9411639494931</v>
      </c>
      <c r="AO7" s="0" t="n">
        <f aca="false">J7-E7</f>
        <v>7.7074031829834</v>
      </c>
      <c r="AP7" s="0" t="n">
        <f aca="false">AVERAGE($AO$12:$AO$19)</f>
        <v>8.64934439886186</v>
      </c>
      <c r="AQ7" s="0" t="n">
        <f aca="false">AO7-AP7</f>
        <v>-0.941941215878456</v>
      </c>
      <c r="AR7" s="0" t="n">
        <f aca="false">POWER(2,-AQ7)</f>
        <v>1.92111144861267</v>
      </c>
      <c r="AS7" s="0" t="n">
        <f aca="false">POWER(2,-AO7)*1000</f>
        <v>4.78454290290559</v>
      </c>
      <c r="AV7" s="0" t="n">
        <f aca="false">K7-E7</f>
        <v>5.3901882171631</v>
      </c>
      <c r="AW7" s="0" t="n">
        <f aca="false">AVERAGE($AV$12:$AV$19)</f>
        <v>5.10718045915874</v>
      </c>
      <c r="AX7" s="0" t="n">
        <f aca="false">AV7-AW7</f>
        <v>0.283007758004358</v>
      </c>
      <c r="AY7" s="0" t="n">
        <f aca="false">POWER(2,-AX7)</f>
        <v>0.821875767696287</v>
      </c>
      <c r="AZ7" s="0" t="n">
        <f aca="false">POWER(2,-AV7)*1000</f>
        <v>23.8446891065748</v>
      </c>
      <c r="BC7" s="0" t="n">
        <f aca="false">L7-E7</f>
        <v>5.7415084838867</v>
      </c>
      <c r="BD7" s="0" t="n">
        <f aca="false">AVERAGE($BC$12:$BC$19)</f>
        <v>5.8165003458659</v>
      </c>
      <c r="BE7" s="0" t="n">
        <f aca="false">BC7-BD7</f>
        <v>-0.0749918619791989</v>
      </c>
      <c r="BF7" s="0" t="n">
        <f aca="false">POWER(2,-BE7)</f>
        <v>1.05335509412403</v>
      </c>
      <c r="BG7" s="0" t="n">
        <f aca="false">POWER(2,-BC7)*1000</f>
        <v>18.6910511504404</v>
      </c>
      <c r="BJ7" s="0" t="n">
        <f aca="false">M7-E7</f>
        <v>10.7367471059163</v>
      </c>
      <c r="BK7" s="0" t="n">
        <f aca="false">AVERAGE($BJ$12:$BJ$19)</f>
        <v>10.9495063055129</v>
      </c>
      <c r="BL7" s="0" t="n">
        <f aca="false">BJ7-BK7</f>
        <v>-0.212759199596627</v>
      </c>
      <c r="BM7" s="0" t="n">
        <f aca="false">POWER(2,-BL7)</f>
        <v>1.15890250320397</v>
      </c>
      <c r="BN7" s="0" t="n">
        <f aca="false">POWER(2,-BJ7)*1000</f>
        <v>0.586026243739867</v>
      </c>
      <c r="BQ7" s="0" t="n">
        <f aca="false">N7-E7</f>
        <v>6.5020993550618</v>
      </c>
      <c r="BR7" s="0" t="n">
        <f aca="false">AVERAGE($BQ$12:$BQ$19)</f>
        <v>5.71899741036551</v>
      </c>
      <c r="BS7" s="0" t="n">
        <f aca="false">BQ7-BR7</f>
        <v>0.783101944696289</v>
      </c>
      <c r="BT7" s="0" t="n">
        <f aca="false">POWER(2,-BS7)</f>
        <v>0.58111598909572</v>
      </c>
      <c r="BU7" s="0" t="n">
        <f aca="false">POWER(2,-BQ7)*1000</f>
        <v>11.0324777269368</v>
      </c>
      <c r="BX7" s="0" t="n">
        <f aca="false">O7-E7</f>
        <v>7.6476306915283</v>
      </c>
      <c r="BY7" s="0" t="n">
        <f aca="false">AVERAGE($BX$12:$BX$19)</f>
        <v>7.56240590413412</v>
      </c>
      <c r="BZ7" s="0" t="n">
        <f aca="false">BX7-BY7</f>
        <v>0.0852247873941874</v>
      </c>
      <c r="CA7" s="0" t="n">
        <f aca="false">POWER(2,-BZ7)</f>
        <v>0.942637651397408</v>
      </c>
      <c r="CB7" s="0" t="n">
        <f aca="false">POWER(2,-BX7)*1000</f>
        <v>4.98693567121484</v>
      </c>
      <c r="CC7" s="0"/>
      <c r="CD7" s="0"/>
      <c r="CE7" s="0" t="n">
        <f aca="false">P7-E7</f>
        <v>2.8629201253255</v>
      </c>
      <c r="CF7" s="0" t="n">
        <f aca="false">AVERAGE($CE$12:$CE$19)</f>
        <v>2.92571476527623</v>
      </c>
      <c r="CG7" s="0" t="n">
        <f aca="false">CE7-CF7</f>
        <v>-0.062794639950726</v>
      </c>
      <c r="CH7" s="0" t="n">
        <f aca="false">POWER(2,-CG7)</f>
        <v>1.04448707504177</v>
      </c>
      <c r="CI7" s="0" t="n">
        <f aca="false">POWER(2,-CE7)*1000</f>
        <v>137.459628893001</v>
      </c>
      <c r="CJ7" s="0"/>
      <c r="CK7" s="0"/>
      <c r="CL7" s="0" t="n">
        <f aca="false">Q7-E7</f>
        <v>2.7747675577799</v>
      </c>
      <c r="CM7" s="0" t="n">
        <f aca="false">AVERAGE($CL$12:$CL$19)</f>
        <v>2.72868873959496</v>
      </c>
      <c r="CN7" s="0" t="n">
        <f aca="false">CL7-CM7</f>
        <v>0.0460788181849421</v>
      </c>
      <c r="CO7" s="0" t="n">
        <f aca="false">POWER(2,-CN7)</f>
        <v>0.968565272539458</v>
      </c>
      <c r="CP7" s="0" t="n">
        <f aca="false">POWER(2,-CL7)*1000</f>
        <v>146.120696653705</v>
      </c>
      <c r="CQ7" s="0"/>
      <c r="CR7" s="0"/>
      <c r="CS7" s="0" t="n">
        <f aca="false">R7-E7</f>
        <v>5.5041319529215</v>
      </c>
      <c r="CT7" s="0" t="n">
        <f aca="false">AVERAGE($CS$12:$CS$19)</f>
        <v>5.9712974003383</v>
      </c>
      <c r="CU7" s="0" t="n">
        <f aca="false">CS7-CT7</f>
        <v>-0.467165447416798</v>
      </c>
      <c r="CV7" s="0" t="n">
        <f aca="false">POWER(2,-CU7)</f>
        <v>1.38239072919265</v>
      </c>
      <c r="CW7" s="0" t="n">
        <f aca="false">POWER(2,-CS7)*1000</f>
        <v>22.0338902592052</v>
      </c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0" t="s">
        <v>90</v>
      </c>
      <c r="B8" s="0" t="n">
        <v>21</v>
      </c>
      <c r="C8" s="0" t="s">
        <v>86</v>
      </c>
      <c r="E8" s="0" t="n">
        <v>20.5079135894775</v>
      </c>
      <c r="G8" s="39" t="n">
        <v>27.9763851165771</v>
      </c>
      <c r="H8" s="40" t="n">
        <v>24.5764764149984</v>
      </c>
      <c r="I8" s="41" t="n">
        <v>25.6781107584635</v>
      </c>
      <c r="J8" s="42" t="n">
        <v>28.933469136556</v>
      </c>
      <c r="K8" s="43" t="n">
        <v>25.4931456247966</v>
      </c>
      <c r="L8" s="44" t="n">
        <v>26.0985463460286</v>
      </c>
      <c r="M8" s="5" t="n">
        <v>31.0769761403402</v>
      </c>
      <c r="N8" s="45" t="n">
        <v>26.0451183319092</v>
      </c>
      <c r="O8" s="39" t="n">
        <v>28.1217466990153</v>
      </c>
      <c r="P8" s="40" t="n">
        <v>22.2261384328206</v>
      </c>
      <c r="Q8" s="41" t="n">
        <v>22.3815066019694</v>
      </c>
      <c r="R8" s="42" t="n">
        <v>26.5885117848714</v>
      </c>
      <c r="T8" s="0" t="n">
        <f aca="false">G8-E8</f>
        <v>7.4684715270996</v>
      </c>
      <c r="U8" s="0" t="n">
        <f aca="false">AVERAGE(T12:T19)</f>
        <v>7.24122646876743</v>
      </c>
      <c r="V8" s="0" t="n">
        <f aca="false">T8-U8</f>
        <v>0.22724505833217</v>
      </c>
      <c r="W8" s="0" t="n">
        <f aca="false">POWER(2,-V8)</f>
        <v>0.854264621901765</v>
      </c>
      <c r="X8" s="0" t="n">
        <f aca="false">POWER(2,-T8)*1000</f>
        <v>5.64632729144758</v>
      </c>
      <c r="AA8" s="0" t="n">
        <f aca="false">H8-E8</f>
        <v>4.0685628255209</v>
      </c>
      <c r="AB8" s="0" t="n">
        <f aca="false">AVERAGE($AA$12:$AA$19)</f>
        <v>4.35210536775133</v>
      </c>
      <c r="AC8" s="0" t="n">
        <f aca="false">AA8-AB8</f>
        <v>-0.283542542230429</v>
      </c>
      <c r="AD8" s="0" t="n">
        <f aca="false">POWER(2,-AC8)</f>
        <v>1.21718000725878</v>
      </c>
      <c r="AE8" s="0" t="n">
        <f aca="false">POWER(2,-AA8)*1000</f>
        <v>59.5992164719633</v>
      </c>
      <c r="AH8" s="0" t="n">
        <f aca="false">I8-E8</f>
        <v>5.170197168986</v>
      </c>
      <c r="AI8" s="0" t="n">
        <f aca="false">AVERAGE($AH$12:$AH$19)</f>
        <v>5.52523340497699</v>
      </c>
      <c r="AJ8" s="0" t="n">
        <f aca="false">AH8-AI8</f>
        <v>-0.355036235990985</v>
      </c>
      <c r="AK8" s="0" t="n">
        <f aca="false">POWER(2,-AJ8)</f>
        <v>1.27901770580181</v>
      </c>
      <c r="AL8" s="0" t="n">
        <f aca="false">POWER(2,-AH8)*1000</f>
        <v>27.7725379341154</v>
      </c>
      <c r="AO8" s="0" t="n">
        <f aca="false">J8-E8</f>
        <v>8.4255555470785</v>
      </c>
      <c r="AP8" s="0" t="n">
        <f aca="false">AVERAGE($AO$12:$AO$19)</f>
        <v>8.64934439886186</v>
      </c>
      <c r="AQ8" s="0" t="n">
        <f aca="false">AO8-AP8</f>
        <v>-0.223788851783359</v>
      </c>
      <c r="AR8" s="0" t="n">
        <f aca="false">POWER(2,-AQ8)</f>
        <v>1.1677964671617</v>
      </c>
      <c r="AS8" s="0" t="n">
        <f aca="false">POWER(2,-AO8)*1000</f>
        <v>2.90840612242025</v>
      </c>
      <c r="AV8" s="0" t="n">
        <f aca="false">K8-E8</f>
        <v>4.9852320353191</v>
      </c>
      <c r="AW8" s="0" t="n">
        <f aca="false">AVERAGE($AV$12:$AV$19)</f>
        <v>5.10718045915874</v>
      </c>
      <c r="AX8" s="0" t="n">
        <f aca="false">AV8-AW8</f>
        <v>-0.121948423839642</v>
      </c>
      <c r="AY8" s="0" t="n">
        <f aca="false">POWER(2,-AX8)</f>
        <v>1.08820353784025</v>
      </c>
      <c r="AZ8" s="0" t="n">
        <f aca="false">POWER(2,-AV8)*1000</f>
        <v>31.5715294991689</v>
      </c>
      <c r="BC8" s="0" t="n">
        <f aca="false">L8-E8</f>
        <v>5.5906327565511</v>
      </c>
      <c r="BD8" s="0" t="n">
        <f aca="false">AVERAGE($BC$12:$BC$19)</f>
        <v>5.8165003458659</v>
      </c>
      <c r="BE8" s="0" t="n">
        <f aca="false">BC8-BD8</f>
        <v>-0.225867589314801</v>
      </c>
      <c r="BF8" s="0" t="n">
        <f aca="false">POWER(2,-BE8)</f>
        <v>1.16948032411314</v>
      </c>
      <c r="BG8" s="0" t="n">
        <f aca="false">POWER(2,-BC8)*1000</f>
        <v>20.751612328424</v>
      </c>
      <c r="BJ8" s="0" t="n">
        <f aca="false">M8-E8</f>
        <v>10.5690625508627</v>
      </c>
      <c r="BK8" s="0" t="n">
        <f aca="false">AVERAGE($BJ$12:$BJ$19)</f>
        <v>10.9495063055129</v>
      </c>
      <c r="BL8" s="0" t="n">
        <f aca="false">BJ8-BK8</f>
        <v>-0.380443754650228</v>
      </c>
      <c r="BM8" s="0" t="n">
        <f aca="false">POWER(2,-BL8)</f>
        <v>1.30174219321592</v>
      </c>
      <c r="BN8" s="0" t="n">
        <f aca="false">POWER(2,-BJ8)*1000</f>
        <v>0.658256484647317</v>
      </c>
      <c r="BQ8" s="0" t="n">
        <f aca="false">N8-E8</f>
        <v>5.5372047424317</v>
      </c>
      <c r="BR8" s="0" t="n">
        <f aca="false">AVERAGE($BQ$12:$BQ$19)</f>
        <v>5.71899741036551</v>
      </c>
      <c r="BS8" s="0" t="n">
        <f aca="false">BQ8-BR8</f>
        <v>-0.181792667933812</v>
      </c>
      <c r="BT8" s="0" t="n">
        <f aca="false">POWER(2,-BS8)</f>
        <v>1.13429246219539</v>
      </c>
      <c r="BU8" s="0" t="n">
        <f aca="false">POWER(2,-BQ8)*1000</f>
        <v>21.5345241910762</v>
      </c>
      <c r="BX8" s="0" t="n">
        <f aca="false">O8-E8</f>
        <v>7.6138331095378</v>
      </c>
      <c r="BY8" s="0" t="n">
        <f aca="false">AVERAGE($BX$12:$BX$19)</f>
        <v>7.56240590413412</v>
      </c>
      <c r="BZ8" s="0" t="n">
        <f aca="false">BX8-BY8</f>
        <v>0.0514272054036855</v>
      </c>
      <c r="CA8" s="0" t="n">
        <f aca="false">POWER(2,-BZ8)</f>
        <v>0.964981235963468</v>
      </c>
      <c r="CB8" s="0" t="n">
        <f aca="false">POWER(2,-BX8)*1000</f>
        <v>5.10514229995506</v>
      </c>
      <c r="CC8" s="0"/>
      <c r="CD8" s="0"/>
      <c r="CE8" s="0" t="n">
        <f aca="false">P8-E8</f>
        <v>1.7182248433431</v>
      </c>
      <c r="CF8" s="0" t="n">
        <f aca="false">AVERAGE($CE$12:$CE$19)</f>
        <v>2.92571476527623</v>
      </c>
      <c r="CG8" s="0" t="n">
        <f aca="false">CE8-CF8</f>
        <v>-1.20748992193313</v>
      </c>
      <c r="CH8" s="0" t="n">
        <f aca="false">POWER(2,-CG8)</f>
        <v>2.30935493112902</v>
      </c>
      <c r="CI8" s="0" t="n">
        <f aca="false">POWER(2,-CE8)*1000</f>
        <v>303.922450933651</v>
      </c>
      <c r="CJ8" s="0"/>
      <c r="CK8" s="0"/>
      <c r="CL8" s="0" t="n">
        <f aca="false">Q8-E8</f>
        <v>1.8735930124919</v>
      </c>
      <c r="CM8" s="0" t="n">
        <f aca="false">AVERAGE($CL$12:$CL$19)</f>
        <v>2.72868873959496</v>
      </c>
      <c r="CN8" s="0" t="n">
        <f aca="false">CL8-CM8</f>
        <v>-0.855095727103059</v>
      </c>
      <c r="CO8" s="0" t="n">
        <f aca="false">POWER(2,-CN8)</f>
        <v>1.80887877562228</v>
      </c>
      <c r="CP8" s="0" t="n">
        <f aca="false">POWER(2,-CL8)*1000</f>
        <v>272.892942117394</v>
      </c>
      <c r="CQ8" s="0"/>
      <c r="CR8" s="0"/>
      <c r="CS8" s="0" t="n">
        <f aca="false">R8-E8</f>
        <v>6.0805981953939</v>
      </c>
      <c r="CT8" s="0" t="n">
        <f aca="false">AVERAGE($CS$12:$CS$19)</f>
        <v>5.9712974003383</v>
      </c>
      <c r="CU8" s="0" t="n">
        <f aca="false">CS8-CT8</f>
        <v>0.109300795055601</v>
      </c>
      <c r="CV8" s="0" t="n">
        <f aca="false">POWER(2,-CU8)</f>
        <v>0.927037243427854</v>
      </c>
      <c r="CW8" s="0" t="n">
        <f aca="false">POWER(2,-CS8)*1000</f>
        <v>14.776022767322</v>
      </c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0" t="s">
        <v>91</v>
      </c>
      <c r="B9" s="0" t="n">
        <v>22</v>
      </c>
      <c r="C9" s="0" t="s">
        <v>86</v>
      </c>
      <c r="E9" s="0" t="n">
        <v>21.0513935089111</v>
      </c>
      <c r="G9" s="39" t="n">
        <v>28.1068878173828</v>
      </c>
      <c r="H9" s="40" t="n">
        <v>25.807523727417</v>
      </c>
      <c r="I9" s="41" t="n">
        <v>26.8557408650716</v>
      </c>
      <c r="J9" s="42" t="n">
        <v>30.2024631500244</v>
      </c>
      <c r="K9" s="43" t="n">
        <v>26.3054281870524</v>
      </c>
      <c r="L9" s="44" t="n">
        <v>27.2086060841878</v>
      </c>
      <c r="M9" s="5" t="n">
        <v>32.1063105265299</v>
      </c>
      <c r="N9" s="45" t="n">
        <v>27.2335764567057</v>
      </c>
      <c r="O9" s="39" t="n">
        <v>29.1585070292155</v>
      </c>
      <c r="P9" s="40" t="n">
        <v>23.3527329762777</v>
      </c>
      <c r="Q9" s="41" t="n">
        <v>24.2993329366048</v>
      </c>
      <c r="R9" s="42" t="n">
        <v>27.8816095987956</v>
      </c>
      <c r="T9" s="0" t="n">
        <f aca="false">G9-E9</f>
        <v>7.0554943084717</v>
      </c>
      <c r="U9" s="0" t="n">
        <f aca="false">AVERAGE(T12:T19)</f>
        <v>7.24122646876743</v>
      </c>
      <c r="V9" s="0" t="n">
        <f aca="false">T9-U9</f>
        <v>-0.185732160295731</v>
      </c>
      <c r="W9" s="0" t="n">
        <f aca="false">POWER(2,-V9)</f>
        <v>1.13739404840826</v>
      </c>
      <c r="X9" s="0" t="n">
        <f aca="false">POWER(2,-T9)*1000</f>
        <v>7.51769286940702</v>
      </c>
      <c r="AA9" s="0" t="n">
        <f aca="false">H9-E9</f>
        <v>4.7561302185059</v>
      </c>
      <c r="AB9" s="0" t="n">
        <f aca="false">AVERAGE($AA$12:$AA$19)</f>
        <v>4.35210536775133</v>
      </c>
      <c r="AC9" s="0" t="n">
        <f aca="false">AA9-AB9</f>
        <v>0.40402485075457</v>
      </c>
      <c r="AD9" s="0" t="n">
        <f aca="false">POWER(2,-AC9)</f>
        <v>0.755746946130674</v>
      </c>
      <c r="AE9" s="0" t="n">
        <f aca="false">POWER(2,-AA9)*1000</f>
        <v>37.0051476132167</v>
      </c>
      <c r="AH9" s="0" t="n">
        <f aca="false">I9-E9</f>
        <v>5.8043473561605</v>
      </c>
      <c r="AI9" s="0" t="n">
        <f aca="false">AVERAGE($AH$12:$AH$19)</f>
        <v>5.52523340497699</v>
      </c>
      <c r="AJ9" s="0" t="n">
        <f aca="false">AH9-AI9</f>
        <v>0.279113951183513</v>
      </c>
      <c r="AK9" s="0" t="n">
        <f aca="false">POWER(2,-AJ9)</f>
        <v>0.824096991129863</v>
      </c>
      <c r="AL9" s="0" t="n">
        <f aca="false">POWER(2,-AH9)*1000</f>
        <v>17.8944082194675</v>
      </c>
      <c r="AO9" s="0" t="n">
        <f aca="false">J9-E9</f>
        <v>9.1510696411133</v>
      </c>
      <c r="AP9" s="0" t="n">
        <f aca="false">AVERAGE($AO$12:$AO$19)</f>
        <v>8.64934439886186</v>
      </c>
      <c r="AQ9" s="0" t="n">
        <f aca="false">AO9-AP9</f>
        <v>0.501725242251441</v>
      </c>
      <c r="AR9" s="0" t="n">
        <f aca="false">POWER(2,-AQ9)</f>
        <v>0.706261695200729</v>
      </c>
      <c r="AS9" s="0" t="n">
        <f aca="false">POWER(2,-AO9)*1000</f>
        <v>1.7589502076035</v>
      </c>
      <c r="AV9" s="0" t="n">
        <f aca="false">K9-E9</f>
        <v>5.2540346781413</v>
      </c>
      <c r="AW9" s="0" t="n">
        <f aca="false">AVERAGE($AV$12:$AV$19)</f>
        <v>5.10718045915874</v>
      </c>
      <c r="AX9" s="0" t="n">
        <f aca="false">AV9-AW9</f>
        <v>0.146854218982556</v>
      </c>
      <c r="AY9" s="0" t="n">
        <f aca="false">POWER(2,-AX9)</f>
        <v>0.903217773620489</v>
      </c>
      <c r="AZ9" s="0" t="n">
        <f aca="false">POWER(2,-AV9)*1000</f>
        <v>26.2046258741526</v>
      </c>
      <c r="BC9" s="0" t="n">
        <f aca="false">L9-E9</f>
        <v>6.1572125752767</v>
      </c>
      <c r="BD9" s="0" t="n">
        <f aca="false">AVERAGE($BC$12:$BC$19)</f>
        <v>5.8165003458659</v>
      </c>
      <c r="BE9" s="0" t="n">
        <f aca="false">BC9-BD9</f>
        <v>0.340712229410799</v>
      </c>
      <c r="BF9" s="0" t="n">
        <f aca="false">POWER(2,-BE9)</f>
        <v>0.789651380678715</v>
      </c>
      <c r="BG9" s="0" t="n">
        <f aca="false">POWER(2,-BC9)*1000</f>
        <v>14.0118127586935</v>
      </c>
      <c r="BJ9" s="0" t="n">
        <f aca="false">M9-E9</f>
        <v>11.0549170176188</v>
      </c>
      <c r="BK9" s="0" t="n">
        <f aca="false">AVERAGE($BJ$12:$BJ$19)</f>
        <v>10.9495063055129</v>
      </c>
      <c r="BL9" s="0" t="n">
        <f aca="false">BJ9-BK9</f>
        <v>0.105410712105874</v>
      </c>
      <c r="BM9" s="0" t="n">
        <f aca="false">POWER(2,-BL9)</f>
        <v>0.929540279754753</v>
      </c>
      <c r="BN9" s="0" t="n">
        <f aca="false">POWER(2,-BJ9)*1000</f>
        <v>0.470043853597327</v>
      </c>
      <c r="BQ9" s="0" t="n">
        <f aca="false">N9-E9</f>
        <v>6.1821829477946</v>
      </c>
      <c r="BR9" s="0" t="n">
        <f aca="false">AVERAGE($BQ$12:$BQ$19)</f>
        <v>5.71899741036551</v>
      </c>
      <c r="BS9" s="0" t="n">
        <f aca="false">BQ9-BR9</f>
        <v>0.463185537429085</v>
      </c>
      <c r="BT9" s="0" t="n">
        <f aca="false">POWER(2,-BS9)</f>
        <v>0.725382810246252</v>
      </c>
      <c r="BU9" s="0" t="n">
        <f aca="false">POWER(2,-BQ9)*1000</f>
        <v>13.7713810112122</v>
      </c>
      <c r="BX9" s="0" t="n">
        <f aca="false">O9-E9</f>
        <v>8.1071135203044</v>
      </c>
      <c r="BY9" s="0" t="n">
        <f aca="false">AVERAGE($BX$12:$BX$19)</f>
        <v>7.56240590413412</v>
      </c>
      <c r="BZ9" s="0" t="n">
        <f aca="false">BX9-BY9</f>
        <v>0.544707616170284</v>
      </c>
      <c r="CA9" s="0" t="n">
        <f aca="false">POWER(2,-BZ9)</f>
        <v>0.685530321433617</v>
      </c>
      <c r="CB9" s="0" t="n">
        <f aca="false">POWER(2,-BX9)*1000</f>
        <v>3.62673356892614</v>
      </c>
      <c r="CC9" s="0"/>
      <c r="CD9" s="0"/>
      <c r="CE9" s="0" t="n">
        <f aca="false">P9-E9</f>
        <v>2.3013394673666</v>
      </c>
      <c r="CF9" s="0" t="n">
        <f aca="false">AVERAGE($CE$12:$CE$19)</f>
        <v>2.92571476527623</v>
      </c>
      <c r="CG9" s="0" t="n">
        <f aca="false">CE9-CF9</f>
        <v>-0.624375297909629</v>
      </c>
      <c r="CH9" s="0" t="n">
        <f aca="false">POWER(2,-CG9)</f>
        <v>1.54154317649861</v>
      </c>
      <c r="CI9" s="0" t="n">
        <f aca="false">POWER(2,-CE9)*1000</f>
        <v>202.87465304974</v>
      </c>
      <c r="CJ9" s="0"/>
      <c r="CK9" s="0"/>
      <c r="CL9" s="0" t="n">
        <f aca="false">Q9-E9</f>
        <v>3.2479394276937</v>
      </c>
      <c r="CM9" s="0" t="n">
        <f aca="false">AVERAGE($CL$12:$CL$19)</f>
        <v>2.72868873959496</v>
      </c>
      <c r="CN9" s="0" t="n">
        <f aca="false">CL9-CM9</f>
        <v>0.519250688098741</v>
      </c>
      <c r="CO9" s="0" t="n">
        <f aca="false">POWER(2,-CN9)</f>
        <v>0.697734130628604</v>
      </c>
      <c r="CP9" s="0" t="n">
        <f aca="false">POWER(2,-CL9)*1000</f>
        <v>105.26228860055</v>
      </c>
      <c r="CQ9" s="0"/>
      <c r="CR9" s="0"/>
      <c r="CS9" s="0" t="n">
        <f aca="false">R9-E9</f>
        <v>6.8302160898845</v>
      </c>
      <c r="CT9" s="0" t="n">
        <f aca="false">AVERAGE($CS$12:$CS$19)</f>
        <v>5.9712974003383</v>
      </c>
      <c r="CU9" s="0" t="n">
        <f aca="false">CS9-CT9</f>
        <v>0.858918689546199</v>
      </c>
      <c r="CV9" s="0" t="n">
        <f aca="false">POWER(2,-CU9)</f>
        <v>0.551365655688776</v>
      </c>
      <c r="CW9" s="0" t="n">
        <f aca="false">POWER(2,-CS9)*1000</f>
        <v>8.78820299759703</v>
      </c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0" t="s">
        <v>92</v>
      </c>
      <c r="B10" s="0" t="n">
        <v>23</v>
      </c>
      <c r="C10" s="0" t="s">
        <v>86</v>
      </c>
      <c r="E10" s="0" t="n">
        <v>21.3495197296143</v>
      </c>
      <c r="G10" s="39" t="n">
        <v>29.2722682952881</v>
      </c>
      <c r="H10" s="40" t="n">
        <v>24.6695925394694</v>
      </c>
      <c r="I10" s="41" t="n">
        <v>25.8810094197591</v>
      </c>
      <c r="J10" s="42" t="n">
        <v>29.2549769083659</v>
      </c>
      <c r="K10" s="43" t="n">
        <v>25.9661248524984</v>
      </c>
      <c r="L10" s="44" t="n">
        <v>26.1894245147705</v>
      </c>
      <c r="M10" s="5" t="n">
        <v>31.5865039825439</v>
      </c>
      <c r="N10" s="45" t="n">
        <v>26.7574501037598</v>
      </c>
      <c r="O10" s="39" t="n">
        <v>28.8018264770508</v>
      </c>
      <c r="P10" s="40" t="n">
        <v>22.8409442901611</v>
      </c>
      <c r="Q10" s="41" t="n">
        <v>23.0155658721924</v>
      </c>
      <c r="R10" s="42" t="n">
        <v>26.5070050557454</v>
      </c>
      <c r="T10" s="0" t="n">
        <f aca="false">G10-E10</f>
        <v>7.9227485656738</v>
      </c>
      <c r="U10" s="0" t="n">
        <f aca="false">AVERAGE(T12:T19)</f>
        <v>7.24122646876743</v>
      </c>
      <c r="V10" s="0" t="n">
        <f aca="false">T10-U10</f>
        <v>0.681522096906371</v>
      </c>
      <c r="W10" s="0" t="n">
        <f aca="false">POWER(2,-V10)</f>
        <v>0.623507104138427</v>
      </c>
      <c r="X10" s="0" t="n">
        <f aca="false">POWER(2,-T10)*1000</f>
        <v>4.12111784597944</v>
      </c>
      <c r="AA10" s="0" t="n">
        <f aca="false">H10-E10</f>
        <v>3.3200728098551</v>
      </c>
      <c r="AB10" s="0" t="n">
        <f aca="false">AVERAGE($AA$12:$AA$19)</f>
        <v>4.35210536775133</v>
      </c>
      <c r="AC10" s="0" t="n">
        <f aca="false">AA10-AB10</f>
        <v>-1.03203255789623</v>
      </c>
      <c r="AD10" s="0" t="n">
        <f aca="false">POWER(2,-AC10)</f>
        <v>2.04490320887638</v>
      </c>
      <c r="AH10" s="0" t="n">
        <f aca="false">I10-E10</f>
        <v>4.5314896901448</v>
      </c>
      <c r="AI10" s="0" t="n">
        <f aca="false">AVERAGE($AH$12:$AH$19)</f>
        <v>5.52523340497699</v>
      </c>
      <c r="AJ10" s="0" t="n">
        <f aca="false">AH10-AI10</f>
        <v>-0.993743714832187</v>
      </c>
      <c r="AK10" s="0" t="n">
        <f aca="false">POWER(2,-AJ10)</f>
        <v>1.99134572545772</v>
      </c>
      <c r="AO10" s="0" t="n">
        <f aca="false">J10-E10</f>
        <v>7.9054571787516</v>
      </c>
      <c r="AP10" s="0" t="n">
        <f aca="false">AVERAGE($AO$12:$AO$19)</f>
        <v>8.64934439886186</v>
      </c>
      <c r="AQ10" s="0" t="n">
        <f aca="false">AO10-AP10</f>
        <v>-0.743887220110258</v>
      </c>
      <c r="AR10" s="0" t="n">
        <f aca="false">POWER(2,-AQ10)</f>
        <v>1.6746820548746</v>
      </c>
      <c r="AS10" s="0" t="n">
        <f aca="false">POWER(2,-AO10)*1000</f>
        <v>4.1708085941916</v>
      </c>
      <c r="AV10" s="0" t="n">
        <f aca="false">K10-E10</f>
        <v>4.6166051228841</v>
      </c>
      <c r="AW10" s="0" t="n">
        <f aca="false">AVERAGE($AV$12:$AV$19)</f>
        <v>5.10718045915874</v>
      </c>
      <c r="AX10" s="0" t="n">
        <f aca="false">AV10-AW10</f>
        <v>-0.490575336274643</v>
      </c>
      <c r="AY10" s="0" t="n">
        <f aca="false">POWER(2,-AX10)</f>
        <v>1.4050050698186</v>
      </c>
      <c r="AZ10" s="0" t="n">
        <f aca="false">POWER(2,-AV10)*1000</f>
        <v>40.7627410367526</v>
      </c>
      <c r="BC10" s="0" t="n">
        <f aca="false">L10-E10</f>
        <v>4.8399047851562</v>
      </c>
      <c r="BD10" s="0" t="n">
        <f aca="false">AVERAGE($BC$12:$BC$19)</f>
        <v>5.8165003458659</v>
      </c>
      <c r="BE10" s="0" t="n">
        <f aca="false">BC10-BD10</f>
        <v>-0.9765955607097</v>
      </c>
      <c r="BF10" s="0" t="n">
        <f aca="false">POWER(2,-BE10)</f>
        <v>1.96781631707265</v>
      </c>
      <c r="BJ10" s="0" t="n">
        <f aca="false">M10-E10</f>
        <v>10.2369842529296</v>
      </c>
      <c r="BK10" s="0" t="n">
        <f aca="false">AVERAGE($BJ$12:$BJ$19)</f>
        <v>10.9495063055129</v>
      </c>
      <c r="BL10" s="0" t="n">
        <f aca="false">BJ10-BK10</f>
        <v>-0.71252205258333</v>
      </c>
      <c r="BM10" s="0" t="n">
        <f aca="false">POWER(2,-BL10)</f>
        <v>1.63866625503241</v>
      </c>
      <c r="BN10" s="0" t="n">
        <f aca="false">POWER(2,-BJ10)*1000</f>
        <v>0.828630042238248</v>
      </c>
      <c r="BQ10" s="0" t="n">
        <f aca="false">N10-E10</f>
        <v>5.4079303741455</v>
      </c>
      <c r="BR10" s="0" t="n">
        <f aca="false">AVERAGE($BQ$12:$BQ$19)</f>
        <v>5.71899741036551</v>
      </c>
      <c r="BS10" s="0" t="n">
        <f aca="false">BQ10-BR10</f>
        <v>-0.311067036220012</v>
      </c>
      <c r="BT10" s="0" t="n">
        <f aca="false">POWER(2,-BS10)</f>
        <v>1.24062494321364</v>
      </c>
      <c r="BU10" s="0" t="n">
        <f aca="false">POWER(2,-BQ10)*1000</f>
        <v>23.5532446367299</v>
      </c>
      <c r="BX10" s="0" t="n">
        <f aca="false">O10-E10</f>
        <v>7.4523067474365</v>
      </c>
      <c r="BY10" s="0" t="n">
        <f aca="false">AVERAGE($BX$12:$BX$19)</f>
        <v>7.56240590413412</v>
      </c>
      <c r="BZ10" s="0" t="n">
        <f aca="false">BX10-BY10</f>
        <v>-0.110099156697617</v>
      </c>
      <c r="CA10" s="0" t="n">
        <f aca="false">POWER(2,-BZ10)</f>
        <v>1.07930241461031</v>
      </c>
      <c r="CB10" s="0" t="n">
        <f aca="false">POWER(2,-BX10)*1000</f>
        <v>5.7099477232522</v>
      </c>
      <c r="CC10" s="0"/>
      <c r="CD10" s="0"/>
      <c r="CE10" s="0" t="n">
        <f aca="false">P10-E10</f>
        <v>1.4914245605468</v>
      </c>
      <c r="CF10" s="0" t="n">
        <f aca="false">AVERAGE($CE$12:$CE$19)</f>
        <v>2.92571476527623</v>
      </c>
      <c r="CG10" s="0" t="n">
        <f aca="false">CE10-CF10</f>
        <v>-1.43429020472943</v>
      </c>
      <c r="CH10" s="0" t="n">
        <f aca="false">POWER(2,-CG10)</f>
        <v>2.70249173301575</v>
      </c>
      <c r="CI10" s="0" t="n">
        <f aca="false">POWER(2,-CE10)*1000</f>
        <v>355.66118488531</v>
      </c>
      <c r="CJ10" s="0"/>
      <c r="CK10" s="0"/>
      <c r="CL10" s="0" t="n">
        <f aca="false">Q10-E10</f>
        <v>1.6660461425781</v>
      </c>
      <c r="CM10" s="0" t="n">
        <f aca="false">AVERAGE($CL$12:$CL$19)</f>
        <v>2.72868873959496</v>
      </c>
      <c r="CN10" s="0" t="n">
        <f aca="false">CL10-CM10</f>
        <v>-1.06264259701686</v>
      </c>
      <c r="CO10" s="0" t="n">
        <f aca="false">POWER(2,-CN10)</f>
        <v>2.08875400860265</v>
      </c>
      <c r="CP10" s="0" t="n">
        <f aca="false">POWER(2,-CL10)*1000</f>
        <v>315.115769198512</v>
      </c>
      <c r="CQ10" s="0"/>
      <c r="CR10" s="0"/>
      <c r="CS10" s="0" t="n">
        <f aca="false">R10-E10</f>
        <v>5.1574853261311</v>
      </c>
      <c r="CT10" s="0" t="n">
        <f aca="false">AVERAGE($CS$12:$CS$19)</f>
        <v>5.9712974003383</v>
      </c>
      <c r="CU10" s="0" t="n">
        <f aca="false">CS10-CT10</f>
        <v>-0.813812074207201</v>
      </c>
      <c r="CV10" s="0" t="n">
        <f aca="false">POWER(2,-CU10)</f>
        <v>1.75785012894143</v>
      </c>
      <c r="CW10" s="0" t="n">
        <f aca="false">POWER(2,-CS10)*1000</f>
        <v>28.018327970013</v>
      </c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9" customFormat="true" ht="15" hidden="false" customHeight="false" outlineLevel="0" collapsed="false">
      <c r="A11" s="29" t="s">
        <v>93</v>
      </c>
      <c r="B11" s="19" t="n">
        <v>24</v>
      </c>
      <c r="C11" s="19" t="s">
        <v>86</v>
      </c>
      <c r="E11" s="19" t="n">
        <v>22.1203765869141</v>
      </c>
      <c r="G11" s="46" t="n">
        <v>28.4839916229248</v>
      </c>
      <c r="H11" s="47" t="n">
        <v>26.3258921305339</v>
      </c>
      <c r="I11" s="48" t="n">
        <v>27.2837460835775</v>
      </c>
      <c r="J11" s="49" t="n">
        <v>31.0994745890299</v>
      </c>
      <c r="K11" s="50" t="n">
        <v>26.2038656870524</v>
      </c>
      <c r="L11" s="51" t="n">
        <v>27.3303712209066</v>
      </c>
      <c r="M11" s="52" t="n">
        <v>32.8098080952962</v>
      </c>
      <c r="N11" s="53" t="n">
        <v>27.3171405792236</v>
      </c>
      <c r="O11" s="46" t="n">
        <v>29.4595686594645</v>
      </c>
      <c r="P11" s="47" t="n">
        <v>23.7534262339274</v>
      </c>
      <c r="Q11" s="48" t="n">
        <v>24.7670701344808</v>
      </c>
      <c r="R11" s="49" t="n">
        <v>27.2324409484863</v>
      </c>
      <c r="T11" s="19" t="n">
        <f aca="false">G11-E11</f>
        <v>6.3636150360107</v>
      </c>
      <c r="U11" s="19" t="n">
        <f aca="false">AVERAGE(T12:T19)</f>
        <v>7.24122646876743</v>
      </c>
      <c r="V11" s="19" t="n">
        <f aca="false">T11-U11</f>
        <v>-0.877611432756729</v>
      </c>
      <c r="W11" s="19" t="n">
        <f aca="false">POWER(2,-V11)</f>
        <v>1.83733084411445</v>
      </c>
      <c r="X11" s="19" t="n">
        <f aca="false">POWER(2,-T11)*1000</f>
        <v>12.1439786016736</v>
      </c>
      <c r="AA11" s="19" t="n">
        <f aca="false">H11-E11</f>
        <v>4.2055155436198</v>
      </c>
      <c r="AB11" s="19" t="n">
        <f aca="false">AVERAGE($AA$12:$AA$19)</f>
        <v>4.35210536775133</v>
      </c>
      <c r="AC11" s="19" t="n">
        <f aca="false">AA11-AB11</f>
        <v>-0.146589824131529</v>
      </c>
      <c r="AD11" s="19" t="n">
        <f aca="false">POWER(2,-AC11)</f>
        <v>1.10694982035028</v>
      </c>
      <c r="AE11" s="19" t="n">
        <f aca="false">POWER(2,-AA11)*1000</f>
        <v>54.201795603952</v>
      </c>
      <c r="AH11" s="19" t="n">
        <f aca="false">I11-E11</f>
        <v>5.1633694966634</v>
      </c>
      <c r="AI11" s="19" t="n">
        <f aca="false">AVERAGE($AH$12:$AH$19)</f>
        <v>5.52523340497699</v>
      </c>
      <c r="AJ11" s="19" t="n">
        <f aca="false">AH11-AI11</f>
        <v>-0.361863908313586</v>
      </c>
      <c r="AK11" s="19" t="n">
        <f aca="false">POWER(2,-AJ11)</f>
        <v>1.2850851076574</v>
      </c>
      <c r="AL11" s="19" t="n">
        <f aca="false">POWER(2,-AH11)*1000</f>
        <v>27.9042852488174</v>
      </c>
      <c r="AO11" s="19" t="n">
        <f aca="false">J11-E11</f>
        <v>8.9790980021158</v>
      </c>
      <c r="AP11" s="19" t="n">
        <f aca="false">AVERAGE($AO$12:$AO$19)</f>
        <v>8.64934439886186</v>
      </c>
      <c r="AQ11" s="19" t="n">
        <f aca="false">AO11-AP11</f>
        <v>0.329753603253939</v>
      </c>
      <c r="AR11" s="19" t="n">
        <f aca="false">POWER(2,-AQ11)</f>
        <v>0.795672364405515</v>
      </c>
      <c r="AS11" s="19" t="n">
        <f aca="false">POWER(2,-AO11)*1000</f>
        <v>1.98162816993449</v>
      </c>
      <c r="AV11" s="19" t="n">
        <f aca="false">K11-E11</f>
        <v>4.0834891001383</v>
      </c>
      <c r="AW11" s="19" t="n">
        <f aca="false">AVERAGE($AV$12:$AV$19)</f>
        <v>5.10718045915874</v>
      </c>
      <c r="AX11" s="19" t="n">
        <f aca="false">AV11-AW11</f>
        <v>-1.02369135902044</v>
      </c>
      <c r="AY11" s="19" t="n">
        <f aca="false">POWER(2,-AX11)</f>
        <v>2.03311434853303</v>
      </c>
      <c r="AZ11" s="19" t="n">
        <f aca="false">POWER(2,-AV11)*1000</f>
        <v>58.9857755446092</v>
      </c>
      <c r="BC11" s="19" t="n">
        <f aca="false">L11-E11</f>
        <v>5.2099946339925</v>
      </c>
      <c r="BD11" s="19" t="n">
        <f aca="false">AVERAGE($BC$12:$BC$19)</f>
        <v>5.8165003458659</v>
      </c>
      <c r="BE11" s="19" t="n">
        <f aca="false">BC11-BD11</f>
        <v>-0.606505711873402</v>
      </c>
      <c r="BF11" s="19" t="n">
        <f aca="false">POWER(2,-BE11)</f>
        <v>1.52256699691947</v>
      </c>
      <c r="BG11" s="19" t="n">
        <f aca="false">POWER(2,-BC11)*1000</f>
        <v>27.0168889656915</v>
      </c>
      <c r="BJ11" s="19" t="n">
        <f aca="false">M11-E11</f>
        <v>10.6894315083821</v>
      </c>
      <c r="BK11" s="19" t="n">
        <f aca="false">AVERAGE($BJ$12:$BJ$19)</f>
        <v>10.9495063055129</v>
      </c>
      <c r="BL11" s="19" t="n">
        <f aca="false">BJ11-BK11</f>
        <v>-0.260074797130832</v>
      </c>
      <c r="BM11" s="19" t="n">
        <f aca="false">POWER(2,-BL11)</f>
        <v>1.19754079001514</v>
      </c>
      <c r="BN11" s="19" t="n">
        <f aca="false">POWER(2,-BJ11)*1000</f>
        <v>0.60556460009158</v>
      </c>
      <c r="BQ11" s="19" t="n">
        <f aca="false">N11-E11</f>
        <v>5.1967639923095</v>
      </c>
      <c r="BR11" s="19" t="n">
        <f aca="false">AVERAGE($BQ$12:$BQ$19)</f>
        <v>5.71899741036551</v>
      </c>
      <c r="BS11" s="19" t="n">
        <f aca="false">BQ11-BR11</f>
        <v>-0.522233418056014</v>
      </c>
      <c r="BT11" s="19" t="n">
        <f aca="false">POWER(2,-BS11)</f>
        <v>1.43617685528582</v>
      </c>
      <c r="BU11" s="19" t="n">
        <f aca="false">POWER(2,-BQ11)*1000</f>
        <v>27.2657945491035</v>
      </c>
      <c r="BX11" s="19" t="n">
        <f aca="false">O11-E11</f>
        <v>7.3391920725504</v>
      </c>
      <c r="BY11" s="19" t="n">
        <f aca="false">AVERAGE($BX$12:$BX$19)</f>
        <v>7.56240590413412</v>
      </c>
      <c r="BZ11" s="19" t="n">
        <f aca="false">BX11-BY11</f>
        <v>-0.223213831583715</v>
      </c>
      <c r="CA11" s="19" t="n">
        <f aca="false">POWER(2,-BZ11)</f>
        <v>1.16733110703081</v>
      </c>
      <c r="CB11" s="19" t="n">
        <f aca="false">POWER(2,-BX11)*1000</f>
        <v>6.17565522567524</v>
      </c>
      <c r="CE11" s="19" t="n">
        <f aca="false">P11-E11</f>
        <v>1.6330496470133</v>
      </c>
      <c r="CF11" s="19" t="n">
        <f aca="false">AVERAGE($CE$12:$CE$19)</f>
        <v>2.92571476527623</v>
      </c>
      <c r="CG11" s="19" t="n">
        <f aca="false">CE11-CF11</f>
        <v>-1.29266511826293</v>
      </c>
      <c r="CH11" s="19" t="n">
        <f aca="false">POWER(2,-CG11)</f>
        <v>2.44980194406575</v>
      </c>
      <c r="CI11" s="19" t="n">
        <f aca="false">POWER(2,-CE11)*1000</f>
        <v>322.405967617323</v>
      </c>
      <c r="CL11" s="19" t="n">
        <f aca="false">Q11-E11</f>
        <v>2.6466935475667</v>
      </c>
      <c r="CM11" s="19" t="n">
        <f aca="false">AVERAGE($CL$12:$CL$19)</f>
        <v>2.72868873959496</v>
      </c>
      <c r="CN11" s="19" t="n">
        <f aca="false">CL11-CM11</f>
        <v>-0.0819951920282587</v>
      </c>
      <c r="CO11" s="19" t="n">
        <f aca="false">POWER(2,-CN11)</f>
        <v>1.05848086734198</v>
      </c>
      <c r="CP11" s="19" t="n">
        <f aca="false">POWER(2,-CL11)*1000</f>
        <v>159.685636183418</v>
      </c>
      <c r="CS11" s="19" t="n">
        <f aca="false">R11-E11</f>
        <v>5.1120643615722</v>
      </c>
      <c r="CT11" s="19" t="n">
        <f aca="false">AVERAGE($CS$12:$CS$19)</f>
        <v>5.9712974003383</v>
      </c>
      <c r="CU11" s="19" t="n">
        <f aca="false">CS11-CT11</f>
        <v>-0.859233038766101</v>
      </c>
      <c r="CV11" s="19" t="n">
        <f aca="false">POWER(2,-CU11)</f>
        <v>1.81407366181669</v>
      </c>
      <c r="CW11" s="19" t="n">
        <f aca="false">POWER(2,-CS11)*1000</f>
        <v>28.914473413698</v>
      </c>
    </row>
    <row r="12" customFormat="false" ht="15" hidden="false" customHeight="false" outlineLevel="0" collapsed="false">
      <c r="A12" s="10" t="s">
        <v>94</v>
      </c>
      <c r="B12" s="0" t="n">
        <v>9</v>
      </c>
      <c r="C12" s="0" t="s">
        <v>95</v>
      </c>
      <c r="E12" s="0" t="n">
        <v>21.6322422027588</v>
      </c>
      <c r="G12" s="39" t="n">
        <v>28.2160263061523</v>
      </c>
      <c r="H12" s="40" t="n">
        <v>25.6550337473551</v>
      </c>
      <c r="I12" s="41" t="n">
        <v>27.0499782562256</v>
      </c>
      <c r="J12" s="42" t="n">
        <v>29.7471332550049</v>
      </c>
      <c r="K12" s="43" t="n">
        <v>26.4015992482503</v>
      </c>
      <c r="L12" s="44" t="n">
        <v>26.813710530599</v>
      </c>
      <c r="M12" s="5" t="n">
        <v>32.0167859395345</v>
      </c>
      <c r="N12" s="45" t="n">
        <v>26.9537404378255</v>
      </c>
      <c r="O12" s="39" t="n">
        <v>28.8155117034912</v>
      </c>
      <c r="P12" s="40" t="n">
        <v>24.067907333374</v>
      </c>
      <c r="Q12" s="41" t="n">
        <v>24.2273076375325</v>
      </c>
      <c r="R12" s="42" t="n">
        <v>27.0417836507161</v>
      </c>
      <c r="T12" s="0" t="n">
        <f aca="false">G12-E12</f>
        <v>6.5837841033935</v>
      </c>
      <c r="U12" s="0" t="n">
        <v>7.17828984097153</v>
      </c>
      <c r="V12" s="0" t="n">
        <f aca="false">T12-U12</f>
        <v>-0.594505737578029</v>
      </c>
      <c r="W12" s="0" t="n">
        <f aca="false">POWER(2,-V12)</f>
        <v>1.509955191418</v>
      </c>
      <c r="X12" s="0" t="n">
        <f aca="false">POWER(2,-T12)*1000</f>
        <v>10.4251785047863</v>
      </c>
      <c r="Y12" s="0" t="n">
        <f aca="false">AVERAGE(X12:X19)+(2*STDEV(X12:X19))</f>
        <v>13.4533568958148</v>
      </c>
      <c r="AA12" s="0" t="n">
        <f aca="false">H12-E12</f>
        <v>4.0227915445963</v>
      </c>
      <c r="AB12" s="0" t="n">
        <f aca="false">AVERAGE($AA$12:$AA$19)</f>
        <v>4.35210536775133</v>
      </c>
      <c r="AC12" s="0" t="n">
        <f aca="false">AA12-AB12</f>
        <v>-0.32931382315503</v>
      </c>
      <c r="AD12" s="0" t="n">
        <f aca="false">POWER(2,-AC12)</f>
        <v>1.25641565403362</v>
      </c>
      <c r="AE12" s="0" t="n">
        <f aca="false">POWER(2,-AA12)*1000</f>
        <v>61.5203898330158</v>
      </c>
      <c r="AF12" s="0" t="n">
        <f aca="false">AVERAGE(AE12:AE19)+(2*STDEV(AE12:AE19))</f>
        <v>84.0236042481558</v>
      </c>
      <c r="AH12" s="0" t="n">
        <f aca="false">I12-E12</f>
        <v>5.4177360534668</v>
      </c>
      <c r="AI12" s="0" t="n">
        <f aca="false">AVERAGE($AH$12:$AH$19)</f>
        <v>5.52523340497699</v>
      </c>
      <c r="AJ12" s="0" t="n">
        <f aca="false">AH12-AI12</f>
        <v>-0.107497351510185</v>
      </c>
      <c r="AK12" s="0" t="n">
        <f aca="false">POWER(2,-AJ12)</f>
        <v>1.07735771810793</v>
      </c>
      <c r="AL12" s="0" t="n">
        <f aca="false">POWER(2,-AH12)*1000</f>
        <v>23.3937012435704</v>
      </c>
      <c r="AM12" s="0" t="n">
        <f aca="false">AVERAGE(AL12:AL19)+(2*STDEV(AL12:AL19))</f>
        <v>31.1227885581492</v>
      </c>
      <c r="AO12" s="0" t="n">
        <f aca="false">J12-E12</f>
        <v>8.1148910522461</v>
      </c>
      <c r="AP12" s="0" t="n">
        <f aca="false">AVERAGE($AO$12:$AO$19)</f>
        <v>8.64934439886186</v>
      </c>
      <c r="AQ12" s="0" t="n">
        <f aca="false">AO12-AP12</f>
        <v>-0.534453346615758</v>
      </c>
      <c r="AR12" s="0" t="n">
        <f aca="false">POWER(2,-AQ12)</f>
        <v>1.44839323807086</v>
      </c>
      <c r="AS12" s="0" t="n">
        <f aca="false">POWER(2,-AO12)*1000</f>
        <v>3.60723454791381</v>
      </c>
      <c r="AT12" s="0" t="n">
        <f aca="false">AVERAGE(AS12:AS19)+(2*STDEV(AS12:AS19))</f>
        <v>4.3288368945376</v>
      </c>
      <c r="AV12" s="0" t="n">
        <f aca="false">K12-E12</f>
        <v>4.7693570454915</v>
      </c>
      <c r="AW12" s="0" t="n">
        <f aca="false">AVERAGE($AV$12:$AV$19)</f>
        <v>5.10718045915874</v>
      </c>
      <c r="AX12" s="0" t="n">
        <f aca="false">AV12-AW12</f>
        <v>-0.337823413667243</v>
      </c>
      <c r="AY12" s="0" t="n">
        <f aca="false">POWER(2,-AX12)</f>
        <v>1.26384839353891</v>
      </c>
      <c r="AZ12" s="0" t="n">
        <f aca="false">POWER(2,-AV12)*1000</f>
        <v>36.6674298066366</v>
      </c>
      <c r="BA12" s="0" t="n">
        <f aca="false">AVERAGE(AZ12:AZ19)+(2*STDEV(AZ12:AZ19))</f>
        <v>43.1786443621658</v>
      </c>
      <c r="BC12" s="0" t="n">
        <f aca="false">L12-E12</f>
        <v>5.1814683278402</v>
      </c>
      <c r="BD12" s="0" t="n">
        <f aca="false">AVERAGE($BC$12:$BC$19)</f>
        <v>5.8165003458659</v>
      </c>
      <c r="BE12" s="0" t="n">
        <f aca="false">BC12-BD12</f>
        <v>-0.6350320180257</v>
      </c>
      <c r="BF12" s="0" t="n">
        <f aca="false">POWER(2,-BE12)</f>
        <v>1.55297221504918</v>
      </c>
      <c r="BG12" s="0" t="n">
        <f aca="false">POWER(2,-BC12)*1000</f>
        <v>27.5564083456926</v>
      </c>
      <c r="BH12" s="0" t="n">
        <f aca="false">AVERAGE(BG12:BG19)+(2*STDEV(BG12:BG19))</f>
        <v>28.1709756317878</v>
      </c>
      <c r="BJ12" s="0" t="n">
        <f aca="false">M12-E12</f>
        <v>10.3845437367757</v>
      </c>
      <c r="BK12" s="0" t="n">
        <f aca="false">AVERAGE($BJ$12:$BJ$19)</f>
        <v>10.9495063055129</v>
      </c>
      <c r="BL12" s="0" t="n">
        <f aca="false">BJ12-BK12</f>
        <v>-0.564962568737228</v>
      </c>
      <c r="BM12" s="0" t="n">
        <f aca="false">POWER(2,-BL12)</f>
        <v>1.47934912648417</v>
      </c>
      <c r="BN12" s="0" t="n">
        <f aca="false">POWER(2,-BJ12)*1000</f>
        <v>0.748067597901105</v>
      </c>
      <c r="BO12" s="0" t="n">
        <f aca="false">AVERAGE(BN12:BN19)+(2*STDEV(BN12:BN19))</f>
        <v>0.805628618080661</v>
      </c>
      <c r="BQ12" s="0" t="n">
        <f aca="false">N12-E12</f>
        <v>5.3214982350667</v>
      </c>
      <c r="BR12" s="0" t="n">
        <f aca="false">AVERAGE($BQ$12:$BQ$19)</f>
        <v>5.71899741036551</v>
      </c>
      <c r="BS12" s="0" t="n">
        <f aca="false">BQ12-BR12</f>
        <v>-0.397499175298814</v>
      </c>
      <c r="BT12" s="0" t="n">
        <f aca="false">POWER(2,-BS12)</f>
        <v>1.31722260481227</v>
      </c>
      <c r="BU12" s="0" t="n">
        <f aca="false">POWER(2,-BQ12)*1000</f>
        <v>25.0074500129016</v>
      </c>
      <c r="BV12" s="0" t="n">
        <f aca="false">AVERAGE(BU12:BU19)+(2*STDEV(BU12:BU19))</f>
        <v>30.6640816143095</v>
      </c>
      <c r="BX12" s="0" t="n">
        <f aca="false">O12-E12</f>
        <v>7.1832695007324</v>
      </c>
      <c r="BY12" s="0" t="n">
        <f aca="false">AVERAGE($BX$12:$BX$19)</f>
        <v>7.56240590413412</v>
      </c>
      <c r="BZ12" s="0" t="n">
        <f aca="false">BX12-BY12</f>
        <v>-0.379136403401715</v>
      </c>
      <c r="CA12" s="0" t="n">
        <f aca="false">POWER(2,-BZ12)</f>
        <v>1.30056310589927</v>
      </c>
      <c r="CB12" s="0" t="n">
        <f aca="false">POWER(2,-BX12)*1000</f>
        <v>6.88050656141326</v>
      </c>
      <c r="CC12" s="0" t="n">
        <f aca="false">AVERAGE(CB12:CB19)+(2*STDEV(CB12:CB19))</f>
        <v>9.62541628747657</v>
      </c>
      <c r="CD12" s="0"/>
      <c r="CE12" s="0" t="n">
        <f aca="false">P12-E12</f>
        <v>2.4356651306152</v>
      </c>
      <c r="CF12" s="0" t="n">
        <f aca="false">AVERAGE($CE$12:$CE$19)</f>
        <v>2.92571476527623</v>
      </c>
      <c r="CG12" s="0" t="n">
        <f aca="false">CE12-CF12</f>
        <v>-0.490049634661029</v>
      </c>
      <c r="CH12" s="0" t="n">
        <f aca="false">POWER(2,-CG12)</f>
        <v>1.40449319526674</v>
      </c>
      <c r="CI12" s="0" t="n">
        <f aca="false">POWER(2,-CE12)*1000</f>
        <v>184.838202422361</v>
      </c>
      <c r="CJ12" s="0" t="n">
        <f aca="false">AVERAGE(CI12:CI19)+(2*STDEV(CI12:CI19))</f>
        <v>234.713674527561</v>
      </c>
      <c r="CK12" s="0"/>
      <c r="CL12" s="0" t="n">
        <f aca="false">Q12-E12</f>
        <v>2.5950654347737</v>
      </c>
      <c r="CM12" s="0" t="n">
        <f aca="false">AVERAGE($CL$12:$CL$19)</f>
        <v>2.72868873959496</v>
      </c>
      <c r="CN12" s="0" t="n">
        <f aca="false">CL12-CM12</f>
        <v>-0.133623304821256</v>
      </c>
      <c r="CO12" s="0" t="n">
        <f aca="false">POWER(2,-CN12)</f>
        <v>1.09704545590559</v>
      </c>
      <c r="CP12" s="0" t="n">
        <f aca="false">POWER(2,-CL12)*1000</f>
        <v>165.503607059354</v>
      </c>
      <c r="CQ12" s="0" t="n">
        <f aca="false">AVERAGE(CP12:CP19)+(2*STDEV(CP12:CP19))</f>
        <v>230.82676804851</v>
      </c>
      <c r="CR12" s="0"/>
      <c r="CS12" s="0" t="n">
        <f aca="false">R12-E12</f>
        <v>5.4095414479573</v>
      </c>
      <c r="CT12" s="0" t="n">
        <f aca="false">AVERAGE($CS$12:$CS$19)</f>
        <v>5.9712974003383</v>
      </c>
      <c r="CU12" s="0" t="n">
        <f aca="false">CS12-CT12</f>
        <v>-0.561755952381001</v>
      </c>
      <c r="CV12" s="0" t="n">
        <f aca="false">POWER(2,-CU12)</f>
        <v>1.47606469210267</v>
      </c>
      <c r="CW12" s="0" t="n">
        <f aca="false">POWER(2,-CS12)*1000</f>
        <v>23.5269571434932</v>
      </c>
      <c r="CX12" s="0" t="n">
        <f aca="false">AVERAGE(CW12:CW19)+(2*STDEV(CW12:CW19))</f>
        <v>26.4021984683424</v>
      </c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0" t="s">
        <v>96</v>
      </c>
      <c r="B13" s="0" t="n">
        <v>10</v>
      </c>
      <c r="C13" s="0" t="s">
        <v>95</v>
      </c>
      <c r="E13" s="0" t="n">
        <v>21.5403461456299</v>
      </c>
      <c r="G13" s="39" t="n">
        <v>29.6533737182617</v>
      </c>
      <c r="H13" s="40" t="n">
        <v>26.3430601755778</v>
      </c>
      <c r="I13" s="41" t="n">
        <v>27.0665588378906</v>
      </c>
      <c r="J13" s="42" t="n">
        <v>30.8228187561035</v>
      </c>
      <c r="K13" s="43" t="n">
        <v>26.3839289347331</v>
      </c>
      <c r="L13" s="44" t="n">
        <v>27.7480080922445</v>
      </c>
      <c r="M13" s="5" t="n">
        <v>32.9025650024414</v>
      </c>
      <c r="N13" s="45" t="n">
        <v>26.8899580637614</v>
      </c>
      <c r="O13" s="39" t="n">
        <v>29.1965166727702</v>
      </c>
      <c r="P13" s="40" t="n">
        <v>25.0978984832764</v>
      </c>
      <c r="Q13" s="41" t="n">
        <v>25.0345471700033</v>
      </c>
      <c r="R13" s="42" t="n">
        <v>28.4228026072184</v>
      </c>
      <c r="T13" s="0" t="n">
        <f aca="false">G13-E13</f>
        <v>8.1130275726318</v>
      </c>
      <c r="U13" s="0" t="n">
        <v>7.17828984097153</v>
      </c>
      <c r="V13" s="0" t="n">
        <f aca="false">T13-U13</f>
        <v>0.93473773166027</v>
      </c>
      <c r="W13" s="0" t="n">
        <f aca="false">POWER(2,-V13)</f>
        <v>0.52313756272312</v>
      </c>
      <c r="X13" s="0" t="n">
        <f aca="false">POWER(2,-T13)*1000</f>
        <v>3.61189689928856</v>
      </c>
      <c r="Y13" s="0" t="n">
        <f aca="false">AVERAGE(X12:X19)-(2*STDEV(X12:X19))</f>
        <v>0.865599460894495</v>
      </c>
      <c r="AA13" s="0" t="n">
        <f aca="false">H13-E13</f>
        <v>4.8027140299479</v>
      </c>
      <c r="AB13" s="0" t="n">
        <f aca="false">AVERAGE($AA$12:$AA$19)</f>
        <v>4.35210536775133</v>
      </c>
      <c r="AC13" s="0" t="n">
        <f aca="false">AA13-AB13</f>
        <v>0.450608662196571</v>
      </c>
      <c r="AD13" s="0" t="n">
        <f aca="false">POWER(2,-AC13)</f>
        <v>0.731734069736402</v>
      </c>
      <c r="AE13" s="0" t="n">
        <f aca="false">POWER(2,-AA13)*1000</f>
        <v>35.8293571715385</v>
      </c>
      <c r="AF13" s="0" t="n">
        <f aca="false">AVERAGE(AE12:AE19)-(2*STDEV(AE12:AE19))</f>
        <v>18.576723721391</v>
      </c>
      <c r="AH13" s="0" t="n">
        <f aca="false">I13-E13</f>
        <v>5.5262126922607</v>
      </c>
      <c r="AI13" s="0" t="n">
        <f aca="false">AVERAGE($AH$12:$AH$19)</f>
        <v>5.52523340497699</v>
      </c>
      <c r="AJ13" s="0" t="n">
        <f aca="false">AH13-AI13</f>
        <v>0.000979287283714214</v>
      </c>
      <c r="AK13" s="0" t="n">
        <f aca="false">POWER(2,-AJ13)</f>
        <v>0.999321440106299</v>
      </c>
      <c r="AL13" s="0" t="n">
        <f aca="false">POWER(2,-AH13)*1000</f>
        <v>21.6992247080178</v>
      </c>
      <c r="AM13" s="0" t="n">
        <f aca="false">AVERAGE(AL12:AL19)-(2*STDEV(AL12:AL19))</f>
        <v>13.1007129245298</v>
      </c>
      <c r="AO13" s="0" t="n">
        <f aca="false">J13-E13</f>
        <v>9.2824726104736</v>
      </c>
      <c r="AP13" s="0" t="n">
        <f aca="false">AVERAGE($AO$12:$AO$19)</f>
        <v>8.64934439886186</v>
      </c>
      <c r="AQ13" s="0" t="n">
        <f aca="false">AO13-AP13</f>
        <v>0.633128211611743</v>
      </c>
      <c r="AR13" s="0" t="n">
        <f aca="false">POWER(2,-AQ13)</f>
        <v>0.644776821776862</v>
      </c>
      <c r="AS13" s="0" t="n">
        <f aca="false">POWER(2,-AO13)*1000</f>
        <v>1.60582165538512</v>
      </c>
      <c r="AT13" s="0" t="n">
        <f aca="false">AVERAGE(AS12:AS19)-(2*STDEV(AS12:AS19))</f>
        <v>0.907410765704376</v>
      </c>
      <c r="AV13" s="0" t="n">
        <f aca="false">K13-E13</f>
        <v>4.8435827891032</v>
      </c>
      <c r="AW13" s="0" t="n">
        <f aca="false">AVERAGE($AV$12:$AV$19)</f>
        <v>5.10718045915874</v>
      </c>
      <c r="AX13" s="0" t="n">
        <f aca="false">AV13-AW13</f>
        <v>-0.263597670055544</v>
      </c>
      <c r="AY13" s="0" t="n">
        <f aca="false">POWER(2,-AX13)</f>
        <v>1.20046860147958</v>
      </c>
      <c r="AZ13" s="0" t="n">
        <f aca="false">POWER(2,-AV13)*1000</f>
        <v>34.8286221708668</v>
      </c>
      <c r="BA13" s="0" t="n">
        <f aca="false">AVERAGE(AZ12:AZ19)-(2*STDEV(AZ12:AZ19))</f>
        <v>16.3963490381454</v>
      </c>
      <c r="BC13" s="0" t="n">
        <f aca="false">L13-E13</f>
        <v>6.2076619466146</v>
      </c>
      <c r="BD13" s="0" t="n">
        <f aca="false">AVERAGE($BC$12:$BC$19)</f>
        <v>5.8165003458659</v>
      </c>
      <c r="BE13" s="0" t="n">
        <f aca="false">BC13-BD13</f>
        <v>0.3911616007487</v>
      </c>
      <c r="BF13" s="0" t="n">
        <f aca="false">POWER(2,-BE13)</f>
        <v>0.762515410126916</v>
      </c>
      <c r="BG13" s="0" t="n">
        <f aca="false">POWER(2,-BC13)*1000</f>
        <v>13.5303038957945</v>
      </c>
      <c r="BH13" s="0" t="n">
        <f aca="false">AVERAGE(BG12:BG19)-(2*STDEV(BG12:BG19))</f>
        <v>8.36038943457695</v>
      </c>
      <c r="BJ13" s="0" t="n">
        <f aca="false">M13-E13</f>
        <v>11.3622188568115</v>
      </c>
      <c r="BK13" s="0" t="n">
        <f aca="false">AVERAGE($BJ$12:$BJ$19)</f>
        <v>10.9495063055129</v>
      </c>
      <c r="BL13" s="0" t="n">
        <f aca="false">BJ13-BK13</f>
        <v>0.41271255129857</v>
      </c>
      <c r="BM13" s="0" t="n">
        <f aca="false">POWER(2,-BL13)</f>
        <v>0.751209622763695</v>
      </c>
      <c r="BN13" s="0" t="n">
        <f aca="false">POWER(2,-BJ13)*1000</f>
        <v>0.379866772461332</v>
      </c>
      <c r="BO13" s="0" t="n">
        <f aca="false">AVERAGE(BN12:BN19)-(2*STDEV(BN12:BN19))</f>
        <v>0.23826287581221</v>
      </c>
      <c r="BQ13" s="0" t="n">
        <f aca="false">N13-E13</f>
        <v>5.3496119181315</v>
      </c>
      <c r="BR13" s="0" t="n">
        <f aca="false">AVERAGE($BQ$12:$BQ$19)</f>
        <v>5.71899741036551</v>
      </c>
      <c r="BS13" s="0" t="n">
        <f aca="false">BQ13-BR13</f>
        <v>-0.369385492234012</v>
      </c>
      <c r="BT13" s="0" t="n">
        <f aca="false">POWER(2,-BS13)</f>
        <v>1.29180247750105</v>
      </c>
      <c r="BU13" s="0" t="n">
        <f aca="false">POWER(2,-BQ13)*1000</f>
        <v>24.5248493038532</v>
      </c>
      <c r="BV13" s="0" t="n">
        <f aca="false">AVERAGE(BU12:BU19)-(2*STDEV(BU12:BU19))</f>
        <v>8.84827461431605</v>
      </c>
      <c r="BX13" s="0" t="n">
        <f aca="false">O13-E13</f>
        <v>7.6561705271403</v>
      </c>
      <c r="BY13" s="0" t="n">
        <f aca="false">AVERAGE($BX$12:$BX$19)</f>
        <v>7.56240590413412</v>
      </c>
      <c r="BZ13" s="0" t="n">
        <f aca="false">BX13-BY13</f>
        <v>0.0937646230061855</v>
      </c>
      <c r="CA13" s="0" t="n">
        <f aca="false">POWER(2,-BZ13)</f>
        <v>0.937074318919633</v>
      </c>
      <c r="CB13" s="0" t="n">
        <f aca="false">POWER(2,-BX13)*1000</f>
        <v>4.95750338496666</v>
      </c>
      <c r="CC13" s="0" t="n">
        <f aca="false">AVERAGE(CB12:CB19)-(2*STDEV(CB12:CB19))</f>
        <v>1.62570823812582</v>
      </c>
      <c r="CD13" s="0"/>
      <c r="CE13" s="0" t="n">
        <f aca="false">P13-E13</f>
        <v>3.5575523376465</v>
      </c>
      <c r="CF13" s="0" t="n">
        <f aca="false">AVERAGE($CE$12:$CE$19)</f>
        <v>2.92571476527623</v>
      </c>
      <c r="CG13" s="0" t="n">
        <f aca="false">CE13-CF13</f>
        <v>0.631837572370271</v>
      </c>
      <c r="CH13" s="0" t="n">
        <f aca="false">POWER(2,-CG13)</f>
        <v>0.64535389911364</v>
      </c>
      <c r="CI13" s="0" t="n">
        <f aca="false">POWER(2,-CE13)*1000</f>
        <v>84.9317426673416</v>
      </c>
      <c r="CJ13" s="0" t="n">
        <f aca="false">AVERAGE(CI12:CI19)-(2*STDEV(CI12:CI19))</f>
        <v>41.9064683781313</v>
      </c>
      <c r="CK13" s="0"/>
      <c r="CL13" s="0" t="n">
        <f aca="false">Q13-E13</f>
        <v>3.4942010243734</v>
      </c>
      <c r="CM13" s="0" t="n">
        <f aca="false">AVERAGE($CL$12:$CL$19)</f>
        <v>2.72868873959496</v>
      </c>
      <c r="CN13" s="0" t="n">
        <f aca="false">CL13-CM13</f>
        <v>0.765512284778442</v>
      </c>
      <c r="CO13" s="0" t="n">
        <f aca="false">POWER(2,-CN13)</f>
        <v>0.588244452532466</v>
      </c>
      <c r="CP13" s="0" t="n">
        <f aca="false">POWER(2,-CL13)*1000</f>
        <v>88.7443434569554</v>
      </c>
      <c r="CQ13" s="0" t="n">
        <f aca="false">AVERAGE(CP12:CP19)-(2*STDEV(CP12:CP19))</f>
        <v>80.011042776514</v>
      </c>
      <c r="CR13" s="0"/>
      <c r="CS13" s="0" t="n">
        <f aca="false">R13-E13</f>
        <v>6.8824564615885</v>
      </c>
      <c r="CT13" s="0" t="n">
        <f aca="false">AVERAGE($CS$12:$CS$19)</f>
        <v>5.9712974003383</v>
      </c>
      <c r="CU13" s="0" t="n">
        <f aca="false">CS13-CT13</f>
        <v>0.911159061250201</v>
      </c>
      <c r="CV13" s="0" t="n">
        <f aca="false">POWER(2,-CU13)</f>
        <v>0.531757705408219</v>
      </c>
      <c r="CW13" s="0" t="n">
        <f aca="false">POWER(2,-CS13)*1000</f>
        <v>8.47567238265139</v>
      </c>
      <c r="CX13" s="0" t="n">
        <f aca="false">AVERAGE(CW12:CW19)-(2*STDEV(CW12:CW19))</f>
        <v>6.87392591893479</v>
      </c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0" t="s">
        <v>97</v>
      </c>
      <c r="B14" s="0" t="n">
        <v>11</v>
      </c>
      <c r="C14" s="0" t="s">
        <v>95</v>
      </c>
      <c r="E14" s="0" t="n">
        <v>20.1959209442139</v>
      </c>
      <c r="G14" s="39" t="n">
        <v>26.5390377044678</v>
      </c>
      <c r="H14" s="40" t="n">
        <v>25.0687866210937</v>
      </c>
      <c r="I14" s="41" t="n">
        <v>25.9986540476481</v>
      </c>
      <c r="J14" s="42" t="n">
        <v>28.9975528717041</v>
      </c>
      <c r="K14" s="43" t="n">
        <v>26.0548686981201</v>
      </c>
      <c r="L14" s="44" t="n">
        <v>26.3787441253662</v>
      </c>
      <c r="M14" s="5" t="n">
        <v>31.6630827585856</v>
      </c>
      <c r="N14" s="45" t="n">
        <v>26.7046279907227</v>
      </c>
      <c r="O14" s="39" t="n">
        <v>28.6297849019368</v>
      </c>
      <c r="P14" s="40" t="n">
        <v>23.5082931518555</v>
      </c>
      <c r="Q14" s="41" t="n">
        <v>22.9417686462402</v>
      </c>
      <c r="R14" s="42" t="n">
        <v>25.7839126586914</v>
      </c>
      <c r="T14" s="0" t="n">
        <f aca="false">G14-E14</f>
        <v>6.3431167602539</v>
      </c>
      <c r="U14" s="0" t="n">
        <v>7.17828984097153</v>
      </c>
      <c r="V14" s="0" t="n">
        <f aca="false">T14-U14</f>
        <v>-0.835173080717631</v>
      </c>
      <c r="W14" s="0" t="n">
        <f aca="false">POWER(2,-V14)</f>
        <v>1.78407106174103</v>
      </c>
      <c r="X14" s="0" t="n">
        <f aca="false">POWER(2,-T14)*1000</f>
        <v>12.3177557781745</v>
      </c>
      <c r="AA14" s="0" t="n">
        <f aca="false">H14-E14</f>
        <v>4.8728656768798</v>
      </c>
      <c r="AB14" s="0" t="n">
        <f aca="false">AVERAGE($AA$12:$AA$19)</f>
        <v>4.35210536775133</v>
      </c>
      <c r="AC14" s="0" t="n">
        <f aca="false">AA14-AB14</f>
        <v>0.520760309128472</v>
      </c>
      <c r="AD14" s="0" t="n">
        <f aca="false">POWER(2,-AC14)</f>
        <v>0.697004410770532</v>
      </c>
      <c r="AE14" s="0" t="n">
        <f aca="false">POWER(2,-AA14)*1000</f>
        <v>34.1288194939883</v>
      </c>
      <c r="AH14" s="0" t="n">
        <f aca="false">I14-E14</f>
        <v>5.8027331034342</v>
      </c>
      <c r="AI14" s="0" t="n">
        <f aca="false">AVERAGE($AH$12:$AH$19)</f>
        <v>5.52523340497699</v>
      </c>
      <c r="AJ14" s="0" t="n">
        <f aca="false">AH14-AI14</f>
        <v>0.277499698457214</v>
      </c>
      <c r="AK14" s="0" t="n">
        <f aca="false">POWER(2,-AJ14)</f>
        <v>0.825019601453727</v>
      </c>
      <c r="AL14" s="0" t="n">
        <f aca="false">POWER(2,-AH14)*1000</f>
        <v>17.914441742148</v>
      </c>
      <c r="AO14" s="0" t="n">
        <f aca="false">J14-E14</f>
        <v>8.8016319274902</v>
      </c>
      <c r="AP14" s="0" t="n">
        <f aca="false">AVERAGE($AO$12:$AO$19)</f>
        <v>8.64934439886186</v>
      </c>
      <c r="AQ14" s="0" t="n">
        <f aca="false">AO14-AP14</f>
        <v>0.152287528628344</v>
      </c>
      <c r="AR14" s="0" t="n">
        <f aca="false">POWER(2,-AQ14)</f>
        <v>0.899822577589655</v>
      </c>
      <c r="AS14" s="0" t="n">
        <f aca="false">POWER(2,-AO14)*1000</f>
        <v>2.24101508040558</v>
      </c>
      <c r="AV14" s="0" t="n">
        <f aca="false">K14-E14</f>
        <v>5.8589477539062</v>
      </c>
      <c r="AW14" s="0" t="n">
        <f aca="false">AVERAGE($AV$12:$AV$19)</f>
        <v>5.10718045915874</v>
      </c>
      <c r="AX14" s="0" t="n">
        <f aca="false">AV14-AW14</f>
        <v>0.751767294747458</v>
      </c>
      <c r="AY14" s="0" t="n">
        <f aca="false">POWER(2,-AX14)</f>
        <v>0.593875616848587</v>
      </c>
      <c r="AZ14" s="0" t="n">
        <f aca="false">POWER(2,-AV14)*1000</f>
        <v>17.2298296267117</v>
      </c>
      <c r="BC14" s="0" t="n">
        <f aca="false">L14-E14</f>
        <v>6.1828231811523</v>
      </c>
      <c r="BD14" s="0" t="n">
        <f aca="false">AVERAGE($BC$12:$BC$19)</f>
        <v>5.8165003458659</v>
      </c>
      <c r="BE14" s="0" t="n">
        <f aca="false">BC14-BD14</f>
        <v>0.366322835286401</v>
      </c>
      <c r="BF14" s="0" t="n">
        <f aca="false">POWER(2,-BE14)</f>
        <v>0.775757241815321</v>
      </c>
      <c r="BG14" s="0" t="n">
        <f aca="false">POWER(2,-BC14)*1000</f>
        <v>13.7652709594126</v>
      </c>
      <c r="BJ14" s="0" t="n">
        <f aca="false">M14-E14</f>
        <v>11.4671618143717</v>
      </c>
      <c r="BK14" s="0" t="n">
        <f aca="false">AVERAGE($BJ$12:$BJ$19)</f>
        <v>10.9495063055129</v>
      </c>
      <c r="BL14" s="0" t="n">
        <f aca="false">BJ14-BK14</f>
        <v>0.517655508858772</v>
      </c>
      <c r="BM14" s="0" t="n">
        <f aca="false">POWER(2,-BL14)</f>
        <v>0.698506037733204</v>
      </c>
      <c r="BN14" s="0" t="n">
        <f aca="false">POWER(2,-BJ14)*1000</f>
        <v>0.353215968030714</v>
      </c>
      <c r="BQ14" s="0" t="n">
        <f aca="false">N14-E14</f>
        <v>6.5087070465088</v>
      </c>
      <c r="BR14" s="0" t="n">
        <f aca="false">AVERAGE($BQ$12:$BQ$19)</f>
        <v>5.71899741036551</v>
      </c>
      <c r="BS14" s="0" t="n">
        <f aca="false">BQ14-BR14</f>
        <v>0.789709636143287</v>
      </c>
      <c r="BT14" s="0" t="n">
        <f aca="false">POWER(2,-BS14)</f>
        <v>0.578460504026332</v>
      </c>
      <c r="BU14" s="0" t="n">
        <f aca="false">POWER(2,-BQ14)*1000</f>
        <v>10.982063385511</v>
      </c>
      <c r="BX14" s="0" t="n">
        <f aca="false">O14-E14</f>
        <v>8.4338639577229</v>
      </c>
      <c r="BY14" s="0" t="n">
        <f aca="false">AVERAGE($BX$12:$BX$19)</f>
        <v>7.56240590413412</v>
      </c>
      <c r="BZ14" s="0" t="n">
        <f aca="false">BX14-BY14</f>
        <v>0.871458053588787</v>
      </c>
      <c r="CA14" s="0" t="n">
        <f aca="false">POWER(2,-BZ14)</f>
        <v>0.546594158334913</v>
      </c>
      <c r="CB14" s="0" t="n">
        <f aca="false">POWER(2,-BX14)*1000</f>
        <v>2.89170488982393</v>
      </c>
      <c r="CC14" s="0"/>
      <c r="CD14" s="0"/>
      <c r="CE14" s="0" t="n">
        <f aca="false">P14-E14</f>
        <v>3.3123722076416</v>
      </c>
      <c r="CF14" s="0" t="n">
        <f aca="false">AVERAGE($CE$12:$CE$19)</f>
        <v>2.92571476527623</v>
      </c>
      <c r="CG14" s="0" t="n">
        <f aca="false">CE14-CF14</f>
        <v>0.386657442365374</v>
      </c>
      <c r="CH14" s="0" t="n">
        <f aca="false">POWER(2,-CG14)</f>
        <v>0.764899737361104</v>
      </c>
      <c r="CI14" s="0" t="n">
        <f aca="false">POWER(2,-CE14)*1000</f>
        <v>100.664562109403</v>
      </c>
      <c r="CJ14" s="0"/>
      <c r="CK14" s="0"/>
      <c r="CL14" s="0" t="n">
        <f aca="false">Q14-E14</f>
        <v>2.7458477020263</v>
      </c>
      <c r="CM14" s="0" t="n">
        <f aca="false">AVERAGE($CL$12:$CL$19)</f>
        <v>2.72868873959496</v>
      </c>
      <c r="CN14" s="0" t="n">
        <f aca="false">CL14-CM14</f>
        <v>0.0171589624313424</v>
      </c>
      <c r="CO14" s="0" t="n">
        <f aca="false">POWER(2,-CN14)</f>
        <v>0.988176763876604</v>
      </c>
      <c r="CP14" s="0" t="n">
        <f aca="false">POWER(2,-CL14)*1000</f>
        <v>149.07934575857</v>
      </c>
      <c r="CQ14" s="0"/>
      <c r="CR14" s="0"/>
      <c r="CS14" s="0" t="n">
        <f aca="false">R14-E14</f>
        <v>5.5879917144775</v>
      </c>
      <c r="CT14" s="0" t="n">
        <f aca="false">AVERAGE($CS$12:$CS$19)</f>
        <v>5.9712974003383</v>
      </c>
      <c r="CU14" s="0" t="n">
        <f aca="false">CS14-CT14</f>
        <v>-0.383305685860799</v>
      </c>
      <c r="CV14" s="0" t="n">
        <f aca="false">POWER(2,-CU14)</f>
        <v>1.30432707370509</v>
      </c>
      <c r="CW14" s="0" t="n">
        <f aca="false">POWER(2,-CS14)*1000</f>
        <v>20.78963566322</v>
      </c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0" t="s">
        <v>98</v>
      </c>
      <c r="B15" s="0" t="n">
        <v>12</v>
      </c>
      <c r="C15" s="0" t="s">
        <v>95</v>
      </c>
      <c r="E15" s="0" t="n">
        <v>20.6185359954834</v>
      </c>
      <c r="G15" s="39" t="n">
        <v>27.6676635742187</v>
      </c>
      <c r="H15" s="40" t="n">
        <v>25.5040079752604</v>
      </c>
      <c r="I15" s="41" t="n">
        <v>26.5873406728109</v>
      </c>
      <c r="J15" s="42" t="n">
        <v>29.9149945576986</v>
      </c>
      <c r="K15" s="43" t="n">
        <v>25.9384326934814</v>
      </c>
      <c r="L15" s="44" t="n">
        <v>26.6441179911296</v>
      </c>
      <c r="M15" s="5" t="n">
        <v>31.6671002705892</v>
      </c>
      <c r="N15" s="45" t="n">
        <v>26.8514391581217</v>
      </c>
      <c r="O15" s="39" t="n">
        <v>28.7984600067139</v>
      </c>
      <c r="P15" s="40" t="n">
        <v>23.638853708903</v>
      </c>
      <c r="Q15" s="41" t="n">
        <v>23.5763378143311</v>
      </c>
      <c r="R15" s="42" t="n">
        <v>26.7291304270426</v>
      </c>
      <c r="T15" s="0" t="n">
        <f aca="false">G15-E15</f>
        <v>7.0491275787353</v>
      </c>
      <c r="U15" s="0" t="n">
        <v>7.17828984097153</v>
      </c>
      <c r="V15" s="0" t="n">
        <f aca="false">T15-U15</f>
        <v>-0.129162262236228</v>
      </c>
      <c r="W15" s="0" t="n">
        <f aca="false">POWER(2,-V15)</f>
        <v>1.09365845609662</v>
      </c>
      <c r="X15" s="0" t="n">
        <f aca="false">POWER(2,-T15)*1000</f>
        <v>7.55094236761355</v>
      </c>
      <c r="AA15" s="0" t="n">
        <f aca="false">H15-E15</f>
        <v>4.885471979777</v>
      </c>
      <c r="AB15" s="0" t="n">
        <f aca="false">AVERAGE($AA$12:$AA$19)</f>
        <v>4.35210536775133</v>
      </c>
      <c r="AC15" s="0" t="n">
        <f aca="false">AA15-AB15</f>
        <v>0.533366612025673</v>
      </c>
      <c r="AD15" s="0" t="n">
        <f aca="false">POWER(2,-AC15)</f>
        <v>0.69094050185356</v>
      </c>
      <c r="AE15" s="0" t="n">
        <f aca="false">POWER(2,-AA15)*1000</f>
        <v>33.8319002067394</v>
      </c>
      <c r="AH15" s="0" t="n">
        <f aca="false">I15-E15</f>
        <v>5.9688046773275</v>
      </c>
      <c r="AI15" s="0" t="n">
        <f aca="false">AVERAGE($AH$12:$AH$19)</f>
        <v>5.52523340497699</v>
      </c>
      <c r="AJ15" s="0" t="n">
        <f aca="false">AH15-AI15</f>
        <v>0.443571272350516</v>
      </c>
      <c r="AK15" s="0" t="n">
        <f aca="false">POWER(2,-AJ15)</f>
        <v>0.735312149442281</v>
      </c>
      <c r="AL15" s="0" t="n">
        <f aca="false">POWER(2,-AH15)*1000</f>
        <v>15.9665378134851</v>
      </c>
      <c r="AO15" s="0" t="n">
        <f aca="false">J15-E15</f>
        <v>9.2964585622152</v>
      </c>
      <c r="AP15" s="0" t="n">
        <f aca="false">AVERAGE($AO$12:$AO$19)</f>
        <v>8.64934439886186</v>
      </c>
      <c r="AQ15" s="0" t="n">
        <f aca="false">AO15-AP15</f>
        <v>0.647114163353342</v>
      </c>
      <c r="AR15" s="0" t="n">
        <f aca="false">POWER(2,-AQ15)</f>
        <v>0.638556347353338</v>
      </c>
      <c r="AS15" s="0" t="n">
        <f aca="false">POWER(2,-AO15)*1000</f>
        <v>1.59032951578163</v>
      </c>
      <c r="AV15" s="0" t="n">
        <f aca="false">K15-E15</f>
        <v>5.319896697998</v>
      </c>
      <c r="AW15" s="0" t="n">
        <f aca="false">AVERAGE($AV$12:$AV$19)</f>
        <v>5.10718045915874</v>
      </c>
      <c r="AX15" s="0" t="n">
        <f aca="false">AV15-AW15</f>
        <v>0.212716238839258</v>
      </c>
      <c r="AY15" s="0" t="n">
        <f aca="false">POWER(2,-AX15)</f>
        <v>0.862911052315856</v>
      </c>
      <c r="AZ15" s="0" t="n">
        <f aca="false">POWER(2,-AV15)*1000</f>
        <v>25.0352262201048</v>
      </c>
      <c r="BC15" s="0" t="n">
        <f aca="false">L15-E15</f>
        <v>6.0255819956462</v>
      </c>
      <c r="BD15" s="0" t="n">
        <f aca="false">AVERAGE($BC$12:$BC$19)</f>
        <v>5.8165003458659</v>
      </c>
      <c r="BE15" s="0" t="n">
        <f aca="false">BC15-BD15</f>
        <v>0.209081649780303</v>
      </c>
      <c r="BF15" s="0" t="n">
        <f aca="false">POWER(2,-BE15)</f>
        <v>0.865087729286961</v>
      </c>
      <c r="BG15" s="0" t="n">
        <f aca="false">POWER(2,-BC15)*1000</f>
        <v>15.3503781278691</v>
      </c>
      <c r="BJ15" s="0" t="n">
        <f aca="false">M15-E15</f>
        <v>11.0485642751058</v>
      </c>
      <c r="BK15" s="0" t="n">
        <f aca="false">AVERAGE($BJ$12:$BJ$19)</f>
        <v>10.9495063055129</v>
      </c>
      <c r="BL15" s="0" t="n">
        <f aca="false">BJ15-BK15</f>
        <v>0.0990579695928719</v>
      </c>
      <c r="BM15" s="0" t="n">
        <f aca="false">POWER(2,-BL15)</f>
        <v>0.933642429045813</v>
      </c>
      <c r="BN15" s="0" t="n">
        <f aca="false">POWER(2,-BJ15)*1000</f>
        <v>0.472118201640975</v>
      </c>
      <c r="BQ15" s="0" t="n">
        <f aca="false">N15-E15</f>
        <v>6.2329031626383</v>
      </c>
      <c r="BR15" s="0" t="n">
        <f aca="false">AVERAGE($BQ$12:$BQ$19)</f>
        <v>5.71899741036551</v>
      </c>
      <c r="BS15" s="0" t="n">
        <f aca="false">BQ15-BR15</f>
        <v>0.513905752272788</v>
      </c>
      <c r="BT15" s="0" t="n">
        <f aca="false">POWER(2,-BS15)</f>
        <v>0.700323909391932</v>
      </c>
      <c r="BU15" s="0" t="n">
        <f aca="false">POWER(2,-BQ15)*1000</f>
        <v>13.2956381806509</v>
      </c>
      <c r="BX15" s="0" t="n">
        <f aca="false">O15-E15</f>
        <v>8.1799240112305</v>
      </c>
      <c r="BY15" s="0" t="n">
        <f aca="false">AVERAGE($BX$12:$BX$19)</f>
        <v>7.56240590413412</v>
      </c>
      <c r="BZ15" s="0" t="n">
        <f aca="false">BX15-BY15</f>
        <v>0.617518107096386</v>
      </c>
      <c r="CA15" s="0" t="n">
        <f aca="false">POWER(2,-BZ15)</f>
        <v>0.65179125140364</v>
      </c>
      <c r="CB15" s="0" t="n">
        <f aca="false">POWER(2,-BX15)*1000</f>
        <v>3.44824019812064</v>
      </c>
      <c r="CC15" s="0"/>
      <c r="CD15" s="0"/>
      <c r="CE15" s="0" t="n">
        <f aca="false">P15-E15</f>
        <v>3.0203177134196</v>
      </c>
      <c r="CF15" s="0" t="n">
        <f aca="false">AVERAGE($CE$12:$CE$19)</f>
        <v>2.92571476527623</v>
      </c>
      <c r="CG15" s="0" t="n">
        <f aca="false">CE15-CF15</f>
        <v>0.0946029481433732</v>
      </c>
      <c r="CH15" s="0" t="n">
        <f aca="false">POWER(2,-CG15)</f>
        <v>0.936529959413654</v>
      </c>
      <c r="CI15" s="0" t="n">
        <f aca="false">POWER(2,-CE15)*1000</f>
        <v>123.251942263651</v>
      </c>
      <c r="CJ15" s="0"/>
      <c r="CK15" s="0"/>
      <c r="CL15" s="0" t="n">
        <f aca="false">Q15-E15</f>
        <v>2.9578018188477</v>
      </c>
      <c r="CM15" s="0" t="n">
        <f aca="false">AVERAGE($CL$12:$CL$19)</f>
        <v>2.72868873959496</v>
      </c>
      <c r="CN15" s="0" t="n">
        <f aca="false">CL15-CM15</f>
        <v>0.229113079252745</v>
      </c>
      <c r="CO15" s="0" t="n">
        <f aca="false">POWER(2,-CN15)</f>
        <v>0.853159224389071</v>
      </c>
      <c r="CP15" s="0" t="n">
        <f aca="false">POWER(2,-CL15)*1000</f>
        <v>128.710189967282</v>
      </c>
      <c r="CQ15" s="0"/>
      <c r="CR15" s="0"/>
      <c r="CS15" s="0" t="n">
        <f aca="false">R15-E15</f>
        <v>6.1105944315592</v>
      </c>
      <c r="CT15" s="0" t="n">
        <f aca="false">AVERAGE($CS$12:$CS$19)</f>
        <v>5.9712974003383</v>
      </c>
      <c r="CU15" s="0" t="n">
        <f aca="false">CS15-CT15</f>
        <v>0.139297031220901</v>
      </c>
      <c r="CV15" s="0" t="n">
        <f aca="false">POWER(2,-CU15)</f>
        <v>0.907961461602042</v>
      </c>
      <c r="CW15" s="0" t="n">
        <f aca="false">POWER(2,-CS15)*1000</f>
        <v>14.4719743716821</v>
      </c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0" t="s">
        <v>99</v>
      </c>
      <c r="B16" s="0" t="n">
        <v>25</v>
      </c>
      <c r="C16" s="0" t="s">
        <v>95</v>
      </c>
      <c r="E16" s="0" t="n">
        <v>20.3978404998779</v>
      </c>
      <c r="G16" s="39" t="n">
        <v>27.9415225982666</v>
      </c>
      <c r="H16" s="40" t="n">
        <v>24.3033618927002</v>
      </c>
      <c r="I16" s="41" t="n">
        <v>25.6239204406738</v>
      </c>
      <c r="J16" s="42" t="n">
        <v>28.6186180114746</v>
      </c>
      <c r="K16" s="43" t="n">
        <v>25.4143028259277</v>
      </c>
      <c r="L16" s="44" t="n">
        <v>26.0537026723226</v>
      </c>
      <c r="M16" s="5" t="n">
        <v>31.0322469075521</v>
      </c>
      <c r="N16" s="45" t="n">
        <v>25.9334074656169</v>
      </c>
      <c r="O16" s="39" t="n">
        <v>27.6126766204834</v>
      </c>
      <c r="P16" s="40" t="n">
        <v>23.5777053833008</v>
      </c>
      <c r="Q16" s="41" t="n">
        <v>22.9690748850505</v>
      </c>
      <c r="R16" s="42" t="n">
        <v>26.1666889190674</v>
      </c>
      <c r="T16" s="0" t="n">
        <f aca="false">G16-E16</f>
        <v>7.5436820983887</v>
      </c>
      <c r="U16" s="0" t="n">
        <v>7.17828984097153</v>
      </c>
      <c r="V16" s="0" t="n">
        <f aca="false">T16-U16</f>
        <v>0.36539225741717</v>
      </c>
      <c r="W16" s="0" t="n">
        <f aca="false">POWER(2,-V16)</f>
        <v>0.776257787928111</v>
      </c>
      <c r="X16" s="0" t="n">
        <f aca="false">POWER(2,-T16)*1000</f>
        <v>5.35951401132722</v>
      </c>
      <c r="AA16" s="0" t="n">
        <f aca="false">H16-E16</f>
        <v>3.9055213928223</v>
      </c>
      <c r="AB16" s="0" t="n">
        <f aca="false">AVERAGE($AA$12:$AA$19)</f>
        <v>4.35210536775133</v>
      </c>
      <c r="AC16" s="0" t="n">
        <f aca="false">AA16-AB16</f>
        <v>-0.446583974929031</v>
      </c>
      <c r="AD16" s="0" t="n">
        <f aca="false">POWER(2,-AC16)</f>
        <v>1.36280956184805</v>
      </c>
      <c r="AE16" s="0" t="n">
        <f aca="false">POWER(2,-AA16)*1000</f>
        <v>66.7299673033287</v>
      </c>
      <c r="AH16" s="0" t="n">
        <f aca="false">I16-E16</f>
        <v>5.2260799407959</v>
      </c>
      <c r="AI16" s="0" t="n">
        <f aca="false">AVERAGE($AH$12:$AH$19)</f>
        <v>5.52523340497699</v>
      </c>
      <c r="AJ16" s="0" t="n">
        <f aca="false">AH16-AI16</f>
        <v>-0.299153464181087</v>
      </c>
      <c r="AK16" s="0" t="n">
        <f aca="false">POWER(2,-AJ16)</f>
        <v>1.23042222181848</v>
      </c>
      <c r="AL16" s="0" t="n">
        <f aca="false">POWER(2,-AH16)*1000</f>
        <v>26.7173375907333</v>
      </c>
      <c r="AO16" s="0" t="n">
        <f aca="false">J16-E16</f>
        <v>8.2207775115967</v>
      </c>
      <c r="AP16" s="0" t="n">
        <f aca="false">AVERAGE($AO$12:$AO$19)</f>
        <v>8.64934439886186</v>
      </c>
      <c r="AQ16" s="0" t="n">
        <f aca="false">AO16-AP16</f>
        <v>-0.428566887265161</v>
      </c>
      <c r="AR16" s="0" t="n">
        <f aca="false">POWER(2,-AQ16)</f>
        <v>1.34589595602296</v>
      </c>
      <c r="AS16" s="0" t="n">
        <f aca="false">POWER(2,-AO16)*1000</f>
        <v>3.35196427520605</v>
      </c>
      <c r="AV16" s="0" t="n">
        <f aca="false">K16-E16</f>
        <v>5.0164623260498</v>
      </c>
      <c r="AW16" s="0" t="n">
        <f aca="false">AVERAGE($AV$12:$AV$19)</f>
        <v>5.10718045915874</v>
      </c>
      <c r="AX16" s="0" t="n">
        <f aca="false">AV16-AW16</f>
        <v>-0.0907181331089451</v>
      </c>
      <c r="AY16" s="0" t="n">
        <f aca="false">POWER(2,-AX16)</f>
        <v>1.06490012794873</v>
      </c>
      <c r="AZ16" s="0" t="n">
        <f aca="false">POWER(2,-AV16)*1000</f>
        <v>30.8954387980842</v>
      </c>
      <c r="BC16" s="0" t="n">
        <f aca="false">L16-E16</f>
        <v>5.6558621724447</v>
      </c>
      <c r="BD16" s="0" t="n">
        <f aca="false">AVERAGE($BC$12:$BC$19)</f>
        <v>5.8165003458659</v>
      </c>
      <c r="BE16" s="0" t="n">
        <f aca="false">BC16-BD16</f>
        <v>-0.160638173421201</v>
      </c>
      <c r="BF16" s="0" t="n">
        <f aca="false">POWER(2,-BE16)</f>
        <v>1.11778147725035</v>
      </c>
      <c r="BG16" s="0" t="n">
        <f aca="false">POWER(2,-BC16)*1000</f>
        <v>19.8342523645129</v>
      </c>
      <c r="BJ16" s="0" t="n">
        <f aca="false">M16-E16</f>
        <v>10.6344064076742</v>
      </c>
      <c r="BK16" s="0" t="n">
        <f aca="false">AVERAGE($BJ$12:$BJ$19)</f>
        <v>10.9495063055129</v>
      </c>
      <c r="BL16" s="0" t="n">
        <f aca="false">BJ16-BK16</f>
        <v>-0.31509989783873</v>
      </c>
      <c r="BM16" s="0" t="n">
        <f aca="false">POWER(2,-BL16)</f>
        <v>1.24409779650594</v>
      </c>
      <c r="BN16" s="0" t="n">
        <f aca="false">POWER(2,-BJ16)*1000</f>
        <v>0.629107242857602</v>
      </c>
      <c r="BQ16" s="0" t="n">
        <f aca="false">N16-E16</f>
        <v>5.535566965739</v>
      </c>
      <c r="BR16" s="0" t="n">
        <f aca="false">AVERAGE($BQ$12:$BQ$19)</f>
        <v>5.71899741036551</v>
      </c>
      <c r="BS16" s="0" t="n">
        <f aca="false">BQ16-BR16</f>
        <v>-0.183430444626516</v>
      </c>
      <c r="BT16" s="0" t="n">
        <f aca="false">POWER(2,-BS16)</f>
        <v>1.13558086519338</v>
      </c>
      <c r="BU16" s="0" t="n">
        <f aca="false">POWER(2,-BQ16)*1000</f>
        <v>21.5589845013161</v>
      </c>
      <c r="BX16" s="0" t="n">
        <f aca="false">O16-E16</f>
        <v>7.2148361206055</v>
      </c>
      <c r="BY16" s="0" t="n">
        <f aca="false">AVERAGE($BX$12:$BX$19)</f>
        <v>7.56240590413412</v>
      </c>
      <c r="BZ16" s="0" t="n">
        <f aca="false">BX16-BY16</f>
        <v>-0.347569783528618</v>
      </c>
      <c r="CA16" s="0" t="n">
        <f aca="false">POWER(2,-BZ16)</f>
        <v>1.2724154401687</v>
      </c>
      <c r="CB16" s="0" t="n">
        <f aca="false">POWER(2,-BX16)*1000</f>
        <v>6.73159398818307</v>
      </c>
      <c r="CC16" s="0"/>
      <c r="CD16" s="0"/>
      <c r="CE16" s="0" t="n">
        <f aca="false">P16-E16</f>
        <v>3.1798648834229</v>
      </c>
      <c r="CF16" s="0" t="n">
        <f aca="false">AVERAGE($CE$12:$CE$19)</f>
        <v>2.92571476527623</v>
      </c>
      <c r="CG16" s="0" t="n">
        <f aca="false">CE16-CF16</f>
        <v>0.25415011814667</v>
      </c>
      <c r="CH16" s="0" t="n">
        <f aca="false">POWER(2,-CG16)</f>
        <v>0.838480932631655</v>
      </c>
      <c r="CI16" s="0" t="n">
        <f aca="false">POWER(2,-CE16)*1000</f>
        <v>110.348208788314</v>
      </c>
      <c r="CJ16" s="0"/>
      <c r="CK16" s="0"/>
      <c r="CL16" s="0" t="n">
        <f aca="false">Q16-E16</f>
        <v>2.5712343851726</v>
      </c>
      <c r="CM16" s="0" t="n">
        <f aca="false">AVERAGE($CL$12:$CL$19)</f>
        <v>2.72868873959496</v>
      </c>
      <c r="CN16" s="0" t="n">
        <f aca="false">CL16-CM16</f>
        <v>-0.157454354422359</v>
      </c>
      <c r="CO16" s="0" t="n">
        <f aca="false">POWER(2,-CN16)</f>
        <v>1.11531741534069</v>
      </c>
      <c r="CP16" s="0" t="n">
        <f aca="false">POWER(2,-CL16)*1000</f>
        <v>168.260170315937</v>
      </c>
      <c r="CQ16" s="0"/>
      <c r="CR16" s="0"/>
      <c r="CS16" s="0" t="n">
        <f aca="false">R16-E16</f>
        <v>5.7688484191895</v>
      </c>
      <c r="CT16" s="0" t="n">
        <f aca="false">AVERAGE($CS$12:$CS$19)</f>
        <v>5.9712974003383</v>
      </c>
      <c r="CU16" s="0" t="n">
        <f aca="false">CS16-CT16</f>
        <v>-0.2024489811488</v>
      </c>
      <c r="CV16" s="0" t="n">
        <f aca="false">POWER(2,-CU16)</f>
        <v>1.15064993142039</v>
      </c>
      <c r="CW16" s="0" t="n">
        <f aca="false">POWER(2,-CS16)*1000</f>
        <v>18.3401796469555</v>
      </c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0" t="s">
        <v>100</v>
      </c>
      <c r="B17" s="0" t="n">
        <v>26</v>
      </c>
      <c r="C17" s="0" t="s">
        <v>95</v>
      </c>
      <c r="E17" s="0" t="n">
        <v>20.3152446746826</v>
      </c>
      <c r="G17" s="39" t="n">
        <v>27.9172916412354</v>
      </c>
      <c r="H17" s="40" t="n">
        <v>24.4835459391276</v>
      </c>
      <c r="I17" s="41" t="n">
        <v>25.9182790120443</v>
      </c>
      <c r="J17" s="42" t="n">
        <v>28.9514795939128</v>
      </c>
      <c r="K17" s="43" t="n">
        <v>25.3617159525553</v>
      </c>
      <c r="L17" s="44" t="n">
        <v>26.1829922993978</v>
      </c>
      <c r="M17" s="5" t="n">
        <v>31.0349057515462</v>
      </c>
      <c r="N17" s="45" t="n">
        <v>25.8862387339274</v>
      </c>
      <c r="O17" s="39" t="n">
        <v>27.1883265177409</v>
      </c>
      <c r="P17" s="40" t="n">
        <v>22.508794148763</v>
      </c>
      <c r="Q17" s="41" t="n">
        <v>22.6271082560221</v>
      </c>
      <c r="R17" s="42" t="n">
        <v>26.4071674346924</v>
      </c>
      <c r="T17" s="0" t="n">
        <f aca="false">G17-E17</f>
        <v>7.6020469665528</v>
      </c>
      <c r="U17" s="0" t="n">
        <v>7.17828984097153</v>
      </c>
      <c r="V17" s="0" t="n">
        <f aca="false">T17-U17</f>
        <v>0.423757125581272</v>
      </c>
      <c r="W17" s="0" t="n">
        <f aca="false">POWER(2,-V17)</f>
        <v>0.745480682808426</v>
      </c>
      <c r="X17" s="0" t="n">
        <f aca="false">POWER(2,-T17)*1000</f>
        <v>5.14701974887698</v>
      </c>
      <c r="AA17" s="0" t="n">
        <f aca="false">H17-E17</f>
        <v>4.168301264445</v>
      </c>
      <c r="AB17" s="0" t="n">
        <f aca="false">AVERAGE($AA$12:$AA$19)</f>
        <v>4.35210536775133</v>
      </c>
      <c r="AC17" s="0" t="n">
        <f aca="false">AA17-AB17</f>
        <v>-0.183804103306326</v>
      </c>
      <c r="AD17" s="0" t="n">
        <f aca="false">POWER(2,-AC17)</f>
        <v>1.13587501925167</v>
      </c>
      <c r="AE17" s="0" t="n">
        <f aca="false">POWER(2,-AA17)*1000</f>
        <v>55.6181179067649</v>
      </c>
      <c r="AH17" s="0" t="n">
        <f aca="false">I17-E17</f>
        <v>5.6030343373617</v>
      </c>
      <c r="AI17" s="0" t="n">
        <f aca="false">AVERAGE($AH$12:$AH$19)</f>
        <v>5.52523340497699</v>
      </c>
      <c r="AJ17" s="0" t="n">
        <f aca="false">AH17-AI17</f>
        <v>0.0778009323847169</v>
      </c>
      <c r="AK17" s="0" t="n">
        <f aca="false">POWER(2,-AJ17)</f>
        <v>0.947500800730839</v>
      </c>
      <c r="AL17" s="0" t="n">
        <f aca="false">POWER(2,-AH17)*1000</f>
        <v>20.5739934729093</v>
      </c>
      <c r="AO17" s="0" t="n">
        <f aca="false">J17-E17</f>
        <v>8.6362349192302</v>
      </c>
      <c r="AP17" s="0" t="n">
        <f aca="false">AVERAGE($AO$12:$AO$19)</f>
        <v>8.64934439886186</v>
      </c>
      <c r="AQ17" s="0" t="n">
        <f aca="false">AO17-AP17</f>
        <v>-0.0131094796316571</v>
      </c>
      <c r="AR17" s="0" t="n">
        <f aca="false">POWER(2,-AQ17)</f>
        <v>1.00912820913588</v>
      </c>
      <c r="AS17" s="0" t="n">
        <f aca="false">POWER(2,-AO17)*1000</f>
        <v>2.51324160013183</v>
      </c>
      <c r="AV17" s="0" t="n">
        <f aca="false">K17-E17</f>
        <v>5.0464712778727</v>
      </c>
      <c r="AW17" s="0" t="n">
        <f aca="false">AVERAGE($AV$12:$AV$19)</f>
        <v>5.10718045915874</v>
      </c>
      <c r="AX17" s="0" t="n">
        <f aca="false">AV17-AW17</f>
        <v>-0.0607091812860414</v>
      </c>
      <c r="AY17" s="0" t="n">
        <f aca="false">POWER(2,-AX17)</f>
        <v>1.04297832858746</v>
      </c>
      <c r="AZ17" s="0" t="n">
        <f aca="false">POWER(2,-AV17)*1000</f>
        <v>30.2594321034334</v>
      </c>
      <c r="BC17" s="0" t="n">
        <f aca="false">L17-E17</f>
        <v>5.8677476247152</v>
      </c>
      <c r="BD17" s="0" t="n">
        <f aca="false">AVERAGE($BC$12:$BC$19)</f>
        <v>5.8165003458659</v>
      </c>
      <c r="BE17" s="0" t="n">
        <f aca="false">BC17-BD17</f>
        <v>0.0512472788493001</v>
      </c>
      <c r="BF17" s="0" t="n">
        <f aca="false">POWER(2,-BE17)</f>
        <v>0.965101591666705</v>
      </c>
      <c r="BG17" s="0" t="n">
        <f aca="false">POWER(2,-BC17)*1000</f>
        <v>17.1250543295801</v>
      </c>
      <c r="BJ17" s="0" t="n">
        <f aca="false">M17-E17</f>
        <v>10.7196610768636</v>
      </c>
      <c r="BK17" s="0" t="n">
        <f aca="false">AVERAGE($BJ$12:$BJ$19)</f>
        <v>10.9495063055129</v>
      </c>
      <c r="BL17" s="0" t="n">
        <f aca="false">BJ17-BK17</f>
        <v>-0.229845228649326</v>
      </c>
      <c r="BM17" s="0" t="n">
        <f aca="false">POWER(2,-BL17)</f>
        <v>1.17270913503853</v>
      </c>
      <c r="BN17" s="0" t="n">
        <f aca="false">POWER(2,-BJ17)*1000</f>
        <v>0.593007891091854</v>
      </c>
      <c r="BQ17" s="0" t="n">
        <f aca="false">N17-E17</f>
        <v>5.5709940592448</v>
      </c>
      <c r="BR17" s="0" t="n">
        <f aca="false">AVERAGE($BQ$12:$BQ$19)</f>
        <v>5.71899741036551</v>
      </c>
      <c r="BS17" s="0" t="n">
        <f aca="false">BQ17-BR17</f>
        <v>-0.148003351120713</v>
      </c>
      <c r="BT17" s="0" t="n">
        <f aca="false">POWER(2,-BS17)</f>
        <v>1.10803492162747</v>
      </c>
      <c r="BU17" s="0" t="n">
        <f aca="false">POWER(2,-BQ17)*1000</f>
        <v>21.0360252047887</v>
      </c>
      <c r="BX17" s="0" t="n">
        <f aca="false">O17-E17</f>
        <v>6.8730818430583</v>
      </c>
      <c r="BY17" s="0" t="n">
        <f aca="false">AVERAGE($BX$12:$BX$19)</f>
        <v>7.56240590413412</v>
      </c>
      <c r="BZ17" s="0" t="n">
        <f aca="false">BX17-BY17</f>
        <v>-0.689324061075814</v>
      </c>
      <c r="CA17" s="0" t="n">
        <f aca="false">POWER(2,-BZ17)</f>
        <v>1.61252783156939</v>
      </c>
      <c r="CB17" s="0" t="n">
        <f aca="false">POWER(2,-BX17)*1000</f>
        <v>8.53092654654617</v>
      </c>
      <c r="CC17" s="0"/>
      <c r="CD17" s="0"/>
      <c r="CE17" s="0" t="n">
        <f aca="false">P17-E17</f>
        <v>2.1935494740804</v>
      </c>
      <c r="CF17" s="0" t="n">
        <f aca="false">AVERAGE($CE$12:$CE$19)</f>
        <v>2.92571476527623</v>
      </c>
      <c r="CG17" s="0" t="n">
        <f aca="false">CE17-CF17</f>
        <v>-0.732165291195829</v>
      </c>
      <c r="CH17" s="0" t="n">
        <f aca="false">POWER(2,-CG17)</f>
        <v>1.66113035485554</v>
      </c>
      <c r="CI17" s="0" t="n">
        <f aca="false">POWER(2,-CE17)*1000</f>
        <v>218.612913053242</v>
      </c>
      <c r="CJ17" s="0"/>
      <c r="CK17" s="0"/>
      <c r="CL17" s="0" t="n">
        <f aca="false">Q17-E17</f>
        <v>2.3118635813395</v>
      </c>
      <c r="CM17" s="0" t="n">
        <f aca="false">AVERAGE($CL$12:$CL$19)</f>
        <v>2.72868873959496</v>
      </c>
      <c r="CN17" s="0" t="n">
        <f aca="false">CL17-CM17</f>
        <v>-0.416825158255456</v>
      </c>
      <c r="CO17" s="0" t="n">
        <f aca="false">POWER(2,-CN17)</f>
        <v>1.33498650505919</v>
      </c>
      <c r="CP17" s="0" t="n">
        <f aca="false">POWER(2,-CL17)*1000</f>
        <v>201.400115896264</v>
      </c>
      <c r="CQ17" s="0"/>
      <c r="CR17" s="0"/>
      <c r="CS17" s="0" t="n">
        <f aca="false">R17-E17</f>
        <v>6.0919227600098</v>
      </c>
      <c r="CT17" s="0" t="n">
        <f aca="false">AVERAGE($CS$12:$CS$19)</f>
        <v>5.9712974003383</v>
      </c>
      <c r="CU17" s="0" t="n">
        <f aca="false">CS17-CT17</f>
        <v>0.120625359671502</v>
      </c>
      <c r="CV17" s="0" t="n">
        <f aca="false">POWER(2,-CU17)</f>
        <v>0.9197888667309</v>
      </c>
      <c r="CW17" s="0" t="n">
        <f aca="false">POWER(2,-CS17)*1000</f>
        <v>14.6604910776735</v>
      </c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0" t="s">
        <v>101</v>
      </c>
      <c r="B18" s="0" t="n">
        <v>27</v>
      </c>
      <c r="C18" s="0" t="s">
        <v>95</v>
      </c>
      <c r="E18" s="0" t="n">
        <v>20.4300785064697</v>
      </c>
      <c r="G18" s="39" t="n">
        <v>27.8838787078857</v>
      </c>
      <c r="H18" s="40" t="n">
        <v>24.2371501922607</v>
      </c>
      <c r="I18" s="41" t="n">
        <v>25.5621115366618</v>
      </c>
      <c r="J18" s="42" t="n">
        <v>28.6230227152507</v>
      </c>
      <c r="K18" s="43" t="n">
        <v>25.3256238301595</v>
      </c>
      <c r="L18" s="44" t="n">
        <v>26.0244356791178</v>
      </c>
      <c r="M18" s="5" t="n">
        <v>31.4600664774577</v>
      </c>
      <c r="N18" s="45" t="n">
        <v>25.9437789916992</v>
      </c>
      <c r="O18" s="39" t="n">
        <v>27.8257738749186</v>
      </c>
      <c r="P18" s="40" t="n">
        <v>23.2107601165771</v>
      </c>
      <c r="Q18" s="41" t="n">
        <v>22.8548857371012</v>
      </c>
      <c r="R18" s="42" t="n">
        <v>26.377805074056</v>
      </c>
      <c r="T18" s="0" t="n">
        <f aca="false">G18-E18</f>
        <v>7.453800201416</v>
      </c>
      <c r="U18" s="0" t="n">
        <v>7.17828984097153</v>
      </c>
      <c r="V18" s="0" t="n">
        <f aca="false">T18-U18</f>
        <v>0.275510360444468</v>
      </c>
      <c r="W18" s="0" t="n">
        <f aca="false">POWER(2,-V18)</f>
        <v>0.826158009007898</v>
      </c>
      <c r="X18" s="0" t="n">
        <f aca="false">POWER(2,-T18)*1000</f>
        <v>5.70403993841553</v>
      </c>
      <c r="AA18" s="0" t="n">
        <f aca="false">H18-E18</f>
        <v>3.807071685791</v>
      </c>
      <c r="AB18" s="0" t="n">
        <f aca="false">AVERAGE($AA$12:$AA$19)</f>
        <v>4.35210536775133</v>
      </c>
      <c r="AC18" s="0" t="n">
        <f aca="false">AA18-AB18</f>
        <v>-0.545033681960331</v>
      </c>
      <c r="AD18" s="0" t="n">
        <f aca="false">POWER(2,-AC18)</f>
        <v>1.45905440773774</v>
      </c>
      <c r="AE18" s="0" t="n">
        <f aca="false">POWER(2,-AA18)*1000</f>
        <v>71.4425959780379</v>
      </c>
      <c r="AH18" s="0" t="n">
        <f aca="false">I18-E18</f>
        <v>5.1320330301921</v>
      </c>
      <c r="AI18" s="0" t="n">
        <f aca="false">AVERAGE($AH$12:$AH$19)</f>
        <v>5.52523340497699</v>
      </c>
      <c r="AJ18" s="0" t="n">
        <f aca="false">AH18-AI18</f>
        <v>-0.393200374784888</v>
      </c>
      <c r="AK18" s="0" t="n">
        <f aca="false">POWER(2,-AJ18)</f>
        <v>1.31330351645513</v>
      </c>
      <c r="AL18" s="0" t="n">
        <f aca="false">POWER(2,-AH18)*1000</f>
        <v>28.5170186185123</v>
      </c>
      <c r="AO18" s="0" t="n">
        <f aca="false">J18-E18</f>
        <v>8.192944208781</v>
      </c>
      <c r="AP18" s="0" t="n">
        <f aca="false">AVERAGE($AO$12:$AO$19)</f>
        <v>8.64934439886186</v>
      </c>
      <c r="AQ18" s="0" t="n">
        <f aca="false">AO18-AP18</f>
        <v>-0.456400190080862</v>
      </c>
      <c r="AR18" s="0" t="n">
        <f aca="false">POWER(2,-AQ18)</f>
        <v>1.37211384732582</v>
      </c>
      <c r="AS18" s="0" t="n">
        <f aca="false">POWER(2,-AO18)*1000</f>
        <v>3.41726013602288</v>
      </c>
      <c r="AV18" s="0" t="n">
        <f aca="false">K18-E18</f>
        <v>4.8955453236898</v>
      </c>
      <c r="AW18" s="0" t="n">
        <f aca="false">AVERAGE($AV$12:$AV$19)</f>
        <v>5.10718045915874</v>
      </c>
      <c r="AX18" s="0" t="n">
        <f aca="false">AV18-AW18</f>
        <v>-0.211635135468944</v>
      </c>
      <c r="AY18" s="0" t="n">
        <f aca="false">POWER(2,-AX18)</f>
        <v>1.15799990539941</v>
      </c>
      <c r="AZ18" s="0" t="n">
        <f aca="false">POWER(2,-AV18)*1000</f>
        <v>33.5964981752519</v>
      </c>
      <c r="BC18" s="0" t="n">
        <f aca="false">L18-E18</f>
        <v>5.5943571726481</v>
      </c>
      <c r="BD18" s="0" t="n">
        <f aca="false">AVERAGE($BC$12:$BC$19)</f>
        <v>5.8165003458659</v>
      </c>
      <c r="BE18" s="0" t="n">
        <f aca="false">BC18-BD18</f>
        <v>-0.222143173217801</v>
      </c>
      <c r="BF18" s="0" t="n">
        <f aca="false">POWER(2,-BE18)</f>
        <v>1.16646512417449</v>
      </c>
      <c r="BG18" s="0" t="n">
        <f aca="false">POWER(2,-BC18)*1000</f>
        <v>20.6981097094151</v>
      </c>
      <c r="BJ18" s="0" t="n">
        <f aca="false">M18-E18</f>
        <v>11.029987970988</v>
      </c>
      <c r="BK18" s="0" t="n">
        <f aca="false">AVERAGE($BJ$12:$BJ$19)</f>
        <v>10.9495063055129</v>
      </c>
      <c r="BL18" s="0" t="n">
        <f aca="false">BJ18-BK18</f>
        <v>0.0804816654750713</v>
      </c>
      <c r="BM18" s="0" t="n">
        <f aca="false">POWER(2,-BL18)</f>
        <v>0.945741843847622</v>
      </c>
      <c r="BN18" s="0" t="n">
        <f aca="false">POWER(2,-BJ18)*1000</f>
        <v>0.478236554641466</v>
      </c>
      <c r="BQ18" s="0" t="n">
        <f aca="false">N18-E18</f>
        <v>5.5137004852295</v>
      </c>
      <c r="BR18" s="0" t="n">
        <f aca="false">AVERAGE($BQ$12:$BQ$19)</f>
        <v>5.71899741036551</v>
      </c>
      <c r="BS18" s="0" t="n">
        <f aca="false">BQ18-BR18</f>
        <v>-0.205296925136014</v>
      </c>
      <c r="BT18" s="0" t="n">
        <f aca="false">POWER(2,-BS18)</f>
        <v>1.15292360884242</v>
      </c>
      <c r="BU18" s="0" t="n">
        <f aca="false">POWER(2,-BQ18)*1000</f>
        <v>21.8882362111679</v>
      </c>
      <c r="BX18" s="0" t="n">
        <f aca="false">O18-E18</f>
        <v>7.3956953684489</v>
      </c>
      <c r="BY18" s="0" t="n">
        <f aca="false">AVERAGE($BX$12:$BX$19)</f>
        <v>7.56240590413412</v>
      </c>
      <c r="BZ18" s="0" t="n">
        <f aca="false">BX18-BY18</f>
        <v>-0.166710535685217</v>
      </c>
      <c r="CA18" s="0" t="n">
        <f aca="false">POWER(2,-BZ18)</f>
        <v>1.12249618030241</v>
      </c>
      <c r="CB18" s="0" t="n">
        <f aca="false">POWER(2,-BX18)*1000</f>
        <v>5.93846027055467</v>
      </c>
      <c r="CC18" s="0"/>
      <c r="CD18" s="0"/>
      <c r="CE18" s="0" t="n">
        <f aca="false">P18-E18</f>
        <v>2.7806816101074</v>
      </c>
      <c r="CF18" s="0" t="n">
        <f aca="false">AVERAGE($CE$12:$CE$19)</f>
        <v>2.92571476527623</v>
      </c>
      <c r="CG18" s="0" t="n">
        <f aca="false">CE18-CF18</f>
        <v>-0.145033155168831</v>
      </c>
      <c r="CH18" s="0" t="n">
        <f aca="false">POWER(2,-CG18)</f>
        <v>1.10575606486374</v>
      </c>
      <c r="CI18" s="0" t="n">
        <f aca="false">POWER(2,-CE18)*1000</f>
        <v>145.522928865612</v>
      </c>
      <c r="CJ18" s="0"/>
      <c r="CK18" s="0"/>
      <c r="CL18" s="0" t="n">
        <f aca="false">Q18-E18</f>
        <v>2.4248072306315</v>
      </c>
      <c r="CM18" s="0" t="n">
        <f aca="false">AVERAGE($CL$12:$CL$19)</f>
        <v>2.72868873959496</v>
      </c>
      <c r="CN18" s="0" t="n">
        <f aca="false">CL18-CM18</f>
        <v>-0.30388150896346</v>
      </c>
      <c r="CO18" s="0" t="n">
        <f aca="false">POWER(2,-CN18)</f>
        <v>1.23446121429727</v>
      </c>
      <c r="CP18" s="0" t="n">
        <f aca="false">POWER(2,-CL18)*1000</f>
        <v>186.234565433221</v>
      </c>
      <c r="CQ18" s="0"/>
      <c r="CR18" s="0"/>
      <c r="CS18" s="0" t="n">
        <f aca="false">R18-E18</f>
        <v>5.9477265675863</v>
      </c>
      <c r="CT18" s="0" t="n">
        <f aca="false">AVERAGE($CS$12:$CS$19)</f>
        <v>5.9712974003383</v>
      </c>
      <c r="CU18" s="0" t="n">
        <f aca="false">CS18-CT18</f>
        <v>-0.0235708327520019</v>
      </c>
      <c r="CV18" s="0" t="n">
        <f aca="false">POWER(2,-CU18)</f>
        <v>1.01647225214392</v>
      </c>
      <c r="CW18" s="0" t="n">
        <f aca="false">POWER(2,-CS18)*1000</f>
        <v>16.2015250697946</v>
      </c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55" customFormat="true" ht="15" hidden="false" customHeight="false" outlineLevel="0" collapsed="false">
      <c r="A19" s="54"/>
      <c r="G19" s="56"/>
      <c r="H19" s="57"/>
      <c r="I19" s="58"/>
      <c r="J19" s="59"/>
      <c r="K19" s="60"/>
      <c r="L19" s="61"/>
      <c r="M19" s="62"/>
      <c r="N19" s="63"/>
      <c r="O19" s="56"/>
      <c r="P19" s="57"/>
      <c r="Q19" s="58"/>
      <c r="R19" s="59"/>
    </row>
    <row r="20" customFormat="false" ht="15" hidden="false" customHeight="false" outlineLevel="0" collapsed="false">
      <c r="A20" s="10" t="s">
        <v>102</v>
      </c>
      <c r="B20" s="0" t="n">
        <v>5</v>
      </c>
      <c r="C20" s="0" t="s">
        <v>103</v>
      </c>
      <c r="E20" s="0" t="n">
        <v>22.2697525024414</v>
      </c>
      <c r="G20" s="39" t="n">
        <v>29.1821918487549</v>
      </c>
      <c r="H20" s="40" t="n">
        <v>26.3900852203369</v>
      </c>
      <c r="I20" s="41" t="n">
        <v>28.0172894795736</v>
      </c>
      <c r="J20" s="42" t="n">
        <v>30.6856867472331</v>
      </c>
      <c r="K20" s="43" t="n">
        <v>27.4540983835856</v>
      </c>
      <c r="L20" s="44" t="n">
        <v>27.7034079233805</v>
      </c>
      <c r="M20" s="5" t="n">
        <v>33.1717478434245</v>
      </c>
      <c r="N20" s="45" t="n">
        <v>27.3872737884521</v>
      </c>
      <c r="O20" s="39" t="n">
        <v>29.8950309753418</v>
      </c>
      <c r="P20" s="40" t="n">
        <v>24.2998339335124</v>
      </c>
      <c r="Q20" s="41" t="n">
        <v>24.8548628489176</v>
      </c>
      <c r="R20" s="42" t="n">
        <v>27.6362279256185</v>
      </c>
      <c r="T20" s="0" t="n">
        <f aca="false">G20-E20</f>
        <v>6.9124393463135</v>
      </c>
      <c r="U20" s="0" t="n">
        <v>7.17828984097153</v>
      </c>
      <c r="V20" s="0" t="n">
        <f aca="false">T20-U20</f>
        <v>-0.265850494658029</v>
      </c>
      <c r="W20" s="0" t="n">
        <f aca="false">POWER(2,-V20)</f>
        <v>1.2023446444208</v>
      </c>
      <c r="X20" s="0" t="n">
        <f aca="false">POWER(2,-T20)*1000</f>
        <v>8.30134404888482</v>
      </c>
      <c r="Y20" s="0" t="n">
        <f aca="false">AVERAGE(X20:X27)+(2*STDEV(X20:X27))</f>
        <v>12.8537591972124</v>
      </c>
      <c r="AA20" s="0" t="n">
        <f aca="false">H20-E20</f>
        <v>4.1203327178955</v>
      </c>
      <c r="AB20" s="0" t="n">
        <f aca="false">AVERAGE($AA$12:$AA$19)</f>
        <v>4.35210536775133</v>
      </c>
      <c r="AC20" s="0" t="n">
        <f aca="false">AA20-AB20</f>
        <v>-0.231772649855828</v>
      </c>
      <c r="AD20" s="0" t="n">
        <f aca="false">POWER(2,-AC20)</f>
        <v>1.17427690572647</v>
      </c>
      <c r="AE20" s="0" t="n">
        <f aca="false">POWER(2,-AA20)*1000</f>
        <v>57.4984661964959</v>
      </c>
      <c r="AF20" s="0" t="n">
        <f aca="false">AVERAGE(AE20:AE27)+(2*STDEV(AE20:AE27))</f>
        <v>114.646090763895</v>
      </c>
      <c r="AH20" s="0" t="n">
        <f aca="false">I20-E20</f>
        <v>5.7475369771322</v>
      </c>
      <c r="AI20" s="0" t="n">
        <f aca="false">AVERAGE($AH$12:$AH$19)</f>
        <v>5.52523340497699</v>
      </c>
      <c r="AJ20" s="0" t="n">
        <f aca="false">AH20-AI20</f>
        <v>0.222303572155214</v>
      </c>
      <c r="AK20" s="0" t="n">
        <f aca="false">POWER(2,-AJ20)</f>
        <v>0.857195646390769</v>
      </c>
      <c r="AL20" s="0" t="n">
        <f aca="false">POWER(2,-AH20)*1000</f>
        <v>18.6131110604305</v>
      </c>
      <c r="AM20" s="0" t="n">
        <f aca="false">AVERAGE(AL20:AL27)+(2*STDEV(AL20:AL27))</f>
        <v>73.6490527959846</v>
      </c>
      <c r="AO20" s="0" t="n">
        <f aca="false">J20-E20</f>
        <v>8.4159342447917</v>
      </c>
      <c r="AP20" s="0" t="n">
        <f aca="false">AVERAGE($AO$12:$AO$19)</f>
        <v>8.64934439886186</v>
      </c>
      <c r="AQ20" s="0" t="n">
        <f aca="false">AO20-AP20</f>
        <v>-0.233410154070159</v>
      </c>
      <c r="AR20" s="0" t="n">
        <f aca="false">POWER(2,-AQ20)</f>
        <v>1.17561050361578</v>
      </c>
      <c r="AS20" s="0" t="n">
        <f aca="false">POWER(2,-AO20)*1000</f>
        <v>2.92786704057075</v>
      </c>
      <c r="AT20" s="0" t="n">
        <f aca="false">AVERAGE(AS20:AS27)+(2*STDEV(AS20:AS27))</f>
        <v>7.13998688821132</v>
      </c>
      <c r="AV20" s="0" t="n">
        <f aca="false">K20-E20</f>
        <v>5.1843458811442</v>
      </c>
      <c r="AW20" s="0" t="n">
        <f aca="false">AVERAGE($AV$12:$AV$19)</f>
        <v>5.10718045915874</v>
      </c>
      <c r="AX20" s="0" t="n">
        <f aca="false">AV20-AW20</f>
        <v>0.0771654219854572</v>
      </c>
      <c r="AY20" s="0" t="n">
        <f aca="false">POWER(2,-AX20)</f>
        <v>0.947918268898431</v>
      </c>
      <c r="AZ20" s="0" t="n">
        <f aca="false">POWER(2,-AV20)*1000</f>
        <v>27.5014999939482</v>
      </c>
      <c r="BA20" s="0" t="n">
        <f aca="false">AVERAGE(AZ20:AZ27)+(2*STDEV(AZ20:AZ27))</f>
        <v>63.3447973895548</v>
      </c>
      <c r="BC20" s="0" t="n">
        <f aca="false">L20-E20</f>
        <v>5.4336554209391</v>
      </c>
      <c r="BD20" s="0" t="n">
        <f aca="false">AVERAGE($BC$12:$BC$19)</f>
        <v>5.8165003458659</v>
      </c>
      <c r="BE20" s="0" t="n">
        <f aca="false">BC20-BD20</f>
        <v>-0.3828449249268</v>
      </c>
      <c r="BF20" s="0" t="n">
        <f aca="false">POWER(2,-BE20)</f>
        <v>1.30391057057422</v>
      </c>
      <c r="BG20" s="0" t="n">
        <f aca="false">POWER(2,-BC20)*1000</f>
        <v>23.1369832510946</v>
      </c>
      <c r="BH20" s="0" t="n">
        <f aca="false">AVERAGE(BG20:BG27)+(2*STDEV(BG20:BG27))</f>
        <v>56.1956708564364</v>
      </c>
      <c r="BJ20" s="0" t="n">
        <f aca="false">M20-E20</f>
        <v>10.9019953409831</v>
      </c>
      <c r="BK20" s="0" t="n">
        <f aca="false">AVERAGE($BJ$12:$BJ$19)</f>
        <v>10.9495063055129</v>
      </c>
      <c r="BL20" s="0" t="n">
        <f aca="false">BJ20-BK20</f>
        <v>-0.0475109645298293</v>
      </c>
      <c r="BM20" s="0" t="n">
        <f aca="false">POWER(2,-BL20)</f>
        <v>1.03348035435406</v>
      </c>
      <c r="BN20" s="0" t="n">
        <f aca="false">POWER(2,-BJ20)*1000</f>
        <v>0.5226035912138</v>
      </c>
      <c r="BO20" s="0" t="n">
        <f aca="false">AVERAGE(BN20:BN27)+(2*STDEV(BN20:BN27))</f>
        <v>0.742839162002737</v>
      </c>
      <c r="BQ20" s="0" t="n">
        <f aca="false">N20-E20</f>
        <v>5.1175212860107</v>
      </c>
      <c r="BR20" s="0" t="n">
        <f aca="false">AVERAGE($BQ$12:$BQ$19)</f>
        <v>5.71899741036551</v>
      </c>
      <c r="BS20" s="0" t="n">
        <f aca="false">BQ20-BR20</f>
        <v>-0.601476124354813</v>
      </c>
      <c r="BT20" s="0" t="n">
        <f aca="false">POWER(2,-BS20)</f>
        <v>1.51726819806152</v>
      </c>
      <c r="BU20" s="0" t="n">
        <f aca="false">POWER(2,-BQ20)*1000</f>
        <v>28.8053123903049</v>
      </c>
      <c r="BV20" s="0" t="n">
        <f aca="false">AVERAGE(BU20:BU27)+(2*STDEV(BU20:BU27))</f>
        <v>35.8693476783982</v>
      </c>
      <c r="BX20" s="0" t="n">
        <f aca="false">O20-E20</f>
        <v>7.6252784729004</v>
      </c>
      <c r="BY20" s="0" t="n">
        <f aca="false">AVERAGE($BX$12:$BX$19)</f>
        <v>7.56240590413412</v>
      </c>
      <c r="BZ20" s="0" t="n">
        <f aca="false">BX20-BY20</f>
        <v>0.0628725687662861</v>
      </c>
      <c r="CA20" s="0" t="n">
        <f aca="false">POWER(2,-BZ20)</f>
        <v>0.957356016377766</v>
      </c>
      <c r="CB20" s="0" t="n">
        <f aca="false">POWER(2,-BX20)*1000</f>
        <v>5.0648017942513</v>
      </c>
      <c r="CC20" s="0" t="n">
        <f aca="false">AVERAGE(CB20:CB27)+(2*STDEV(CB20:CB27))</f>
        <v>12.2177274350577</v>
      </c>
      <c r="CD20" s="0"/>
      <c r="CE20" s="0" t="n">
        <f aca="false">P20-E20</f>
        <v>2.030081431071</v>
      </c>
      <c r="CF20" s="0" t="n">
        <f aca="false">AVERAGE($CE$12:$CE$19)</f>
        <v>2.92571476527623</v>
      </c>
      <c r="CG20" s="0" t="n">
        <f aca="false">CE20-CF20</f>
        <v>-0.895633334205228</v>
      </c>
      <c r="CH20" s="0" t="n">
        <f aca="false">POWER(2,-CG20)</f>
        <v>1.86042642168526</v>
      </c>
      <c r="CI20" s="0" t="n">
        <f aca="false">POWER(2,-CE20)*1000</f>
        <v>244.841254256173</v>
      </c>
      <c r="CJ20" s="0" t="n">
        <f aca="false">AVERAGE(CI20:CI27)+(2*STDEV(CI20:CI27))</f>
        <v>306.582037777571</v>
      </c>
      <c r="CK20" s="0"/>
      <c r="CL20" s="0" t="n">
        <f aca="false">Q20-E20</f>
        <v>2.5851103464762</v>
      </c>
      <c r="CM20" s="0" t="n">
        <f aca="false">AVERAGE($CL$12:$CL$19)</f>
        <v>2.72868873959496</v>
      </c>
      <c r="CN20" s="0" t="n">
        <f aca="false">CL20-CM20</f>
        <v>-0.143578393118758</v>
      </c>
      <c r="CO20" s="0" t="n">
        <f aca="false">POWER(2,-CN20)</f>
        <v>1.10464162199578</v>
      </c>
      <c r="CP20" s="0" t="n">
        <f aca="false">POWER(2,-CL20)*1000</f>
        <v>166.649587730419</v>
      </c>
      <c r="CQ20" s="0" t="n">
        <f aca="false">AVERAGE(CP20:CP27)+(2*STDEV(CP20:CP27))</f>
        <v>508.330923396511</v>
      </c>
      <c r="CR20" s="0"/>
      <c r="CS20" s="0" t="n">
        <f aca="false">R20-E20</f>
        <v>5.3664754231771</v>
      </c>
      <c r="CT20" s="0" t="n">
        <f aca="false">AVERAGE($CS$12:$CS$19)</f>
        <v>5.9712974003383</v>
      </c>
      <c r="CU20" s="0" t="n">
        <f aca="false">CS20-CT20</f>
        <v>-0.604821977161199</v>
      </c>
      <c r="CV20" s="0" t="n">
        <f aca="false">POWER(2,-CU20)</f>
        <v>1.52079108208216</v>
      </c>
      <c r="CW20" s="0" t="n">
        <f aca="false">POWER(2,-CS20)*1000</f>
        <v>24.2398499224212</v>
      </c>
      <c r="CX20" s="0" t="n">
        <f aca="false">AVERAGE(CW20:CW27)+(2*STDEV(CW20:CW27))</f>
        <v>54.7797863074072</v>
      </c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0" t="s">
        <v>104</v>
      </c>
      <c r="B21" s="0" t="n">
        <v>6</v>
      </c>
      <c r="C21" s="0" t="s">
        <v>103</v>
      </c>
      <c r="E21" s="0" t="n">
        <v>21.8557071685791</v>
      </c>
      <c r="G21" s="39" t="n">
        <v>29.0305767059326</v>
      </c>
      <c r="H21" s="40" t="n">
        <v>26.2094186147054</v>
      </c>
      <c r="I21" s="41" t="n">
        <v>27.1684061686198</v>
      </c>
      <c r="J21" s="42" t="n">
        <v>30.5913626352946</v>
      </c>
      <c r="K21" s="43" t="n">
        <v>26.7693678538005</v>
      </c>
      <c r="L21" s="44" t="n">
        <v>26.8703689575195</v>
      </c>
      <c r="M21" s="5" t="n">
        <v>32.4868698120117</v>
      </c>
      <c r="N21" s="45" t="n">
        <v>27.2054786682129</v>
      </c>
      <c r="O21" s="39" t="n">
        <v>29.9810975392659</v>
      </c>
      <c r="P21" s="40" t="n">
        <v>24.0467338562012</v>
      </c>
      <c r="Q21" s="41" t="n">
        <v>24.3096675872803</v>
      </c>
      <c r="R21" s="42" t="n">
        <v>27.4705543518066</v>
      </c>
      <c r="T21" s="0" t="n">
        <f aca="false">G21-E21</f>
        <v>7.1748695373535</v>
      </c>
      <c r="U21" s="0" t="n">
        <v>7.17828984097153</v>
      </c>
      <c r="V21" s="0" t="n">
        <f aca="false">T21-U21</f>
        <v>-0.00342030361803225</v>
      </c>
      <c r="W21" s="0" t="n">
        <f aca="false">POWER(2,-V21)</f>
        <v>1.00237358631589</v>
      </c>
      <c r="X21" s="0" t="n">
        <f aca="false">POWER(2,-T21)*1000</f>
        <v>6.92068455091862</v>
      </c>
      <c r="Y21" s="0" t="n">
        <f aca="false">AVERAGE(X20:X27)-(2*STDEV(X20:X27))</f>
        <v>1.75395464211872</v>
      </c>
      <c r="AA21" s="0" t="n">
        <f aca="false">H21-E21</f>
        <v>4.3537114461263</v>
      </c>
      <c r="AB21" s="0" t="n">
        <f aca="false">AVERAGE($AA$12:$AA$19)</f>
        <v>4.35210536775133</v>
      </c>
      <c r="AC21" s="0" t="n">
        <f aca="false">AA21-AB21</f>
        <v>0.00160607837496851</v>
      </c>
      <c r="AD21" s="0" t="n">
        <f aca="false">POWER(2,-AC21)</f>
        <v>0.998887370734082</v>
      </c>
      <c r="AE21" s="0" t="n">
        <f aca="false">POWER(2,-AA21)*1000</f>
        <v>48.9105179878574</v>
      </c>
      <c r="AF21" s="0" t="n">
        <f aca="false">AVERAGE(AE20:AE27)-(2*STDEV(AE20:AE27))</f>
        <v>31.826888690519</v>
      </c>
      <c r="AH21" s="0" t="n">
        <f aca="false">I21-E21</f>
        <v>5.3126990000407</v>
      </c>
      <c r="AI21" s="0" t="n">
        <f aca="false">AVERAGE($AH$12:$AH$19)</f>
        <v>5.52523340497699</v>
      </c>
      <c r="AJ21" s="0" t="n">
        <f aca="false">AH21-AI21</f>
        <v>-0.212534404936287</v>
      </c>
      <c r="AK21" s="0" t="n">
        <f aca="false">POWER(2,-AJ21)</f>
        <v>1.15872194196818</v>
      </c>
      <c r="AL21" s="0" t="n">
        <f aca="false">POWER(2,-AH21)*1000</f>
        <v>25.1604406588173</v>
      </c>
      <c r="AM21" s="0" t="n">
        <f aca="false">AVERAGE(AL20:AL27)-(2*STDEV(AL20:AL27))</f>
        <v>8.00669516063145</v>
      </c>
      <c r="AO21" s="0" t="n">
        <f aca="false">J21-E21</f>
        <v>8.7356554667155</v>
      </c>
      <c r="AP21" s="0" t="n">
        <f aca="false">AVERAGE($AO$12:$AO$19)</f>
        <v>8.64934439886186</v>
      </c>
      <c r="AQ21" s="0" t="n">
        <f aca="false">AO21-AP21</f>
        <v>0.0863110678536412</v>
      </c>
      <c r="AR21" s="0" t="n">
        <f aca="false">POWER(2,-AQ21)</f>
        <v>0.941928157409448</v>
      </c>
      <c r="AS21" s="0" t="n">
        <f aca="false">POWER(2,-AO21)*1000</f>
        <v>2.34587935220251</v>
      </c>
      <c r="AT21" s="0" t="n">
        <f aca="false">AVERAGE(AS20:AS27)-(2*STDEV(AS20:AS27))</f>
        <v>1.0113538111042</v>
      </c>
      <c r="AV21" s="0" t="n">
        <f aca="false">K21-E21</f>
        <v>4.9136606852214</v>
      </c>
      <c r="AW21" s="0" t="n">
        <f aca="false">AVERAGE($AV$12:$AV$19)</f>
        <v>5.10718045915874</v>
      </c>
      <c r="AX21" s="0" t="n">
        <f aca="false">AV21-AW21</f>
        <v>-0.193519773937345</v>
      </c>
      <c r="AY21" s="0" t="n">
        <f aca="false">POWER(2,-AX21)</f>
        <v>1.14355025930918</v>
      </c>
      <c r="AZ21" s="0" t="n">
        <f aca="false">POWER(2,-AV21)*1000</f>
        <v>33.1772774946284</v>
      </c>
      <c r="BA21" s="0" t="n">
        <f aca="false">AVERAGE(AZ20:AZ27)-(2*STDEV(AZ20:AZ27))</f>
        <v>20.1378595022625</v>
      </c>
      <c r="BC21" s="0" t="n">
        <f aca="false">L21-E21</f>
        <v>5.0146617889404</v>
      </c>
      <c r="BD21" s="0" t="n">
        <f aca="false">AVERAGE($BC$12:$BC$19)</f>
        <v>5.8165003458659</v>
      </c>
      <c r="BE21" s="0" t="n">
        <f aca="false">BC21-BD21</f>
        <v>-0.801838556925502</v>
      </c>
      <c r="BF21" s="0" t="n">
        <f aca="false">POWER(2,-BE21)</f>
        <v>1.74332138385014</v>
      </c>
      <c r="BG21" s="0" t="n">
        <f aca="false">POWER(2,-BC21)*1000</f>
        <v>30.9340215269923</v>
      </c>
      <c r="BH21" s="0" t="n">
        <f aca="false">AVERAGE(BG20:BG27)-(2*STDEV(BG20:BG27))</f>
        <v>16.2560552323582</v>
      </c>
      <c r="BJ21" s="0" t="n">
        <f aca="false">M21-E21</f>
        <v>10.6311626434326</v>
      </c>
      <c r="BK21" s="0" t="n">
        <f aca="false">AVERAGE($BJ$12:$BJ$19)</f>
        <v>10.9495063055129</v>
      </c>
      <c r="BL21" s="0" t="n">
        <f aca="false">BJ21-BK21</f>
        <v>-0.318343662080332</v>
      </c>
      <c r="BM21" s="0" t="n">
        <f aca="false">POWER(2,-BL21)</f>
        <v>1.24689818052448</v>
      </c>
      <c r="BN21" s="0" t="n">
        <f aca="false">POWER(2,-BJ21)*1000</f>
        <v>0.630523322746011</v>
      </c>
      <c r="BO21" s="0" t="n">
        <f aca="false">AVERAGE(BN20:BN27)-(2*STDEV(BN20:BN27))</f>
        <v>0.494016853891116</v>
      </c>
      <c r="BQ21" s="0" t="n">
        <f aca="false">N21-E21</f>
        <v>5.3497714996338</v>
      </c>
      <c r="BR21" s="0" t="n">
        <f aca="false">AVERAGE($BQ$12:$BQ$19)</f>
        <v>5.71899741036551</v>
      </c>
      <c r="BS21" s="0" t="n">
        <f aca="false">BQ21-BR21</f>
        <v>-0.369225910731713</v>
      </c>
      <c r="BT21" s="0" t="n">
        <f aca="false">POWER(2,-BS21)</f>
        <v>1.29165959465107</v>
      </c>
      <c r="BU21" s="0" t="n">
        <f aca="false">POWER(2,-BQ21)*1000</f>
        <v>24.5221366752394</v>
      </c>
      <c r="BV21" s="0" t="n">
        <f aca="false">AVERAGE(BU20:BU27)-(2*STDEV(BU20:BU27))</f>
        <v>11.5292468439119</v>
      </c>
      <c r="BX21" s="0" t="n">
        <f aca="false">O21-E21</f>
        <v>8.1253903706868</v>
      </c>
      <c r="BY21" s="0" t="n">
        <f aca="false">AVERAGE($BX$12:$BX$19)</f>
        <v>7.56240590413412</v>
      </c>
      <c r="BZ21" s="0" t="n">
        <f aca="false">BX21-BY21</f>
        <v>0.562984466552683</v>
      </c>
      <c r="CA21" s="0" t="n">
        <f aca="false">POWER(2,-BZ21)</f>
        <v>0.676900427650351</v>
      </c>
      <c r="CB21" s="0" t="n">
        <f aca="false">POWER(2,-BX21)*1000</f>
        <v>3.58107792904929</v>
      </c>
      <c r="CC21" s="0" t="n">
        <f aca="false">AVERAGE(CB20:CB27)-(2*STDEV(CB20:CB27))</f>
        <v>1.14962458568516</v>
      </c>
      <c r="CD21" s="0"/>
      <c r="CE21" s="0" t="n">
        <f aca="false">P21-E21</f>
        <v>2.1910266876221</v>
      </c>
      <c r="CF21" s="0" t="n">
        <f aca="false">AVERAGE($CE$12:$CE$19)</f>
        <v>2.92571476527623</v>
      </c>
      <c r="CG21" s="0" t="n">
        <f aca="false">CE21-CF21</f>
        <v>-0.734688077654129</v>
      </c>
      <c r="CH21" s="0" t="n">
        <f aca="false">POWER(2,-CG21)</f>
        <v>1.66403765211665</v>
      </c>
      <c r="CI21" s="0" t="n">
        <f aca="false">POWER(2,-CE21)*1000</f>
        <v>218.99552765149</v>
      </c>
      <c r="CJ21" s="0" t="n">
        <f aca="false">AVERAGE(CI20:CI27)-(2*STDEV(CI20:CI27))</f>
        <v>114.884477978598</v>
      </c>
      <c r="CK21" s="0"/>
      <c r="CL21" s="0" t="n">
        <f aca="false">Q21-E21</f>
        <v>2.4539604187012</v>
      </c>
      <c r="CM21" s="0" t="n">
        <f aca="false">AVERAGE($CL$12:$CL$19)</f>
        <v>2.72868873959496</v>
      </c>
      <c r="CN21" s="0" t="n">
        <f aca="false">CL21-CM21</f>
        <v>-0.274728320893761</v>
      </c>
      <c r="CO21" s="0" t="n">
        <f aca="false">POWER(2,-CN21)</f>
        <v>1.20976625232157</v>
      </c>
      <c r="CP21" s="0" t="n">
        <f aca="false">POWER(2,-CL21)*1000</f>
        <v>182.509008519266</v>
      </c>
      <c r="CQ21" s="0" t="n">
        <f aca="false">AVERAGE(CP20:CP27)-(2*STDEV(CP20:CP27))</f>
        <v>57.6698927799447</v>
      </c>
      <c r="CR21" s="0"/>
      <c r="CS21" s="0" t="n">
        <f aca="false">R21-E21</f>
        <v>5.6148471832275</v>
      </c>
      <c r="CT21" s="0" t="n">
        <f aca="false">AVERAGE($CS$12:$CS$19)</f>
        <v>5.9712974003383</v>
      </c>
      <c r="CU21" s="0" t="n">
        <f aca="false">CS21-CT21</f>
        <v>-0.356450217110799</v>
      </c>
      <c r="CV21" s="0" t="n">
        <f aca="false">POWER(2,-CU21)</f>
        <v>1.28027188175886</v>
      </c>
      <c r="CW21" s="0" t="n">
        <f aca="false">POWER(2,-CS21)*1000</f>
        <v>20.4062205778072</v>
      </c>
      <c r="CX21" s="0" t="n">
        <f aca="false">AVERAGE(CW20:CW27)-(2*STDEV(CW20:CW27))</f>
        <v>4.16227118755031</v>
      </c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65" customFormat="true" ht="15" hidden="false" customHeight="false" outlineLevel="0" collapsed="false">
      <c r="A22" s="64"/>
      <c r="G22" s="66"/>
      <c r="H22" s="67"/>
      <c r="I22" s="68"/>
      <c r="J22" s="69"/>
      <c r="K22" s="70"/>
      <c r="L22" s="71"/>
      <c r="M22" s="72"/>
      <c r="N22" s="73"/>
      <c r="O22" s="66"/>
      <c r="P22" s="67"/>
      <c r="Q22" s="68"/>
      <c r="R22" s="69"/>
      <c r="BQ22" s="7"/>
      <c r="BR22" s="7"/>
      <c r="BX22" s="7"/>
      <c r="BY22" s="7"/>
      <c r="CE22" s="7"/>
      <c r="CF22" s="7"/>
      <c r="CL22" s="7"/>
      <c r="CM22" s="7"/>
      <c r="CS22" s="7"/>
      <c r="CT22" s="7"/>
    </row>
    <row r="23" s="81" customFormat="true" ht="15" hidden="false" customHeight="false" outlineLevel="0" collapsed="false">
      <c r="A23" s="74"/>
      <c r="B23" s="1"/>
      <c r="C23" s="1"/>
      <c r="D23" s="1"/>
      <c r="E23" s="1"/>
      <c r="F23" s="1"/>
      <c r="G23" s="3"/>
      <c r="H23" s="75"/>
      <c r="I23" s="76"/>
      <c r="J23" s="77"/>
      <c r="K23" s="78"/>
      <c r="L23" s="79"/>
      <c r="M23" s="4"/>
      <c r="N23" s="80"/>
      <c r="O23" s="3"/>
      <c r="P23" s="75"/>
      <c r="Q23" s="76"/>
      <c r="R23" s="77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E23" s="1"/>
      <c r="CF23" s="1"/>
      <c r="CG23" s="1"/>
      <c r="CH23" s="1"/>
      <c r="CI23" s="1"/>
      <c r="CJ23" s="1"/>
      <c r="CL23" s="1"/>
      <c r="CM23" s="1"/>
      <c r="CN23" s="1"/>
      <c r="CO23" s="1"/>
      <c r="CP23" s="1"/>
      <c r="CQ23" s="1"/>
      <c r="CS23" s="1"/>
      <c r="CT23" s="1"/>
      <c r="CU23" s="1"/>
      <c r="CV23" s="1"/>
      <c r="CW23" s="1"/>
      <c r="CX23" s="1"/>
    </row>
    <row r="24" customFormat="false" ht="15" hidden="false" customHeight="false" outlineLevel="0" collapsed="false">
      <c r="A24" s="10" t="s">
        <v>105</v>
      </c>
      <c r="B24" s="0" t="n">
        <v>29</v>
      </c>
      <c r="C24" s="0" t="s">
        <v>103</v>
      </c>
      <c r="E24" s="0" t="n">
        <v>20.6340131189392</v>
      </c>
      <c r="G24" s="39" t="n">
        <v>27.5465066792006</v>
      </c>
      <c r="H24" s="40" t="n">
        <v>24.5165168222784</v>
      </c>
      <c r="I24" s="41" t="n">
        <v>25.0315751888782</v>
      </c>
      <c r="J24" s="42" t="n">
        <v>28.2931879745008</v>
      </c>
      <c r="K24" s="43" t="n">
        <v>25.1484865227272</v>
      </c>
      <c r="L24" s="44" t="n">
        <v>25.1892107392833</v>
      </c>
      <c r="M24" s="5" t="n">
        <v>31.3701676077693</v>
      </c>
      <c r="N24" s="45" t="n">
        <v>26.2547653927176</v>
      </c>
      <c r="O24" s="39" t="n">
        <v>27.4389672302348</v>
      </c>
      <c r="P24" s="40" t="n">
        <v>22.9675714333851</v>
      </c>
      <c r="Q24" s="41" t="n">
        <v>22.1553213470536</v>
      </c>
      <c r="R24" s="42" t="n">
        <v>25.2632332766374</v>
      </c>
      <c r="T24" s="0" t="n">
        <f aca="false">G24-E24</f>
        <v>6.9124935602614</v>
      </c>
      <c r="U24" s="0" t="n">
        <v>7.17828984097153</v>
      </c>
      <c r="V24" s="0" t="n">
        <f aca="false">T24-U24</f>
        <v>-0.265796280710131</v>
      </c>
      <c r="W24" s="0" t="n">
        <f aca="false">POWER(2,-V24)</f>
        <v>1.20229946326794</v>
      </c>
      <c r="X24" s="0" t="n">
        <f aca="false">POWER(2,-T24)*1000</f>
        <v>8.30103210480441</v>
      </c>
      <c r="AA24" s="0" t="n">
        <f aca="false">H24-E24</f>
        <v>3.8825037033392</v>
      </c>
      <c r="AB24" s="0" t="n">
        <f aca="false">AVERAGE($AA$12:$AA$19)</f>
        <v>4.35210536775133</v>
      </c>
      <c r="AC24" s="0" t="n">
        <f aca="false">AA24-AB24</f>
        <v>-0.469601664412129</v>
      </c>
      <c r="AD24" s="0" t="n">
        <f aca="false">POWER(2,-AC24)</f>
        <v>1.38472708498996</v>
      </c>
      <c r="AE24" s="0" t="n">
        <f aca="false">POWER(2,-AA24)*1000</f>
        <v>67.8031587774522</v>
      </c>
      <c r="AH24" s="0" t="n">
        <f aca="false">I24-E24</f>
        <v>4.397562069939</v>
      </c>
      <c r="AI24" s="0" t="n">
        <f aca="false">AVERAGE($AH$12:$AH$19)</f>
        <v>5.52523340497699</v>
      </c>
      <c r="AJ24" s="0" t="n">
        <f aca="false">AH24-AI24</f>
        <v>-1.12767133503799</v>
      </c>
      <c r="AK24" s="0" t="n">
        <f aca="false">POWER(2,-AJ24)</f>
        <v>2.18505763654223</v>
      </c>
      <c r="AL24" s="0" t="n">
        <f aca="false">POWER(2,-AH24)*1000</f>
        <v>47.4462517788637</v>
      </c>
      <c r="AO24" s="0" t="n">
        <f aca="false">J24-E24</f>
        <v>7.6591748555616</v>
      </c>
      <c r="AP24" s="0" t="n">
        <f aca="false">AVERAGE($AO$12:$AO$19)</f>
        <v>8.64934439886186</v>
      </c>
      <c r="AQ24" s="0" t="n">
        <f aca="false">AO24-AP24</f>
        <v>-0.99016954330026</v>
      </c>
      <c r="AR24" s="0" t="n">
        <f aca="false">POWER(2,-AQ24)</f>
        <v>1.98641841799231</v>
      </c>
      <c r="AS24" s="0" t="n">
        <f aca="false">POWER(2,-AO24)*1000</f>
        <v>4.94719041462662</v>
      </c>
      <c r="AV24" s="0" t="n">
        <f aca="false">K24-E24</f>
        <v>4.514473403788</v>
      </c>
      <c r="AW24" s="0" t="n">
        <f aca="false">AVERAGE($AV$12:$AV$19)</f>
        <v>5.10718045915874</v>
      </c>
      <c r="AX24" s="0" t="n">
        <f aca="false">AV24-AW24</f>
        <v>-0.592707055370743</v>
      </c>
      <c r="AY24" s="0" t="n">
        <f aca="false">POWER(2,-AX24)</f>
        <v>1.50807382555866</v>
      </c>
      <c r="AZ24" s="0" t="n">
        <f aca="false">POWER(2,-AV24)*1000</f>
        <v>43.7530256196792</v>
      </c>
      <c r="BC24" s="0" t="n">
        <f aca="false">L24-E24</f>
        <v>4.5551976203441</v>
      </c>
      <c r="BD24" s="0" t="n">
        <f aca="false">AVERAGE($BC$12:$BC$19)</f>
        <v>5.8165003458659</v>
      </c>
      <c r="BE24" s="0" t="n">
        <f aca="false">BC24-BD24</f>
        <v>-1.2613027255218</v>
      </c>
      <c r="BF24" s="0" t="n">
        <f aca="false">POWER(2,-BE24)</f>
        <v>2.39712098581731</v>
      </c>
      <c r="BG24" s="0" t="n">
        <f aca="false">POWER(2,-BC24)*1000</f>
        <v>42.5352392651268</v>
      </c>
      <c r="BJ24" s="0" t="n">
        <f aca="false">M24-E24</f>
        <v>10.7361544888301</v>
      </c>
      <c r="BK24" s="0" t="n">
        <f aca="false">AVERAGE($BJ$12:$BJ$19)</f>
        <v>10.9495063055129</v>
      </c>
      <c r="BL24" s="0" t="n">
        <f aca="false">BJ24-BK24</f>
        <v>-0.213351816682829</v>
      </c>
      <c r="BM24" s="0" t="n">
        <f aca="false">POWER(2,-BL24)</f>
        <v>1.15937864437047</v>
      </c>
      <c r="BN24" s="0" t="n">
        <f aca="false">POWER(2,-BJ24)*1000</f>
        <v>0.586267015693094</v>
      </c>
      <c r="BQ24" s="0" t="n">
        <f aca="false">N24-E24</f>
        <v>5.6207522737784</v>
      </c>
      <c r="BR24" s="0" t="n">
        <f aca="false">AVERAGE($BQ$12:$BQ$19)</f>
        <v>5.71899741036551</v>
      </c>
      <c r="BS24" s="0" t="n">
        <f aca="false">BQ24-BR24</f>
        <v>-0.0982451365871127</v>
      </c>
      <c r="BT24" s="0" t="n">
        <f aca="false">POWER(2,-BS24)</f>
        <v>1.07047057276785</v>
      </c>
      <c r="BU24" s="0" t="n">
        <f aca="false">POWER(2,-BQ24)*1000</f>
        <v>20.3228666445405</v>
      </c>
      <c r="BX24" s="0" t="n">
        <f aca="false">O24-E24</f>
        <v>6.8049541112956</v>
      </c>
      <c r="BY24" s="0" t="n">
        <f aca="false">AVERAGE($BX$12:$BX$19)</f>
        <v>7.56240590413412</v>
      </c>
      <c r="BZ24" s="0" t="n">
        <f aca="false">BX24-BY24</f>
        <v>-0.757451792838515</v>
      </c>
      <c r="CA24" s="0" t="n">
        <f aca="false">POWER(2,-BZ24)</f>
        <v>1.69050208176799</v>
      </c>
      <c r="CB24" s="0" t="n">
        <f aca="false">POWER(2,-BX24)*1000</f>
        <v>8.94344196981111</v>
      </c>
      <c r="CC24" s="0"/>
      <c r="CD24" s="0"/>
      <c r="CE24" s="0" t="n">
        <f aca="false">P24-E24</f>
        <v>2.3335583144459</v>
      </c>
      <c r="CF24" s="0" t="n">
        <f aca="false">AVERAGE($CE$12:$CE$19)</f>
        <v>2.92571476527623</v>
      </c>
      <c r="CG24" s="0" t="n">
        <f aca="false">CE24-CF24</f>
        <v>-0.592156450830329</v>
      </c>
      <c r="CH24" s="0" t="n">
        <f aca="false">POWER(2,-CG24)</f>
        <v>1.50749837902264</v>
      </c>
      <c r="CI24" s="0" t="n">
        <f aca="false">POWER(2,-CE24)*1000</f>
        <v>198.394190496771</v>
      </c>
      <c r="CJ24" s="0"/>
      <c r="CK24" s="0"/>
      <c r="CL24" s="0" t="n">
        <f aca="false">Q24-E24</f>
        <v>1.5213082281144</v>
      </c>
      <c r="CM24" s="0" t="n">
        <f aca="false">AVERAGE($CL$12:$CL$19)</f>
        <v>2.72868873959496</v>
      </c>
      <c r="CN24" s="0" t="n">
        <f aca="false">CL24-CM24</f>
        <v>-1.20738051148056</v>
      </c>
      <c r="CO24" s="0" t="n">
        <f aca="false">POWER(2,-CN24)</f>
        <v>2.3091798019573</v>
      </c>
      <c r="CP24" s="0" t="n">
        <f aca="false">POWER(2,-CL24)*1000</f>
        <v>348.369873386018</v>
      </c>
      <c r="CQ24" s="0"/>
      <c r="CR24" s="0"/>
      <c r="CS24" s="0" t="n">
        <f aca="false">R24-E24</f>
        <v>4.6292201576982</v>
      </c>
      <c r="CT24" s="0" t="n">
        <f aca="false">AVERAGE($CS$12:$CS$19)</f>
        <v>5.9712974003383</v>
      </c>
      <c r="CU24" s="0" t="n">
        <f aca="false">CS24-CT24</f>
        <v>-1.3420772426401</v>
      </c>
      <c r="CV24" s="0" t="n">
        <f aca="false">POWER(2,-CU24)</f>
        <v>2.53516077425687</v>
      </c>
      <c r="CW24" s="0" t="n">
        <f aca="false">POWER(2,-CS24)*1000</f>
        <v>40.4078623429722</v>
      </c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0" t="s">
        <v>106</v>
      </c>
      <c r="B25" s="0" t="n">
        <v>30</v>
      </c>
      <c r="C25" s="0" t="s">
        <v>103</v>
      </c>
      <c r="E25" s="0" t="n">
        <v>20.7739550622399</v>
      </c>
      <c r="G25" s="39" t="n">
        <v>28.1733566768603</v>
      </c>
      <c r="H25" s="40" t="n">
        <v>24.6268467912306</v>
      </c>
      <c r="I25" s="41" t="n">
        <v>25.2940015025151</v>
      </c>
      <c r="J25" s="42" t="n">
        <v>28.0110685890642</v>
      </c>
      <c r="K25" s="43" t="n">
        <v>25.2476155161132</v>
      </c>
      <c r="L25" s="44" t="n">
        <v>25.1156697521198</v>
      </c>
      <c r="M25" s="5" t="n">
        <v>31.2415003006352</v>
      </c>
      <c r="N25" s="45" t="n">
        <v>25.7238498504791</v>
      </c>
      <c r="O25" s="39" t="n">
        <v>27.273155793434</v>
      </c>
      <c r="P25" s="40" t="n">
        <v>23.1443924581018</v>
      </c>
      <c r="Q25" s="41" t="n">
        <v>22.421582946556</v>
      </c>
      <c r="R25" s="42" t="n">
        <v>25.7388187497539</v>
      </c>
      <c r="T25" s="0" t="n">
        <f aca="false">G25-E25</f>
        <v>7.3994016146204</v>
      </c>
      <c r="U25" s="0" t="n">
        <v>7.17828984097153</v>
      </c>
      <c r="V25" s="0" t="n">
        <f aca="false">T25-U25</f>
        <v>0.221111773648872</v>
      </c>
      <c r="W25" s="0" t="n">
        <f aca="false">POWER(2,-V25)</f>
        <v>0.85790406123091</v>
      </c>
      <c r="X25" s="0" t="n">
        <f aca="false">POWER(2,-T25)*1000</f>
        <v>5.9232240990636</v>
      </c>
      <c r="AA25" s="0" t="n">
        <f aca="false">H25-E25</f>
        <v>3.8528917289907</v>
      </c>
      <c r="AB25" s="0" t="n">
        <f aca="false">AVERAGE($AA$12:$AA$19)</f>
        <v>4.35210536775133</v>
      </c>
      <c r="AC25" s="0" t="n">
        <f aca="false">AA25-AB25</f>
        <v>-0.499213638760627</v>
      </c>
      <c r="AD25" s="0" t="n">
        <f aca="false">POWER(2,-AC25)</f>
        <v>1.41344293540411</v>
      </c>
      <c r="AE25" s="0" t="n">
        <f aca="false">POWER(2,-AA25)*1000</f>
        <v>69.2092303320318</v>
      </c>
      <c r="AH25" s="0" t="n">
        <f aca="false">I25-E25</f>
        <v>4.5200464402752</v>
      </c>
      <c r="AI25" s="0" t="n">
        <f aca="false">AVERAGE($AH$12:$AH$19)</f>
        <v>5.52523340497699</v>
      </c>
      <c r="AJ25" s="0" t="n">
        <f aca="false">AH25-AI25</f>
        <v>-1.00518696470178</v>
      </c>
      <c r="AK25" s="0" t="n">
        <f aca="false">POWER(2,-AJ25)</f>
        <v>2.00720360182041</v>
      </c>
      <c r="AL25" s="0" t="n">
        <f aca="false">POWER(2,-AH25)*1000</f>
        <v>43.5843365734361</v>
      </c>
      <c r="AO25" s="0" t="n">
        <f aca="false">J25-E25</f>
        <v>7.2371135268243</v>
      </c>
      <c r="AP25" s="0" t="n">
        <f aca="false">AVERAGE($AO$12:$AO$19)</f>
        <v>8.64934439886186</v>
      </c>
      <c r="AQ25" s="0" t="n">
        <f aca="false">AO25-AP25</f>
        <v>-1.41223087203756</v>
      </c>
      <c r="AR25" s="0" t="n">
        <f aca="false">POWER(2,-AQ25)</f>
        <v>2.66148396084294</v>
      </c>
      <c r="AS25" s="0" t="n">
        <f aca="false">POWER(2,-AO25)*1000</f>
        <v>6.62844636381922</v>
      </c>
      <c r="AV25" s="0" t="n">
        <f aca="false">K25-E25</f>
        <v>4.4736604538733</v>
      </c>
      <c r="AW25" s="0" t="n">
        <f aca="false">AVERAGE($AV$12:$AV$19)</f>
        <v>5.10718045915874</v>
      </c>
      <c r="AX25" s="0" t="n">
        <f aca="false">AV25-AW25</f>
        <v>-0.633520005285442</v>
      </c>
      <c r="AY25" s="0" t="n">
        <f aca="false">POWER(2,-AX25)</f>
        <v>1.55134547920382</v>
      </c>
      <c r="AZ25" s="0" t="n">
        <f aca="false">POWER(2,-AV25)*1000</f>
        <v>45.0084454396215</v>
      </c>
      <c r="BC25" s="0" t="n">
        <f aca="false">L25-E25</f>
        <v>4.3417146898799</v>
      </c>
      <c r="BD25" s="0" t="n">
        <f aca="false">AVERAGE($BC$12:$BC$19)</f>
        <v>5.8165003458659</v>
      </c>
      <c r="BE25" s="0" t="n">
        <f aca="false">BC25-BD25</f>
        <v>-1.474785655986</v>
      </c>
      <c r="BF25" s="0" t="n">
        <f aca="false">POWER(2,-BE25)</f>
        <v>2.77942346464601</v>
      </c>
      <c r="BG25" s="0" t="n">
        <f aca="false">POWER(2,-BC25)*1000</f>
        <v>49.3189299944813</v>
      </c>
      <c r="BJ25" s="0" t="n">
        <f aca="false">M25-E25</f>
        <v>10.4675452383953</v>
      </c>
      <c r="BK25" s="0" t="n">
        <f aca="false">AVERAGE($BJ$12:$BJ$19)</f>
        <v>10.9495063055129</v>
      </c>
      <c r="BL25" s="0" t="n">
        <f aca="false">BJ25-BK25</f>
        <v>-0.481961067117629</v>
      </c>
      <c r="BM25" s="0" t="n">
        <f aca="false">POWER(2,-BL25)</f>
        <v>1.3966408419051</v>
      </c>
      <c r="BN25" s="0" t="n">
        <f aca="false">POWER(2,-BJ25)*1000</f>
        <v>0.706244213100366</v>
      </c>
      <c r="BQ25" s="0" t="n">
        <f aca="false">N25-E25</f>
        <v>4.9498947882392</v>
      </c>
      <c r="BR25" s="0" t="n">
        <f aca="false">AVERAGE($BQ$12:$BQ$19)</f>
        <v>5.71899741036551</v>
      </c>
      <c r="BS25" s="0" t="n">
        <f aca="false">BQ25-BR25</f>
        <v>-0.769102622126314</v>
      </c>
      <c r="BT25" s="0" t="n">
        <f aca="false">POWER(2,-BS25)</f>
        <v>1.7042094100669</v>
      </c>
      <c r="BU25" s="0" t="n">
        <f aca="false">POWER(2,-BQ25)*1000</f>
        <v>32.3543883000992</v>
      </c>
      <c r="BX25" s="0" t="n">
        <f aca="false">O25-E25</f>
        <v>6.4992007311941</v>
      </c>
      <c r="BY25" s="0" t="n">
        <f aca="false">AVERAGE($BX$12:$BX$19)</f>
        <v>7.56240590413412</v>
      </c>
      <c r="BZ25" s="0" t="n">
        <f aca="false">BX25-BY25</f>
        <v>-1.06320517294001</v>
      </c>
      <c r="CA25" s="0" t="n">
        <f aca="false">POWER(2,-BZ25)</f>
        <v>2.08956867270118</v>
      </c>
      <c r="CB25" s="0" t="n">
        <f aca="false">POWER(2,-BX25)*1000</f>
        <v>11.0546661656244</v>
      </c>
      <c r="CC25" s="0"/>
      <c r="CD25" s="0"/>
      <c r="CE25" s="0" t="n">
        <f aca="false">P25-E25</f>
        <v>2.3704373958619</v>
      </c>
      <c r="CF25" s="0" t="n">
        <f aca="false">AVERAGE($CE$12:$CE$19)</f>
        <v>2.92571476527623</v>
      </c>
      <c r="CG25" s="0" t="n">
        <f aca="false">CE25-CF25</f>
        <v>-0.555277369414326</v>
      </c>
      <c r="CH25" s="0" t="n">
        <f aca="false">POWER(2,-CG25)</f>
        <v>1.46945111960223</v>
      </c>
      <c r="CI25" s="0" t="n">
        <f aca="false">POWER(2,-CE25)*1000</f>
        <v>193.386984294515</v>
      </c>
      <c r="CJ25" s="0"/>
      <c r="CK25" s="0"/>
      <c r="CL25" s="0" t="n">
        <f aca="false">Q25-E25</f>
        <v>1.6476278843161</v>
      </c>
      <c r="CM25" s="0" t="n">
        <f aca="false">AVERAGE($CL$12:$CL$19)</f>
        <v>2.72868873959496</v>
      </c>
      <c r="CN25" s="0" t="n">
        <f aca="false">CL25-CM25</f>
        <v>-1.08106085527886</v>
      </c>
      <c r="CO25" s="0" t="n">
        <f aca="false">POWER(2,-CN25)</f>
        <v>2.11559116451245</v>
      </c>
      <c r="CP25" s="0" t="n">
        <f aca="false">POWER(2,-CL25)*1000</f>
        <v>319.164503991019</v>
      </c>
      <c r="CQ25" s="0"/>
      <c r="CR25" s="0"/>
      <c r="CS25" s="0" t="n">
        <f aca="false">R25-E25</f>
        <v>4.964863687514</v>
      </c>
      <c r="CT25" s="0" t="n">
        <f aca="false">AVERAGE($CS$12:$CS$19)</f>
        <v>5.9712974003383</v>
      </c>
      <c r="CU25" s="0" t="n">
        <f aca="false">CS25-CT25</f>
        <v>-1.0064337128243</v>
      </c>
      <c r="CV25" s="0" t="n">
        <f aca="false">POWER(2,-CU25)</f>
        <v>2.0089389366334</v>
      </c>
      <c r="CW25" s="0" t="n">
        <f aca="false">POWER(2,-CS25)*1000</f>
        <v>32.0204260144861</v>
      </c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0" t="s">
        <v>107</v>
      </c>
      <c r="B26" s="0" t="n">
        <v>31</v>
      </c>
      <c r="C26" s="0" t="s">
        <v>103</v>
      </c>
      <c r="E26" s="0" t="n">
        <v>21.5548815808026</v>
      </c>
      <c r="G26" s="39" t="n">
        <v>28.0176105037817</v>
      </c>
      <c r="H26" s="40" t="n">
        <v>24.8483255514934</v>
      </c>
      <c r="I26" s="41" t="n">
        <v>25.5266041561993</v>
      </c>
      <c r="J26" s="42" t="n">
        <v>29.5810835236266</v>
      </c>
      <c r="K26" s="43" t="n">
        <v>25.6419373654373</v>
      </c>
      <c r="L26" s="44" t="n">
        <v>26.1171936233753</v>
      </c>
      <c r="M26" s="5" t="n">
        <v>32.230238878534</v>
      </c>
      <c r="N26" s="45" t="n">
        <v>27.1808925557794</v>
      </c>
      <c r="O26" s="39" t="n">
        <v>28.998364536477</v>
      </c>
      <c r="P26" s="40" t="n">
        <v>23.4221117014962</v>
      </c>
      <c r="Q26" s="41" t="n">
        <v>22.6810436582632</v>
      </c>
      <c r="R26" s="42" t="n">
        <v>25.9759636362242</v>
      </c>
      <c r="T26" s="0" t="n">
        <f aca="false">G26-E26</f>
        <v>6.4627289229791</v>
      </c>
      <c r="U26" s="0" t="n">
        <v>7.17828984097153</v>
      </c>
      <c r="V26" s="0" t="n">
        <f aca="false">T26-U26</f>
        <v>-0.715560917992431</v>
      </c>
      <c r="W26" s="0" t="n">
        <f aca="false">POWER(2,-V26)</f>
        <v>1.64212154828611</v>
      </c>
      <c r="X26" s="0" t="n">
        <f aca="false">POWER(2,-T26)*1000</f>
        <v>11.3376942340665</v>
      </c>
      <c r="AA26" s="0" t="n">
        <f aca="false">H26-E26</f>
        <v>3.2934439706908</v>
      </c>
      <c r="AB26" s="0" t="n">
        <f aca="false">AVERAGE($AA$12:$AA$19)</f>
        <v>4.35210536775133</v>
      </c>
      <c r="AC26" s="0" t="n">
        <f aca="false">AA26-AB26</f>
        <v>-1.05866139706053</v>
      </c>
      <c r="AD26" s="0" t="n">
        <f aca="false">POWER(2,-AC26)</f>
        <v>2.08299791754538</v>
      </c>
      <c r="AE26" s="0" t="n">
        <f aca="false">POWER(2,-AA26)*1000</f>
        <v>101.99398861145</v>
      </c>
      <c r="AH26" s="0" t="n">
        <f aca="false">I26-E26</f>
        <v>3.9717225753967</v>
      </c>
      <c r="AI26" s="0" t="n">
        <f aca="false">AVERAGE($AH$12:$AH$19)</f>
        <v>5.52523340497699</v>
      </c>
      <c r="AJ26" s="0" t="n">
        <f aca="false">AH26-AI26</f>
        <v>-1.55351082958028</v>
      </c>
      <c r="AK26" s="0" t="n">
        <f aca="false">POWER(2,-AJ26)</f>
        <v>2.93530583768833</v>
      </c>
      <c r="AL26" s="0" t="n">
        <f aca="false">POWER(2,-AH26)*1000</f>
        <v>63.7371104056171</v>
      </c>
      <c r="AO26" s="0" t="n">
        <f aca="false">J26-E26</f>
        <v>8.026201942824</v>
      </c>
      <c r="AP26" s="0" t="n">
        <f aca="false">AVERAGE($AO$12:$AO$19)</f>
        <v>8.64934439886186</v>
      </c>
      <c r="AQ26" s="0" t="n">
        <f aca="false">AO26-AP26</f>
        <v>-0.62314245603786</v>
      </c>
      <c r="AR26" s="0" t="n">
        <f aca="false">POWER(2,-AQ26)</f>
        <v>1.54022642754332</v>
      </c>
      <c r="AS26" s="0" t="n">
        <f aca="false">POWER(2,-AO26)*1000</f>
        <v>3.83594581568484</v>
      </c>
      <c r="AV26" s="0" t="n">
        <f aca="false">K26-E26</f>
        <v>4.0870557846347</v>
      </c>
      <c r="AW26" s="0" t="n">
        <f aca="false">AVERAGE($AV$12:$AV$19)</f>
        <v>5.10718045915874</v>
      </c>
      <c r="AX26" s="0" t="n">
        <f aca="false">AV26-AW26</f>
        <v>-1.02012467452404</v>
      </c>
      <c r="AY26" s="0" t="n">
        <f aca="false">POWER(2,-AX26)</f>
        <v>2.02809421543714</v>
      </c>
      <c r="AZ26" s="0" t="n">
        <f aca="false">POWER(2,-AV26)*1000</f>
        <v>58.8401288207974</v>
      </c>
      <c r="BC26" s="0" t="n">
        <f aca="false">L26-E26</f>
        <v>4.5623120425727</v>
      </c>
      <c r="BD26" s="0" t="n">
        <f aca="false">AVERAGE($BC$12:$BC$19)</f>
        <v>5.8165003458659</v>
      </c>
      <c r="BE26" s="0" t="n">
        <f aca="false">BC26-BD26</f>
        <v>-1.2541883032932</v>
      </c>
      <c r="BF26" s="0" t="n">
        <f aca="false">POWER(2,-BE26)</f>
        <v>2.38532906201756</v>
      </c>
      <c r="BG26" s="0" t="n">
        <f aca="false">POWER(2,-BC26)*1000</f>
        <v>42.3259998052972</v>
      </c>
      <c r="BJ26" s="0" t="n">
        <f aca="false">M26-E26</f>
        <v>10.6753572977314</v>
      </c>
      <c r="BK26" s="0" t="n">
        <f aca="false">AVERAGE($BJ$12:$BJ$19)</f>
        <v>10.9495063055129</v>
      </c>
      <c r="BL26" s="0" t="n">
        <f aca="false">BJ26-BK26</f>
        <v>-0.274149007781526</v>
      </c>
      <c r="BM26" s="0" t="n">
        <f aca="false">POWER(2,-BL26)</f>
        <v>1.20928056910917</v>
      </c>
      <c r="BN26" s="0" t="n">
        <f aca="false">POWER(2,-BJ26)*1000</f>
        <v>0.611501094857785</v>
      </c>
      <c r="BQ26" s="0" t="n">
        <f aca="false">N26-E26</f>
        <v>5.6260109749768</v>
      </c>
      <c r="BR26" s="0" t="n">
        <f aca="false">AVERAGE($BQ$12:$BQ$19)</f>
        <v>5.71899741036551</v>
      </c>
      <c r="BS26" s="0" t="n">
        <f aca="false">BQ26-BR26</f>
        <v>-0.0929864353887124</v>
      </c>
      <c r="BT26" s="0" t="n">
        <f aca="false">POWER(2,-BS26)</f>
        <v>1.06657575254921</v>
      </c>
      <c r="BU26" s="0" t="n">
        <f aca="false">POWER(2,-BQ26)*1000</f>
        <v>20.2489235451957</v>
      </c>
      <c r="BX26" s="0" t="n">
        <f aca="false">O26-E26</f>
        <v>7.4434829556744</v>
      </c>
      <c r="BY26" s="0" t="n">
        <f aca="false">AVERAGE($BX$12:$BX$19)</f>
        <v>7.56240590413412</v>
      </c>
      <c r="BZ26" s="0" t="n">
        <f aca="false">BX26-BY26</f>
        <v>-0.118922948459717</v>
      </c>
      <c r="CA26" s="0" t="n">
        <f aca="false">POWER(2,-BZ26)</f>
        <v>1.08592385768924</v>
      </c>
      <c r="CB26" s="0" t="n">
        <f aca="false">POWER(2,-BX26)*1000</f>
        <v>5.74497784393146</v>
      </c>
      <c r="CC26" s="0"/>
      <c r="CD26" s="0"/>
      <c r="CE26" s="0" t="n">
        <f aca="false">P26-E26</f>
        <v>1.8672301206936</v>
      </c>
      <c r="CF26" s="0" t="n">
        <f aca="false">AVERAGE($CE$12:$CE$19)</f>
        <v>2.92571476527623</v>
      </c>
      <c r="CG26" s="0" t="n">
        <f aca="false">CE26-CF26</f>
        <v>-1.05848464458263</v>
      </c>
      <c r="CH26" s="0" t="n">
        <f aca="false">POWER(2,-CG26)</f>
        <v>2.08274273368441</v>
      </c>
      <c r="CI26" s="0" t="n">
        <f aca="false">POWER(2,-CE26)*1000</f>
        <v>274.099172783352</v>
      </c>
      <c r="CJ26" s="0"/>
      <c r="CK26" s="0"/>
      <c r="CL26" s="0" t="n">
        <f aca="false">Q26-E26</f>
        <v>1.1261620774606</v>
      </c>
      <c r="CM26" s="0" t="n">
        <f aca="false">AVERAGE($CL$12:$CL$19)</f>
        <v>2.72868873959496</v>
      </c>
      <c r="CN26" s="0" t="n">
        <f aca="false">CL26-CM26</f>
        <v>-1.60252666213436</v>
      </c>
      <c r="CO26" s="0" t="n">
        <f aca="false">POWER(2,-CN26)</f>
        <v>3.03674688135752</v>
      </c>
      <c r="CP26" s="0" t="n">
        <f aca="false">POWER(2,-CL26)*1000</f>
        <v>458.132851182573</v>
      </c>
      <c r="CQ26" s="0"/>
      <c r="CR26" s="0"/>
      <c r="CS26" s="0" t="n">
        <f aca="false">R26-E26</f>
        <v>4.4210820554216</v>
      </c>
      <c r="CT26" s="0" t="n">
        <f aca="false">AVERAGE($CS$12:$CS$19)</f>
        <v>5.9712974003383</v>
      </c>
      <c r="CU26" s="0" t="n">
        <f aca="false">CS26-CT26</f>
        <v>-1.5502153449167</v>
      </c>
      <c r="CV26" s="0" t="n">
        <f aca="false">POWER(2,-CU26)</f>
        <v>2.92860850012961</v>
      </c>
      <c r="CW26" s="0" t="n">
        <f aca="false">POWER(2,-CS26)*1000</f>
        <v>46.6790155209719</v>
      </c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9" customFormat="true" ht="15" hidden="false" customHeight="false" outlineLevel="0" collapsed="false">
      <c r="A27" s="29" t="s">
        <v>108</v>
      </c>
      <c r="B27" s="19" t="n">
        <v>32</v>
      </c>
      <c r="C27" s="19" t="s">
        <v>103</v>
      </c>
      <c r="E27" s="19" t="n">
        <v>20.8681096582408</v>
      </c>
      <c r="G27" s="46" t="n">
        <v>29.2302201363571</v>
      </c>
      <c r="H27" s="47" t="n">
        <v>24.279250201438</v>
      </c>
      <c r="I27" s="48" t="n">
        <v>25.2970330676908</v>
      </c>
      <c r="J27" s="49" t="n">
        <v>28.9198296234122</v>
      </c>
      <c r="K27" s="50" t="n">
        <v>25.4358311651099</v>
      </c>
      <c r="L27" s="51" t="n">
        <v>25.9707481806445</v>
      </c>
      <c r="M27" s="52" t="n">
        <v>31.4477919723171</v>
      </c>
      <c r="N27" s="53" t="n">
        <v>26.8391190959247</v>
      </c>
      <c r="O27" s="46" t="n">
        <v>28.3196225948015</v>
      </c>
      <c r="P27" s="47" t="n">
        <v>23.7604762277049</v>
      </c>
      <c r="Q27" s="48" t="n">
        <v>23.0318518308414</v>
      </c>
      <c r="R27" s="49" t="n">
        <v>27.1253978788862</v>
      </c>
      <c r="T27" s="19" t="n">
        <f aca="false">G27-E27</f>
        <v>8.3621104781163</v>
      </c>
      <c r="U27" s="19" t="n">
        <v>7.17828984097153</v>
      </c>
      <c r="V27" s="19" t="n">
        <f aca="false">T27-U27</f>
        <v>1.18382063714477</v>
      </c>
      <c r="W27" s="19" t="n">
        <f aca="false">POWER(2,-V27)</f>
        <v>0.440184229221353</v>
      </c>
      <c r="X27" s="19" t="n">
        <f aca="false">POWER(2,-T27)*1000</f>
        <v>3.03916248025533</v>
      </c>
      <c r="AA27" s="19" t="n">
        <f aca="false">H27-E27</f>
        <v>3.4111405431972</v>
      </c>
      <c r="AB27" s="19" t="n">
        <f aca="false">AVERAGE($AA$12:$AA$19)</f>
        <v>4.35210536775133</v>
      </c>
      <c r="AC27" s="19" t="n">
        <f aca="false">AA27-AB27</f>
        <v>-0.94096482455413</v>
      </c>
      <c r="AD27" s="19" t="n">
        <f aca="false">POWER(2,-AC27)</f>
        <v>1.91981171311657</v>
      </c>
      <c r="AE27" s="19" t="n">
        <f aca="false">POWER(2,-AA27)*1000</f>
        <v>94.0035764579556</v>
      </c>
      <c r="AH27" s="19" t="n">
        <f aca="false">I27-E27</f>
        <v>4.42892340945</v>
      </c>
      <c r="AI27" s="19" t="n">
        <f aca="false">AVERAGE($AH$12:$AH$19)</f>
        <v>5.52523340497699</v>
      </c>
      <c r="AJ27" s="19" t="n">
        <f aca="false">AH27-AI27</f>
        <v>-1.09630999552699</v>
      </c>
      <c r="AK27" s="19" t="n">
        <f aca="false">POWER(2,-AJ27)</f>
        <v>2.13807134585778</v>
      </c>
      <c r="AL27" s="19" t="n">
        <f aca="false">POWER(2,-AH27)*1000</f>
        <v>46.4259933926834</v>
      </c>
      <c r="AO27" s="19" t="n">
        <f aca="false">J27-E27</f>
        <v>8.0517199651714</v>
      </c>
      <c r="AP27" s="19" t="n">
        <f aca="false">AVERAGE($AO$12:$AO$19)</f>
        <v>8.64934439886186</v>
      </c>
      <c r="AQ27" s="19" t="n">
        <f aca="false">AO27-AP27</f>
        <v>-0.597624433690461</v>
      </c>
      <c r="AR27" s="19" t="n">
        <f aca="false">POWER(2,-AQ27)</f>
        <v>1.51322281539891</v>
      </c>
      <c r="AS27" s="19" t="n">
        <f aca="false">POWER(2,-AO27)*1000</f>
        <v>3.76869311104261</v>
      </c>
      <c r="AV27" s="19" t="n">
        <f aca="false">K27-E27</f>
        <v>4.5677215068691</v>
      </c>
      <c r="AW27" s="19" t="n">
        <f aca="false">AVERAGE($AV$12:$AV$19)</f>
        <v>5.10718045915874</v>
      </c>
      <c r="AX27" s="19" t="n">
        <f aca="false">AV27-AW27</f>
        <v>-0.539458952289644</v>
      </c>
      <c r="AY27" s="19" t="n">
        <f aca="false">POWER(2,-AX27)</f>
        <v>1.45342734250019</v>
      </c>
      <c r="AZ27" s="19" t="n">
        <f aca="false">POWER(2,-AV27)*1000</f>
        <v>42.1675933067771</v>
      </c>
      <c r="BC27" s="19" t="n">
        <f aca="false">L27-E27</f>
        <v>5.1026385224037</v>
      </c>
      <c r="BD27" s="19" t="n">
        <f aca="false">AVERAGE($BC$12:$BC$19)</f>
        <v>5.8165003458659</v>
      </c>
      <c r="BE27" s="19" t="n">
        <f aca="false">BC27-BD27</f>
        <v>-0.713861823462202</v>
      </c>
      <c r="BF27" s="19" t="n">
        <f aca="false">POWER(2,-BE27)</f>
        <v>1.64018872304383</v>
      </c>
      <c r="BG27" s="19" t="n">
        <f aca="false">POWER(2,-BC27)*1000</f>
        <v>29.1040044233916</v>
      </c>
      <c r="BJ27" s="19" t="n">
        <f aca="false">M27-E27</f>
        <v>10.5796823140763</v>
      </c>
      <c r="BK27" s="19" t="n">
        <f aca="false">AVERAGE($BJ$12:$BJ$19)</f>
        <v>10.9495063055129</v>
      </c>
      <c r="BL27" s="19" t="n">
        <f aca="false">BJ27-BK27</f>
        <v>-0.369823991436631</v>
      </c>
      <c r="BM27" s="19" t="n">
        <f aca="false">POWER(2,-BL27)</f>
        <v>1.29219517341691</v>
      </c>
      <c r="BN27" s="19" t="n">
        <f aca="false">POWER(2,-BJ27)*1000</f>
        <v>0.653428810070503</v>
      </c>
      <c r="BQ27" s="19" t="n">
        <f aca="false">N27-E27</f>
        <v>5.9710094376839</v>
      </c>
      <c r="BR27" s="19" t="n">
        <f aca="false">AVERAGE($BQ$12:$BQ$19)</f>
        <v>5.71899741036551</v>
      </c>
      <c r="BS27" s="19" t="n">
        <f aca="false">BQ27-BR27</f>
        <v>0.252012027318387</v>
      </c>
      <c r="BT27" s="19" t="n">
        <f aca="false">POWER(2,-BS27)</f>
        <v>0.839724492382247</v>
      </c>
      <c r="BU27" s="19" t="n">
        <f aca="false">POWER(2,-BQ27)*1000</f>
        <v>15.9421560115505</v>
      </c>
      <c r="BX27" s="19" t="n">
        <f aca="false">O27-E27</f>
        <v>7.4515129365607</v>
      </c>
      <c r="BY27" s="19" t="n">
        <f aca="false">AVERAGE($BX$12:$BX$19)</f>
        <v>7.56240590413412</v>
      </c>
      <c r="BZ27" s="19" t="n">
        <f aca="false">BX27-BY27</f>
        <v>-0.110892967573415</v>
      </c>
      <c r="CA27" s="19" t="n">
        <f aca="false">POWER(2,-BZ27)</f>
        <v>1.07989644018124</v>
      </c>
      <c r="CB27" s="19" t="n">
        <f aca="false">POWER(2,-BX27)*1000</f>
        <v>5.713090359561</v>
      </c>
      <c r="CE27" s="19" t="n">
        <f aca="false">P27-E27</f>
        <v>2.8923665694641</v>
      </c>
      <c r="CF27" s="19" t="n">
        <f aca="false">AVERAGE($CE$12:$CE$19)</f>
        <v>2.92571476527623</v>
      </c>
      <c r="CG27" s="19" t="n">
        <f aca="false">CE27-CF27</f>
        <v>-0.0333481958121298</v>
      </c>
      <c r="CH27" s="19" t="n">
        <f aca="false">POWER(2,-CG27)</f>
        <v>1.02338443473151</v>
      </c>
      <c r="CI27" s="19" t="n">
        <f aca="false">POWER(2,-CE27)*1000</f>
        <v>134.682417786204</v>
      </c>
      <c r="CL27" s="19" t="n">
        <f aca="false">Q27-E27</f>
        <v>2.1637421726006</v>
      </c>
      <c r="CM27" s="19" t="n">
        <f aca="false">AVERAGE($CL$12:$CL$19)</f>
        <v>2.72868873959496</v>
      </c>
      <c r="CN27" s="19" t="n">
        <f aca="false">CL27-CM27</f>
        <v>-0.564946566994358</v>
      </c>
      <c r="CO27" s="19" t="n">
        <f aca="false">POWER(2,-CN27)</f>
        <v>1.4793327182812</v>
      </c>
      <c r="CP27" s="19" t="n">
        <f aca="false">POWER(2,-CL27)*1000</f>
        <v>223.176623720073</v>
      </c>
      <c r="CS27" s="19" t="n">
        <f aca="false">R27-E27</f>
        <v>6.2572882206454</v>
      </c>
      <c r="CT27" s="19" t="n">
        <f aca="false">AVERAGE($CS$12:$CS$19)</f>
        <v>5.9712974003383</v>
      </c>
      <c r="CU27" s="19" t="n">
        <f aca="false">CS27-CT27</f>
        <v>0.2859908203071</v>
      </c>
      <c r="CV27" s="19" t="n">
        <f aca="false">POWER(2,-CU27)</f>
        <v>0.820178129873709</v>
      </c>
      <c r="CW27" s="19" t="n">
        <f aca="false">POWER(2,-CS27)*1000</f>
        <v>13.072798106214</v>
      </c>
    </row>
    <row r="28" customFormat="false" ht="15" hidden="false" customHeight="false" outlineLevel="0" collapsed="false">
      <c r="A28" s="10" t="s">
        <v>109</v>
      </c>
      <c r="B28" s="0" t="n">
        <v>1</v>
      </c>
      <c r="C28" s="0" t="s">
        <v>110</v>
      </c>
      <c r="E28" s="0" t="n">
        <v>20.0566234588623</v>
      </c>
      <c r="G28" s="39" t="n">
        <v>27.9217128753662</v>
      </c>
      <c r="H28" s="40" t="n">
        <v>24.7916673024495</v>
      </c>
      <c r="I28" s="41" t="n">
        <v>25.7255681355794</v>
      </c>
      <c r="J28" s="42" t="n">
        <v>28.8271217346191</v>
      </c>
      <c r="K28" s="43" t="n">
        <v>25.3375339508057</v>
      </c>
      <c r="L28" s="44" t="n">
        <v>25.9679876963298</v>
      </c>
      <c r="M28" s="5" t="n">
        <v>30.6399421691895</v>
      </c>
      <c r="N28" s="45" t="n">
        <v>26.0530865987142</v>
      </c>
      <c r="O28" s="39" t="n">
        <v>27.5936832427978</v>
      </c>
      <c r="P28" s="40" t="n">
        <v>23.5857760111491</v>
      </c>
      <c r="Q28" s="41" t="n">
        <v>23.5957578023275</v>
      </c>
      <c r="R28" s="42" t="n">
        <v>26.6874211629232</v>
      </c>
      <c r="T28" s="0" t="n">
        <f aca="false">G28-E28</f>
        <v>7.8650894165039</v>
      </c>
      <c r="U28" s="0" t="n">
        <v>7.17828984097153</v>
      </c>
      <c r="V28" s="0" t="n">
        <f aca="false">T28-U28</f>
        <v>0.686799575532369</v>
      </c>
      <c r="W28" s="0" t="n">
        <f aca="false">POWER(2,-V28)</f>
        <v>0.62123043850059</v>
      </c>
      <c r="X28" s="0" t="n">
        <f aca="false">POWER(2,-T28)*1000</f>
        <v>4.28915920868701</v>
      </c>
      <c r="Y28" s="0" t="n">
        <f aca="false">AVERAGE(X28:X35)+(2*STDEV(X28:X35))</f>
        <v>14.5044080601642</v>
      </c>
      <c r="AA28" s="0" t="n">
        <f aca="false">H28-E28</f>
        <v>4.7350438435872</v>
      </c>
      <c r="AB28" s="0" t="n">
        <f aca="false">AVERAGE($AA$12:$AA$19)</f>
        <v>4.35210536775133</v>
      </c>
      <c r="AC28" s="0" t="n">
        <f aca="false">AA28-AB28</f>
        <v>0.38293847583587</v>
      </c>
      <c r="AD28" s="0" t="n">
        <f aca="false">POWER(2,-AC28)</f>
        <v>0.766874032713109</v>
      </c>
      <c r="AE28" s="0" t="n">
        <f aca="false">POWER(2,-AA28)*1000</f>
        <v>37.5499853841084</v>
      </c>
      <c r="AF28" s="0" t="n">
        <f aca="false">AVERAGE(AE28:AE35)+(2*STDEV(AE28:AE35))</f>
        <v>77.1185558798125</v>
      </c>
      <c r="AH28" s="0" t="n">
        <f aca="false">I28-E28</f>
        <v>5.6689446767171</v>
      </c>
      <c r="AI28" s="0" t="n">
        <f aca="false">AVERAGE($AH$12:$AH$19)</f>
        <v>5.52523340497699</v>
      </c>
      <c r="AJ28" s="0" t="n">
        <f aca="false">AH28-AI28</f>
        <v>0.143711271740115</v>
      </c>
      <c r="AK28" s="0" t="n">
        <f aca="false">POWER(2,-AJ28)</f>
        <v>0.905187601018675</v>
      </c>
      <c r="AL28" s="0" t="n">
        <f aca="false">POWER(2,-AH28)*1000</f>
        <v>19.6552063921759</v>
      </c>
      <c r="AM28" s="0" t="n">
        <f aca="false">AVERAGE(AL28:AL35)+(2*STDEV(AL28:AL35))</f>
        <v>29.7758094350087</v>
      </c>
      <c r="AO28" s="0" t="n">
        <f aca="false">J28-E28</f>
        <v>8.7704982757568</v>
      </c>
      <c r="AP28" s="0" t="n">
        <f aca="false">AVERAGE($AO$12:$AO$19)</f>
        <v>8.64934439886186</v>
      </c>
      <c r="AQ28" s="0" t="n">
        <f aca="false">AO28-AP28</f>
        <v>0.121153876894942</v>
      </c>
      <c r="AR28" s="0" t="n">
        <f aca="false">POWER(2,-AQ28)</f>
        <v>0.919451972784738</v>
      </c>
      <c r="AS28" s="0" t="n">
        <f aca="false">POWER(2,-AO28)*1000</f>
        <v>2.28990224077141</v>
      </c>
      <c r="AT28" s="0" t="n">
        <f aca="false">AVERAGE(AS28:AS35)+(2*STDEV(AS28:AS35))</f>
        <v>5.2982439031029</v>
      </c>
      <c r="AV28" s="0" t="n">
        <f aca="false">K28-E28</f>
        <v>5.2809104919434</v>
      </c>
      <c r="AW28" s="0" t="n">
        <f aca="false">AVERAGE($AV$12:$AV$19)</f>
        <v>5.10718045915874</v>
      </c>
      <c r="AX28" s="0" t="n">
        <f aca="false">AV28-AW28</f>
        <v>0.173730032784656</v>
      </c>
      <c r="AY28" s="0" t="n">
        <f aca="false">POWER(2,-AX28)</f>
        <v>0.886547580675612</v>
      </c>
      <c r="AZ28" s="0" t="n">
        <f aca="false">POWER(2,-AV28)*1000</f>
        <v>25.7209815282056</v>
      </c>
      <c r="BA28" s="0" t="n">
        <f aca="false">AVERAGE(AZ28:AZ35)+(2*STDEV(AZ28:AZ35))</f>
        <v>32.9306319013712</v>
      </c>
      <c r="BC28" s="0" t="n">
        <f aca="false">L28-E28</f>
        <v>5.9113642374675</v>
      </c>
      <c r="BD28" s="0" t="n">
        <f aca="false">AVERAGE($BC$12:$BC$19)</f>
        <v>5.8165003458659</v>
      </c>
      <c r="BE28" s="0" t="n">
        <f aca="false">BC28-BD28</f>
        <v>0.0948638916015989</v>
      </c>
      <c r="BF28" s="0" t="n">
        <f aca="false">POWER(2,-BE28)</f>
        <v>0.936360582476847</v>
      </c>
      <c r="BG28" s="0" t="n">
        <f aca="false">POWER(2,-BC28)*1000</f>
        <v>16.6150651759892</v>
      </c>
      <c r="BH28" s="0" t="n">
        <f aca="false">AVERAGE(BG28:BG35)+(2*STDEV(BG28:BG35))</f>
        <v>25.2251072256388</v>
      </c>
      <c r="BJ28" s="0" t="n">
        <f aca="false">M28-E28</f>
        <v>10.5833187103272</v>
      </c>
      <c r="BK28" s="0" t="n">
        <f aca="false">AVERAGE($BJ$12:$BJ$19)</f>
        <v>10.9495063055129</v>
      </c>
      <c r="BL28" s="0" t="n">
        <f aca="false">BJ28-BK28</f>
        <v>-0.36618759518573</v>
      </c>
      <c r="BM28" s="0" t="n">
        <f aca="false">POWER(2,-BL28)</f>
        <v>1.28894222213028</v>
      </c>
      <c r="BN28" s="0" t="n">
        <f aca="false">POWER(2,-BJ28)*1000</f>
        <v>0.65178387892375</v>
      </c>
      <c r="BO28" s="0" t="n">
        <f aca="false">AVERAGE(BN28:BN35)+(2*STDEV(BN28:BN35))</f>
        <v>0.82920815199052</v>
      </c>
      <c r="BQ28" s="12" t="n">
        <f aca="false">N28-E28</f>
        <v>5.9964631398519</v>
      </c>
      <c r="BR28" s="12" t="n">
        <f aca="false">AVERAGE($BQ$12:$BQ$19)</f>
        <v>5.71899741036551</v>
      </c>
      <c r="BS28" s="12" t="n">
        <f aca="false">BQ28-BR28</f>
        <v>0.277465729486384</v>
      </c>
      <c r="BT28" s="12" t="n">
        <f aca="false">POWER(2,-BS28)</f>
        <v>0.825039027178442</v>
      </c>
      <c r="BU28" s="12" t="n">
        <f aca="false">POWER(2,-BQ28)*1000</f>
        <v>15.6633526903361</v>
      </c>
      <c r="BV28" s="12" t="n">
        <f aca="false">AVERAGE(BU28:BU35)+(2*STDEV(BU28:BU35))</f>
        <v>30.5167940084242</v>
      </c>
      <c r="BW28" s="12"/>
      <c r="BX28" s="12" t="n">
        <f aca="false">O28-E28</f>
        <v>7.5370597839355</v>
      </c>
      <c r="BY28" s="12" t="n">
        <f aca="false">AVERAGE($BX$12:$BX$19)</f>
        <v>7.56240590413412</v>
      </c>
      <c r="BZ28" s="12" t="n">
        <f aca="false">BX28-BY28</f>
        <v>-0.0253461201986145</v>
      </c>
      <c r="CA28" s="12" t="n">
        <f aca="false">POWER(2,-BZ28)</f>
        <v>1.0177238272189</v>
      </c>
      <c r="CB28" s="12" t="n">
        <f aca="false">POWER(2,-BX28)*1000</f>
        <v>5.38417200912711</v>
      </c>
      <c r="CC28" s="12" t="n">
        <f aca="false">AVERAGE(CB28:CB35)+(2*STDEV(CB28:CB35))</f>
        <v>8.52853089904999</v>
      </c>
      <c r="CD28" s="0"/>
      <c r="CE28" s="12" t="n">
        <f aca="false">P28-E28</f>
        <v>3.5291525522868</v>
      </c>
      <c r="CF28" s="12" t="n">
        <f aca="false">AVERAGE($CE$12:$CE$19)</f>
        <v>2.92571476527623</v>
      </c>
      <c r="CG28" s="12" t="n">
        <f aca="false">CE28-CF28</f>
        <v>0.603437787010571</v>
      </c>
      <c r="CH28" s="0"/>
      <c r="CI28" s="12" t="n">
        <f aca="false">POWER(2,-CE28)*1000</f>
        <v>86.6202080452162</v>
      </c>
      <c r="CJ28" s="12" t="n">
        <f aca="false">AVERAGE(CI28:CI35)+(2*STDEV(CI28:CI35))</f>
        <v>301.326126933775</v>
      </c>
      <c r="CK28" s="0"/>
      <c r="CL28" s="12" t="n">
        <f aca="false">Q28-E28</f>
        <v>3.5391343434652</v>
      </c>
      <c r="CM28" s="12" t="n">
        <f aca="false">AVERAGE($CL$12:$CL$19)</f>
        <v>2.72868873959496</v>
      </c>
      <c r="CN28" s="12" t="n">
        <f aca="false">CL28-CM28</f>
        <v>0.810445603870243</v>
      </c>
      <c r="CO28" s="12" t="n">
        <f aca="false">POWER(2,-CN28)</f>
        <v>0.570205711826756</v>
      </c>
      <c r="CP28" s="12" t="n">
        <f aca="false">POWER(2,-CL28)*1000</f>
        <v>86.0229642857169</v>
      </c>
      <c r="CQ28" s="12" t="n">
        <f aca="false">AVERAGE(CP28:CP35)+(2*STDEV(CP28:CP35))</f>
        <v>270.300646720693</v>
      </c>
      <c r="CR28" s="0"/>
      <c r="CS28" s="12" t="n">
        <f aca="false">R28-E28</f>
        <v>6.6307977040609</v>
      </c>
      <c r="CT28" s="12" t="n">
        <f aca="false">AVERAGE($CS$12:$CS$19)</f>
        <v>5.9712974003383</v>
      </c>
      <c r="CU28" s="12" t="n">
        <f aca="false">CS28-CT28</f>
        <v>0.6595003037226</v>
      </c>
      <c r="CV28" s="12" t="n">
        <f aca="false">POWER(2,-CU28)</f>
        <v>0.633097540619129</v>
      </c>
      <c r="CW28" s="12" t="n">
        <f aca="false">POWER(2,-CS28)*1000</f>
        <v>10.0909254082755</v>
      </c>
      <c r="CX28" s="12" t="n">
        <f aca="false">AVERAGE(CW28:CW35)+(2*STDEV(CW28:CW35))</f>
        <v>30.3097969327354</v>
      </c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0" t="s">
        <v>111</v>
      </c>
      <c r="B29" s="0" t="n">
        <v>2</v>
      </c>
      <c r="C29" s="0" t="s">
        <v>110</v>
      </c>
      <c r="E29" s="0" t="n">
        <v>20.7602214813232</v>
      </c>
      <c r="G29" s="39" t="n">
        <v>27.1110782623291</v>
      </c>
      <c r="H29" s="40" t="n">
        <v>25.0131963094076</v>
      </c>
      <c r="I29" s="41" t="n">
        <v>26.7717380523682</v>
      </c>
      <c r="J29" s="42" t="n">
        <v>28.8823038736979</v>
      </c>
      <c r="K29" s="43" t="n">
        <v>26.3618742624919</v>
      </c>
      <c r="L29" s="44" t="n">
        <v>26.2832787831624</v>
      </c>
      <c r="M29" s="5" t="n">
        <v>31.6066080729167</v>
      </c>
      <c r="N29" s="45" t="n">
        <v>26.1474946339925</v>
      </c>
      <c r="O29" s="39" t="n">
        <v>28.0708351135254</v>
      </c>
      <c r="P29" s="40" t="n">
        <v>23.457394917806</v>
      </c>
      <c r="Q29" s="41" t="n">
        <v>23.3737112681071</v>
      </c>
      <c r="R29" s="42" t="n">
        <v>25.8932501475016</v>
      </c>
      <c r="T29" s="0" t="n">
        <f aca="false">G29-E29</f>
        <v>6.3508567810059</v>
      </c>
      <c r="U29" s="0" t="n">
        <v>7.17828984097153</v>
      </c>
      <c r="V29" s="0" t="n">
        <f aca="false">T29-U29</f>
        <v>-0.827433059965628</v>
      </c>
      <c r="W29" s="0" t="n">
        <f aca="false">POWER(2,-V29)</f>
        <v>1.77452519721444</v>
      </c>
      <c r="X29" s="0" t="n">
        <f aca="false">POWER(2,-T29)*1000</f>
        <v>12.251848298113</v>
      </c>
      <c r="Y29" s="0" t="n">
        <f aca="false">AVERAGE(X28:X35)-(2*STDEV(X28:X35))</f>
        <v>1.87530715480123</v>
      </c>
      <c r="AA29" s="0" t="n">
        <f aca="false">H29-E29</f>
        <v>4.2529748280844</v>
      </c>
      <c r="AB29" s="0" t="n">
        <f aca="false">AVERAGE($AA$12:$AA$19)</f>
        <v>4.35210536775133</v>
      </c>
      <c r="AC29" s="0" t="n">
        <f aca="false">AA29-AB29</f>
        <v>-0.0991305396669278</v>
      </c>
      <c r="AD29" s="0" t="n">
        <f aca="false">POWER(2,-AC29)</f>
        <v>1.07112773787438</v>
      </c>
      <c r="AE29" s="0" t="n">
        <f aca="false">POWER(2,-AA29)*1000</f>
        <v>52.4477674115518</v>
      </c>
      <c r="AF29" s="0" t="n">
        <f aca="false">AVERAGE(AE28:AE35)-(2*STDEV(AE28:AE35))</f>
        <v>36.7696734107136</v>
      </c>
      <c r="AH29" s="0" t="n">
        <f aca="false">I29-E29</f>
        <v>6.011516571045</v>
      </c>
      <c r="AI29" s="0" t="n">
        <f aca="false">AVERAGE($AH$12:$AH$19)</f>
        <v>5.52523340497699</v>
      </c>
      <c r="AJ29" s="0" t="n">
        <f aca="false">AH29-AI29</f>
        <v>0.486283166068015</v>
      </c>
      <c r="AK29" s="0" t="n">
        <f aca="false">POWER(2,-AJ29)</f>
        <v>0.713861862310407</v>
      </c>
      <c r="AL29" s="0" t="n">
        <f aca="false">POWER(2,-AH29)*1000</f>
        <v>15.5007671596738</v>
      </c>
      <c r="AM29" s="0" t="n">
        <f aca="false">AVERAGE(AL28:AL35)-(2*STDEV(AL28:AL35))</f>
        <v>11.3325958765359</v>
      </c>
      <c r="AO29" s="0" t="n">
        <f aca="false">J29-E29</f>
        <v>8.1220823923747</v>
      </c>
      <c r="AP29" s="0" t="n">
        <f aca="false">AVERAGE($AO$12:$AO$19)</f>
        <v>8.64934439886186</v>
      </c>
      <c r="AQ29" s="0" t="n">
        <f aca="false">AO29-AP29</f>
        <v>-0.527262006487158</v>
      </c>
      <c r="AR29" s="0" t="n">
        <f aca="false">POWER(2,-AQ29)</f>
        <v>1.44119145849576</v>
      </c>
      <c r="AS29" s="0" t="n">
        <f aca="false">POWER(2,-AO29)*1000</f>
        <v>3.58929846024996</v>
      </c>
      <c r="AT29" s="0" t="n">
        <f aca="false">AVERAGE(AS28:AS35)-(2*STDEV(AS28:AS35))</f>
        <v>2.02281423621935</v>
      </c>
      <c r="AV29" s="0" t="n">
        <f aca="false">K29-E29</f>
        <v>5.6016527811687</v>
      </c>
      <c r="AW29" s="0" t="n">
        <f aca="false">AVERAGE($AV$12:$AV$19)</f>
        <v>5.10718045915874</v>
      </c>
      <c r="AX29" s="0" t="n">
        <f aca="false">AV29-AW29</f>
        <v>0.494472322009957</v>
      </c>
      <c r="AY29" s="0" t="n">
        <f aca="false">POWER(2,-AX29)</f>
        <v>0.709821253791181</v>
      </c>
      <c r="AZ29" s="0" t="n">
        <f aca="false">POWER(2,-AV29)*1000</f>
        <v>20.5937050137539</v>
      </c>
      <c r="BA29" s="0" t="n">
        <f aca="false">AVERAGE(AZ28:AZ35)-(2*STDEV(AZ28:AZ35))</f>
        <v>17.809118794918</v>
      </c>
      <c r="BC29" s="0" t="n">
        <f aca="false">L29-E29</f>
        <v>5.5230573018392</v>
      </c>
      <c r="BD29" s="0" t="n">
        <f aca="false">AVERAGE($BC$12:$BC$19)</f>
        <v>5.8165003458659</v>
      </c>
      <c r="BE29" s="0" t="n">
        <f aca="false">BC29-BD29</f>
        <v>-0.293443044026698</v>
      </c>
      <c r="BF29" s="0" t="n">
        <f aca="false">POWER(2,-BE29)</f>
        <v>1.22556163762643</v>
      </c>
      <c r="BG29" s="0" t="n">
        <f aca="false">POWER(2,-BC29)*1000</f>
        <v>21.7467361051144</v>
      </c>
      <c r="BH29" s="0" t="n">
        <f aca="false">AVERAGE(BG28:BG35)-(2*STDEV(BG28:BG35))</f>
        <v>14.8286378350032</v>
      </c>
      <c r="BJ29" s="0" t="n">
        <f aca="false">M29-E29</f>
        <v>10.8463865915935</v>
      </c>
      <c r="BK29" s="0" t="n">
        <f aca="false">AVERAGE($BJ$12:$BJ$19)</f>
        <v>10.9495063055129</v>
      </c>
      <c r="BL29" s="0" t="n">
        <f aca="false">BJ29-BK29</f>
        <v>-0.103119713919428</v>
      </c>
      <c r="BM29" s="0" t="n">
        <f aca="false">POWER(2,-BL29)</f>
        <v>1.07409359552764</v>
      </c>
      <c r="BN29" s="0" t="n">
        <f aca="false">POWER(2,-BJ29)*1000</f>
        <v>0.543140629580057</v>
      </c>
      <c r="BO29" s="0" t="n">
        <f aca="false">AVERAGE(BN28:BN35)-(2*STDEV(BN28:BN35))</f>
        <v>0.38337714818788</v>
      </c>
      <c r="BQ29" s="0" t="n">
        <f aca="false">N29-E29</f>
        <v>5.3872731526693</v>
      </c>
      <c r="BR29" s="0" t="n">
        <f aca="false">AVERAGE($BQ$12:$BQ$19)</f>
        <v>5.71899741036551</v>
      </c>
      <c r="BS29" s="0" t="n">
        <f aca="false">BQ29-BR29</f>
        <v>-0.331724257696211</v>
      </c>
      <c r="BT29" s="0" t="n">
        <f aca="false">POWER(2,-BS29)</f>
        <v>1.2585166102359</v>
      </c>
      <c r="BU29" s="0" t="n">
        <f aca="false">POWER(2,-BQ29)*1000</f>
        <v>23.8929176480129</v>
      </c>
      <c r="BV29" s="0" t="n">
        <f aca="false">AVERAGE(BU28:BU35)-(2*STDEV(BU28:BU35))</f>
        <v>13.1545423657867</v>
      </c>
      <c r="BX29" s="0" t="n">
        <f aca="false">O29-E29</f>
        <v>7.3106136322022</v>
      </c>
      <c r="BY29" s="0" t="n">
        <f aca="false">AVERAGE($BX$12:$BX$19)</f>
        <v>7.56240590413412</v>
      </c>
      <c r="BZ29" s="0" t="n">
        <f aca="false">BX29-BY29</f>
        <v>-0.251792271931913</v>
      </c>
      <c r="CA29" s="0" t="n">
        <f aca="false">POWER(2,-BZ29)</f>
        <v>1.19068539484597</v>
      </c>
      <c r="CB29" s="0" t="n">
        <f aca="false">POWER(2,-BX29)*1000</f>
        <v>6.29920888471759</v>
      </c>
      <c r="CC29" s="0" t="n">
        <f aca="false">AVERAGE(CB28:CB35)-(2*STDEV(CB28:CB35))</f>
        <v>4.4722184705269</v>
      </c>
      <c r="CD29" s="0"/>
      <c r="CE29" s="0" t="n">
        <f aca="false">P29-E29</f>
        <v>2.6971734364828</v>
      </c>
      <c r="CF29" s="0" t="n">
        <f aca="false">AVERAGE($CE$12:$CE$19)</f>
        <v>2.92571476527623</v>
      </c>
      <c r="CG29" s="0" t="n">
        <f aca="false">CE29-CF29</f>
        <v>-0.228541328793428</v>
      </c>
      <c r="CH29" s="0" t="n">
        <f aca="false">POWER(2,-CG29)</f>
        <v>1.17164972577806</v>
      </c>
      <c r="CI29" s="0" t="n">
        <f aca="false">POWER(2,-CE29)*1000</f>
        <v>154.194858267247</v>
      </c>
      <c r="CJ29" s="0" t="n">
        <f aca="false">AVERAGE(CI28:CI35)-(2*STDEV(CI28:CI35))</f>
        <v>45.0329204823693</v>
      </c>
      <c r="CK29" s="0"/>
      <c r="CL29" s="0" t="n">
        <f aca="false">Q29-E29</f>
        <v>2.6134897867839</v>
      </c>
      <c r="CM29" s="0" t="n">
        <f aca="false">AVERAGE($CL$12:$CL$19)</f>
        <v>2.72868873959496</v>
      </c>
      <c r="CN29" s="0" t="n">
        <f aca="false">CL29-CM29</f>
        <v>-0.115198952811056</v>
      </c>
      <c r="CO29" s="0" t="n">
        <f aca="false">POWER(2,-CN29)</f>
        <v>1.08312440195996</v>
      </c>
      <c r="CP29" s="0" t="n">
        <f aca="false">POWER(2,-CL29)*1000</f>
        <v>163.403434610103</v>
      </c>
      <c r="CQ29" s="0" t="n">
        <f aca="false">AVERAGE(CP28:CP35)-(2*STDEV(CP28:CP35))</f>
        <v>65.7595046125675</v>
      </c>
      <c r="CR29" s="0"/>
      <c r="CS29" s="0" t="n">
        <f aca="false">R29-E29</f>
        <v>5.1330286661784</v>
      </c>
      <c r="CT29" s="0" t="n">
        <f aca="false">AVERAGE($CS$12:$CS$19)</f>
        <v>5.9712974003383</v>
      </c>
      <c r="CU29" s="0" t="n">
        <f aca="false">CS29-CT29</f>
        <v>-0.838268734159898</v>
      </c>
      <c r="CV29" s="0" t="n">
        <f aca="false">POWER(2,-CU29)</f>
        <v>1.78790333060844</v>
      </c>
      <c r="CW29" s="0" t="n">
        <f aca="false">POWER(2,-CS29)*1000</f>
        <v>28.4973451780172</v>
      </c>
      <c r="CX29" s="0" t="n">
        <f aca="false">AVERAGE(CW28:CW35)-(2*STDEV(CW28:CW35))</f>
        <v>6.21666031644716</v>
      </c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0" t="s">
        <v>112</v>
      </c>
      <c r="B30" s="0" t="n">
        <v>3</v>
      </c>
      <c r="C30" s="0" t="s">
        <v>110</v>
      </c>
      <c r="E30" s="0" t="n">
        <v>20.884256362915</v>
      </c>
      <c r="G30" s="39" t="n">
        <v>27.1123352050781</v>
      </c>
      <c r="H30" s="40" t="n">
        <v>25.1258996327718</v>
      </c>
      <c r="I30" s="41" t="n">
        <v>26.912322362264</v>
      </c>
      <c r="J30" s="42" t="n">
        <v>29.1364657084147</v>
      </c>
      <c r="K30" s="43" t="n">
        <v>26.3535060882568</v>
      </c>
      <c r="L30" s="44" t="n">
        <v>26.6609401702881</v>
      </c>
      <c r="M30" s="5" t="n">
        <v>32.0474605560303</v>
      </c>
      <c r="N30" s="45" t="n">
        <v>26.1456972757975</v>
      </c>
      <c r="O30" s="39" t="n">
        <v>27.9484723409017</v>
      </c>
      <c r="P30" s="40" t="n">
        <v>23.4922313690186</v>
      </c>
      <c r="Q30" s="41" t="n">
        <v>23.6430079142253</v>
      </c>
      <c r="R30" s="42" t="n">
        <v>26.2303053538005</v>
      </c>
      <c r="T30" s="0" t="n">
        <f aca="false">G30-E30</f>
        <v>6.2280788421631</v>
      </c>
      <c r="U30" s="0" t="n">
        <v>7.17828984097153</v>
      </c>
      <c r="V30" s="0" t="n">
        <f aca="false">T30-U30</f>
        <v>-0.95021099880843</v>
      </c>
      <c r="W30" s="0" t="n">
        <f aca="false">POWER(2,-V30)</f>
        <v>1.93215522112663</v>
      </c>
      <c r="X30" s="0" t="n">
        <f aca="false">POWER(2,-T30)*1000</f>
        <v>13.3401727373668</v>
      </c>
      <c r="AA30" s="0" t="n">
        <f aca="false">H30-E30</f>
        <v>4.2416432698568</v>
      </c>
      <c r="AB30" s="0" t="n">
        <f aca="false">AVERAGE($AA$12:$AA$19)</f>
        <v>4.35210536775133</v>
      </c>
      <c r="AC30" s="0" t="n">
        <f aca="false">AA30-AB30</f>
        <v>-0.110462097894527</v>
      </c>
      <c r="AD30" s="0" t="n">
        <f aca="false">POWER(2,-AC30)</f>
        <v>1.07957397067479</v>
      </c>
      <c r="AE30" s="0" t="n">
        <f aca="false">POWER(2,-AA30)*1000</f>
        <v>52.8613371826972</v>
      </c>
      <c r="AH30" s="0" t="n">
        <f aca="false">I30-E30</f>
        <v>6.028065999349</v>
      </c>
      <c r="AI30" s="0" t="n">
        <f aca="false">AVERAGE($AH$12:$AH$19)</f>
        <v>5.52523340497699</v>
      </c>
      <c r="AJ30" s="0" t="n">
        <f aca="false">AH30-AI30</f>
        <v>0.502832594372014</v>
      </c>
      <c r="AK30" s="0" t="n">
        <f aca="false">POWER(2,-AJ30)</f>
        <v>0.705719806378453</v>
      </c>
      <c r="AL30" s="0" t="n">
        <f aca="false">POWER(2,-AH30)*1000</f>
        <v>15.3239708915641</v>
      </c>
      <c r="AO30" s="0" t="n">
        <f aca="false">J30-E30</f>
        <v>8.2522093454997</v>
      </c>
      <c r="AP30" s="0" t="n">
        <f aca="false">AVERAGE($AO$12:$AO$19)</f>
        <v>8.64934439886186</v>
      </c>
      <c r="AQ30" s="0" t="n">
        <f aca="false">AO30-AP30</f>
        <v>-0.397135053362158</v>
      </c>
      <c r="AR30" s="0" t="n">
        <f aca="false">POWER(2,-AQ30)</f>
        <v>1.31689019282604</v>
      </c>
      <c r="AS30" s="0" t="n">
        <f aca="false">POWER(2,-AO30)*1000</f>
        <v>3.27972519790137</v>
      </c>
      <c r="AV30" s="0" t="n">
        <f aca="false">K30-E30</f>
        <v>5.4692497253418</v>
      </c>
      <c r="AW30" s="0" t="n">
        <f aca="false">AVERAGE($AV$12:$AV$19)</f>
        <v>5.10718045915874</v>
      </c>
      <c r="AX30" s="0" t="n">
        <f aca="false">AV30-AW30</f>
        <v>0.362069266183058</v>
      </c>
      <c r="AY30" s="0" t="n">
        <f aca="false">POWER(2,-AX30)</f>
        <v>0.778047820291639</v>
      </c>
      <c r="AZ30" s="0" t="n">
        <f aca="false">POWER(2,-AV30)*1000</f>
        <v>22.5731298014836</v>
      </c>
      <c r="BC30" s="0" t="n">
        <f aca="false">L30-E30</f>
        <v>5.7766838073731</v>
      </c>
      <c r="BD30" s="0" t="n">
        <f aca="false">AVERAGE($BC$12:$BC$19)</f>
        <v>5.8165003458659</v>
      </c>
      <c r="BE30" s="0" t="n">
        <f aca="false">BC30-BD30</f>
        <v>-0.0398165384927998</v>
      </c>
      <c r="BF30" s="0" t="n">
        <f aca="false">POWER(2,-BE30)</f>
        <v>1.02798309402415</v>
      </c>
      <c r="BG30" s="0" t="n">
        <f aca="false">POWER(2,-BC30)*1000</f>
        <v>18.2408427123731</v>
      </c>
      <c r="BJ30" s="0" t="n">
        <f aca="false">M30-E30</f>
        <v>11.1632041931153</v>
      </c>
      <c r="BK30" s="0" t="n">
        <f aca="false">AVERAGE($BJ$12:$BJ$19)</f>
        <v>10.9495063055129</v>
      </c>
      <c r="BL30" s="0" t="n">
        <f aca="false">BJ30-BK30</f>
        <v>0.213697887602374</v>
      </c>
      <c r="BM30" s="0" t="n">
        <f aca="false">POWER(2,-BL30)</f>
        <v>0.862324103985153</v>
      </c>
      <c r="BN30" s="0" t="n">
        <f aca="false">POWER(2,-BJ30)*1000</f>
        <v>0.436054417129707</v>
      </c>
      <c r="BQ30" s="0" t="n">
        <f aca="false">N30-E30</f>
        <v>5.2614409128825</v>
      </c>
      <c r="BR30" s="0" t="n">
        <f aca="false">AVERAGE($BQ$12:$BQ$19)</f>
        <v>5.71899741036551</v>
      </c>
      <c r="BS30" s="0" t="n">
        <f aca="false">BQ30-BR30</f>
        <v>-0.457556497483014</v>
      </c>
      <c r="BT30" s="0" t="n">
        <f aca="false">POWER(2,-BS30)</f>
        <v>1.37321402535396</v>
      </c>
      <c r="BU30" s="0" t="n">
        <f aca="false">POWER(2,-BQ30)*1000</f>
        <v>26.0704462333067</v>
      </c>
      <c r="BX30" s="0" t="n">
        <f aca="false">O30-E30</f>
        <v>7.0642159779867</v>
      </c>
      <c r="BY30" s="0" t="n">
        <f aca="false">AVERAGE($BX$12:$BX$19)</f>
        <v>7.56240590413412</v>
      </c>
      <c r="BZ30" s="0" t="n">
        <f aca="false">BX30-BY30</f>
        <v>-0.498189926147417</v>
      </c>
      <c r="CA30" s="0" t="n">
        <f aca="false">POWER(2,-BZ30)</f>
        <v>1.41244033535893</v>
      </c>
      <c r="CB30" s="0" t="n">
        <f aca="false">POWER(2,-BX30)*1000</f>
        <v>7.47238250182572</v>
      </c>
      <c r="CC30" s="0"/>
      <c r="CD30" s="0"/>
      <c r="CE30" s="0" t="n">
        <f aca="false">P30-E30</f>
        <v>2.6079750061036</v>
      </c>
      <c r="CF30" s="0" t="n">
        <f aca="false">AVERAGE($CE$12:$CE$19)</f>
        <v>2.92571476527623</v>
      </c>
      <c r="CG30" s="0" t="n">
        <f aca="false">CE30-CF30</f>
        <v>-0.317739759172627</v>
      </c>
      <c r="CH30" s="0" t="n">
        <f aca="false">POWER(2,-CG30)</f>
        <v>1.24637634615488</v>
      </c>
      <c r="CI30" s="0" t="n">
        <f aca="false">POWER(2,-CE30)*1000</f>
        <v>164.029248515701</v>
      </c>
      <c r="CJ30" s="0"/>
      <c r="CK30" s="0"/>
      <c r="CL30" s="0" t="n">
        <f aca="false">Q30-E30</f>
        <v>2.7587515513103</v>
      </c>
      <c r="CM30" s="0" t="n">
        <f aca="false">AVERAGE($CL$12:$CL$19)</f>
        <v>2.72868873959496</v>
      </c>
      <c r="CN30" s="0" t="n">
        <f aca="false">CL30-CM30</f>
        <v>0.0300628117153434</v>
      </c>
      <c r="CO30" s="0" t="n">
        <f aca="false">POWER(2,-CN30)</f>
        <v>0.979377656745995</v>
      </c>
      <c r="CP30" s="0" t="n">
        <f aca="false">POWER(2,-CL30)*1000</f>
        <v>147.751885751167</v>
      </c>
      <c r="CQ30" s="0"/>
      <c r="CR30" s="0"/>
      <c r="CS30" s="0" t="n">
        <f aca="false">R30-E30</f>
        <v>5.3460489908855</v>
      </c>
      <c r="CT30" s="0" t="n">
        <f aca="false">AVERAGE($CS$12:$CS$19)</f>
        <v>5.9712974003383</v>
      </c>
      <c r="CU30" s="0" t="n">
        <f aca="false">CS30-CT30</f>
        <v>-0.6252484094528</v>
      </c>
      <c r="CV30" s="0" t="n">
        <f aca="false">POWER(2,-CU30)</f>
        <v>1.54247639278023</v>
      </c>
      <c r="CW30" s="0" t="n">
        <f aca="false">POWER(2,-CS30)*1000</f>
        <v>24.5854915316043</v>
      </c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0" t="s">
        <v>113</v>
      </c>
      <c r="B31" s="0" t="n">
        <v>4</v>
      </c>
      <c r="C31" s="0" t="s">
        <v>110</v>
      </c>
      <c r="E31" s="0" t="n">
        <v>20.7283020019531</v>
      </c>
      <c r="G31" s="39" t="n">
        <v>28.2486782073975</v>
      </c>
      <c r="H31" s="40" t="n">
        <v>24.8212877909342</v>
      </c>
      <c r="I31" s="41" t="n">
        <v>26.5180721282959</v>
      </c>
      <c r="J31" s="42" t="n">
        <v>28.5173136393229</v>
      </c>
      <c r="K31" s="43" t="n">
        <v>26.2061449686686</v>
      </c>
      <c r="L31" s="44" t="n">
        <v>26.457524617513</v>
      </c>
      <c r="M31" s="5" t="n">
        <v>31.0385862986247</v>
      </c>
      <c r="N31" s="45" t="n">
        <v>26.0647195180257</v>
      </c>
      <c r="O31" s="39" t="n">
        <v>27.8694864908854</v>
      </c>
      <c r="P31" s="40" t="n">
        <v>23.4748312632243</v>
      </c>
      <c r="Q31" s="41" t="n">
        <v>23.6598466237386</v>
      </c>
      <c r="R31" s="42" t="n">
        <v>27.0235404968262</v>
      </c>
      <c r="T31" s="0" t="n">
        <f aca="false">G31-E31</f>
        <v>7.5203762054444</v>
      </c>
      <c r="U31" s="0" t="n">
        <v>7.17828984097153</v>
      </c>
      <c r="V31" s="0" t="n">
        <f aca="false">T31-U31</f>
        <v>0.34208636447287</v>
      </c>
      <c r="W31" s="0" t="n">
        <f aca="false">POWER(2,-V31)</f>
        <v>0.788899613311862</v>
      </c>
      <c r="X31" s="0" t="n">
        <f aca="false">POWER(2,-T31)*1000</f>
        <v>5.44679692343018</v>
      </c>
      <c r="AA31" s="0" t="n">
        <f aca="false">H31-E31</f>
        <v>4.0929857889811</v>
      </c>
      <c r="AB31" s="0" t="n">
        <f aca="false">AVERAGE($AA$12:$AA$19)</f>
        <v>4.35210536775133</v>
      </c>
      <c r="AC31" s="0" t="n">
        <f aca="false">AA31-AB31</f>
        <v>-0.259119578770229</v>
      </c>
      <c r="AD31" s="0" t="n">
        <f aca="false">POWER(2,-AC31)</f>
        <v>1.19674815241328</v>
      </c>
      <c r="AE31" s="0" t="n">
        <f aca="false">POWER(2,-AA31)*1000</f>
        <v>58.5987707428202</v>
      </c>
      <c r="AH31" s="0" t="n">
        <f aca="false">I31-E31</f>
        <v>5.7897701263428</v>
      </c>
      <c r="AI31" s="0" t="n">
        <f aca="false">AVERAGE($AH$12:$AH$19)</f>
        <v>5.52523340497699</v>
      </c>
      <c r="AJ31" s="0" t="n">
        <f aca="false">AH31-AI31</f>
        <v>0.264536721365813</v>
      </c>
      <c r="AK31" s="0" t="n">
        <f aca="false">POWER(2,-AJ31)</f>
        <v>0.832466013513507</v>
      </c>
      <c r="AL31" s="0" t="n">
        <f aca="false">POWER(2,-AH31)*1000</f>
        <v>18.0761328277875</v>
      </c>
      <c r="AO31" s="0" t="n">
        <f aca="false">J31-E31</f>
        <v>7.7890116373698</v>
      </c>
      <c r="AP31" s="0" t="n">
        <f aca="false">AVERAGE($AO$12:$AO$19)</f>
        <v>8.64934439886186</v>
      </c>
      <c r="AQ31" s="0" t="n">
        <f aca="false">AO31-AP31</f>
        <v>-0.860332761492058</v>
      </c>
      <c r="AR31" s="0" t="n">
        <f aca="false">POWER(2,-AQ31)</f>
        <v>1.81545700238749</v>
      </c>
      <c r="AS31" s="0" t="n">
        <f aca="false">POWER(2,-AO31)*1000</f>
        <v>4.52140968842595</v>
      </c>
      <c r="AV31" s="0" t="n">
        <f aca="false">K31-E31</f>
        <v>5.4778429667155</v>
      </c>
      <c r="AW31" s="0" t="n">
        <f aca="false">AVERAGE($AV$12:$AV$19)</f>
        <v>5.10718045915874</v>
      </c>
      <c r="AX31" s="0" t="n">
        <f aca="false">AV31-AW31</f>
        <v>0.370662507556757</v>
      </c>
      <c r="AY31" s="0" t="n">
        <f aca="false">POWER(2,-AX31)</f>
        <v>0.773427245626926</v>
      </c>
      <c r="AZ31" s="0" t="n">
        <f aca="false">POWER(2,-AV31)*1000</f>
        <v>22.4390752756</v>
      </c>
      <c r="BC31" s="0" t="n">
        <f aca="false">L31-E31</f>
        <v>5.7292226155599</v>
      </c>
      <c r="BD31" s="0" t="n">
        <f aca="false">AVERAGE($BC$12:$BC$19)</f>
        <v>5.8165003458659</v>
      </c>
      <c r="BE31" s="0" t="n">
        <f aca="false">BC31-BD31</f>
        <v>-0.0872777303060017</v>
      </c>
      <c r="BF31" s="0" t="n">
        <f aca="false">POWER(2,-BE31)</f>
        <v>1.06236368029599</v>
      </c>
      <c r="BG31" s="0" t="n">
        <f aca="false">POWER(2,-BC31)*1000</f>
        <v>18.8509022261817</v>
      </c>
      <c r="BJ31" s="0" t="n">
        <f aca="false">M31-E31</f>
        <v>10.3102842966716</v>
      </c>
      <c r="BK31" s="0" t="n">
        <f aca="false">AVERAGE($BJ$12:$BJ$19)</f>
        <v>10.9495063055129</v>
      </c>
      <c r="BL31" s="0" t="n">
        <f aca="false">BJ31-BK31</f>
        <v>-0.639222008841328</v>
      </c>
      <c r="BM31" s="0" t="n">
        <f aca="false">POWER(2,-BL31)</f>
        <v>1.55748903757601</v>
      </c>
      <c r="BN31" s="0" t="n">
        <f aca="false">POWER(2,-BJ31)*1000</f>
        <v>0.787580877453716</v>
      </c>
      <c r="BQ31" s="0" t="n">
        <f aca="false">N31-E31</f>
        <v>5.3364175160726</v>
      </c>
      <c r="BR31" s="0" t="n">
        <f aca="false">AVERAGE($BQ$12:$BQ$19)</f>
        <v>5.71899741036551</v>
      </c>
      <c r="BS31" s="0" t="n">
        <f aca="false">BQ31-BR31</f>
        <v>-0.382579894292912</v>
      </c>
      <c r="BT31" s="0" t="n">
        <f aca="false">POWER(2,-BS31)</f>
        <v>1.30367105737488</v>
      </c>
      <c r="BU31" s="0" t="n">
        <f aca="false">POWER(2,-BQ31)*1000</f>
        <v>24.7501741022848</v>
      </c>
      <c r="BX31" s="0" t="n">
        <f aca="false">O31-E31</f>
        <v>7.1411844889323</v>
      </c>
      <c r="BY31" s="0" t="n">
        <f aca="false">AVERAGE($BX$12:$BX$19)</f>
        <v>7.56240590413412</v>
      </c>
      <c r="BZ31" s="0" t="n">
        <f aca="false">BX31-BY31</f>
        <v>-0.421221415201815</v>
      </c>
      <c r="CA31" s="0" t="n">
        <f aca="false">POWER(2,-BZ31)</f>
        <v>1.33906075131212</v>
      </c>
      <c r="CB31" s="0" t="n">
        <f aca="false">POWER(2,-BX31)*1000</f>
        <v>7.08417472688755</v>
      </c>
      <c r="CC31" s="0"/>
      <c r="CD31" s="0"/>
      <c r="CE31" s="0" t="n">
        <f aca="false">P31-E31</f>
        <v>2.7465292612712</v>
      </c>
      <c r="CF31" s="0" t="n">
        <f aca="false">AVERAGE($CE$12:$CE$19)</f>
        <v>2.92571476527623</v>
      </c>
      <c r="CG31" s="0" t="n">
        <f aca="false">CE31-CF31</f>
        <v>-0.179185504005029</v>
      </c>
      <c r="CH31" s="0" t="n">
        <f aca="false">POWER(2,-CG31)</f>
        <v>1.13224447853306</v>
      </c>
      <c r="CI31" s="0" t="n">
        <f aca="false">POWER(2,-CE31)*1000</f>
        <v>149.008934197754</v>
      </c>
      <c r="CJ31" s="0"/>
      <c r="CK31" s="0"/>
      <c r="CL31" s="0" t="n">
        <f aca="false">Q31-E31</f>
        <v>2.9315446217855</v>
      </c>
      <c r="CM31" s="0" t="n">
        <f aca="false">AVERAGE($CL$12:$CL$19)</f>
        <v>2.72868873959496</v>
      </c>
      <c r="CN31" s="0" t="n">
        <f aca="false">CL31-CM31</f>
        <v>0.202855882190541</v>
      </c>
      <c r="CO31" s="0" t="n">
        <f aca="false">POWER(2,-CN31)</f>
        <v>0.868828972358486</v>
      </c>
      <c r="CP31" s="0" t="n">
        <f aca="false">POWER(2,-CL31)*1000</f>
        <v>131.074175704325</v>
      </c>
      <c r="CQ31" s="0"/>
      <c r="CR31" s="0"/>
      <c r="CS31" s="0" t="n">
        <f aca="false">R31-E31</f>
        <v>6.2952384948731</v>
      </c>
      <c r="CT31" s="0" t="n">
        <f aca="false">AVERAGE($CS$12:$CS$19)</f>
        <v>5.9712974003383</v>
      </c>
      <c r="CU31" s="0" t="n">
        <f aca="false">CS31-CT31</f>
        <v>0.323941094534801</v>
      </c>
      <c r="CV31" s="0" t="n">
        <f aca="false">POWER(2,-CU31)</f>
        <v>0.798884534364307</v>
      </c>
      <c r="CW31" s="0" t="n">
        <f aca="false">POWER(2,-CS31)*1000</f>
        <v>12.7334000353429</v>
      </c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0" t="s">
        <v>114</v>
      </c>
      <c r="B32" s="0" t="n">
        <v>17</v>
      </c>
      <c r="C32" s="0" t="s">
        <v>110</v>
      </c>
      <c r="E32" s="0" t="n">
        <v>20.6821174621582</v>
      </c>
      <c r="G32" s="39" t="n">
        <v>27.5199432373047</v>
      </c>
      <c r="H32" s="40" t="n">
        <v>24.6512896219889</v>
      </c>
      <c r="I32" s="41" t="n">
        <v>26.0534133911133</v>
      </c>
      <c r="J32" s="42" t="n">
        <v>28.3549455006917</v>
      </c>
      <c r="K32" s="43" t="n">
        <v>25.3511028289795</v>
      </c>
      <c r="L32" s="44" t="n">
        <v>26.2330303192139</v>
      </c>
      <c r="M32" s="5" t="n">
        <v>31.1576321919759</v>
      </c>
      <c r="N32" s="45" t="n">
        <v>26.0691432952881</v>
      </c>
      <c r="O32" s="39" t="n">
        <v>27.6037515004476</v>
      </c>
      <c r="P32" s="40" t="n">
        <v>23.393637975057</v>
      </c>
      <c r="Q32" s="41" t="n">
        <v>23.0538584391276</v>
      </c>
      <c r="R32" s="42" t="n">
        <v>26.5355943044027</v>
      </c>
      <c r="T32" s="0" t="n">
        <f aca="false">G32-E32</f>
        <v>6.8378257751465</v>
      </c>
      <c r="U32" s="0" t="n">
        <v>7.17828984097153</v>
      </c>
      <c r="V32" s="0" t="n">
        <f aca="false">T32-U32</f>
        <v>-0.340464065825028</v>
      </c>
      <c r="W32" s="0" t="n">
        <f aca="false">POWER(2,-V32)</f>
        <v>1.2661638102176</v>
      </c>
      <c r="X32" s="0" t="n">
        <f aca="false">POWER(2,-T32)*1000</f>
        <v>8.74197049875539</v>
      </c>
      <c r="AA32" s="0" t="n">
        <f aca="false">H32-E32</f>
        <v>3.9691721598307</v>
      </c>
      <c r="AB32" s="0" t="n">
        <f aca="false">AVERAGE($AA$12:$AA$19)</f>
        <v>4.35210536775133</v>
      </c>
      <c r="AC32" s="0" t="n">
        <f aca="false">AA32-AB32</f>
        <v>-0.382933207920627</v>
      </c>
      <c r="AD32" s="0" t="n">
        <f aca="false">POWER(2,-AC32)</f>
        <v>1.30399036335629</v>
      </c>
      <c r="AE32" s="0" t="n">
        <f aca="false">POWER(2,-AA32)*1000</f>
        <v>63.8498853740231</v>
      </c>
      <c r="AH32" s="0" t="n">
        <f aca="false">I32-E32</f>
        <v>5.3712959289551</v>
      </c>
      <c r="AI32" s="0" t="n">
        <f aca="false">AVERAGE($AH$12:$AH$19)</f>
        <v>5.52523340497699</v>
      </c>
      <c r="AJ32" s="0" t="n">
        <f aca="false">AH32-AI32</f>
        <v>-0.153937476021886</v>
      </c>
      <c r="AK32" s="0" t="n">
        <f aca="false">POWER(2,-AJ32)</f>
        <v>1.11260190124369</v>
      </c>
      <c r="AL32" s="0" t="n">
        <f aca="false">POWER(2,-AH32)*1000</f>
        <v>24.1589919886904</v>
      </c>
      <c r="AO32" s="0" t="n">
        <f aca="false">J32-E32</f>
        <v>7.6728280385335</v>
      </c>
      <c r="AP32" s="0" t="n">
        <f aca="false">AVERAGE($AO$12:$AO$19)</f>
        <v>8.64934439886186</v>
      </c>
      <c r="AQ32" s="0" t="n">
        <f aca="false">AO32-AP32</f>
        <v>-0.976516360328359</v>
      </c>
      <c r="AR32" s="0" t="n">
        <f aca="false">POWER(2,-AQ32)</f>
        <v>1.96770829180019</v>
      </c>
      <c r="AS32" s="0" t="n">
        <f aca="false">POWER(2,-AO32)*1000</f>
        <v>4.90059270081381</v>
      </c>
      <c r="AV32" s="0" t="n">
        <f aca="false">K32-E32</f>
        <v>4.6689853668213</v>
      </c>
      <c r="AW32" s="0" t="n">
        <f aca="false">AVERAGE($AV$12:$AV$19)</f>
        <v>5.10718045915874</v>
      </c>
      <c r="AX32" s="0" t="n">
        <f aca="false">AV32-AW32</f>
        <v>-0.438195092337443</v>
      </c>
      <c r="AY32" s="0" t="n">
        <f aca="false">POWER(2,-AX32)</f>
        <v>1.35490818622032</v>
      </c>
      <c r="BC32" s="0" t="n">
        <f aca="false">L32-E32</f>
        <v>5.5509128570557</v>
      </c>
      <c r="BD32" s="0" t="n">
        <f aca="false">AVERAGE($BC$12:$BC$19)</f>
        <v>5.8165003458659</v>
      </c>
      <c r="BE32" s="0" t="n">
        <f aca="false">BC32-BD32</f>
        <v>-0.2655874888102</v>
      </c>
      <c r="BF32" s="0" t="n">
        <f aca="false">POWER(2,-BE32)</f>
        <v>1.20212547485182</v>
      </c>
      <c r="BG32" s="0" t="n">
        <f aca="false">POWER(2,-BC32)*1000</f>
        <v>21.3308777496237</v>
      </c>
      <c r="BJ32" s="0" t="n">
        <f aca="false">M32-E32</f>
        <v>10.4755147298177</v>
      </c>
      <c r="BK32" s="0" t="n">
        <f aca="false">AVERAGE($BJ$12:$BJ$19)</f>
        <v>10.9495063055129</v>
      </c>
      <c r="BL32" s="0" t="n">
        <f aca="false">BJ32-BK32</f>
        <v>-0.473991575695228</v>
      </c>
      <c r="BM32" s="0" t="n">
        <f aca="false">POWER(2,-BL32)</f>
        <v>1.38894702528654</v>
      </c>
      <c r="BN32" s="0" t="n">
        <f aca="false">POWER(2,-BJ32)*1000</f>
        <v>0.702353654196114</v>
      </c>
      <c r="BQ32" s="0" t="n">
        <f aca="false">N32-E32</f>
        <v>5.3870258331299</v>
      </c>
      <c r="BR32" s="0" t="n">
        <f aca="false">AVERAGE($BQ$12:$BQ$19)</f>
        <v>5.71899741036551</v>
      </c>
      <c r="BS32" s="0" t="n">
        <f aca="false">BQ32-BR32</f>
        <v>-0.331971577235612</v>
      </c>
      <c r="BT32" s="0" t="n">
        <f aca="false">POWER(2,-BS32)</f>
        <v>1.25873237477392</v>
      </c>
      <c r="BU32" s="0" t="n">
        <f aca="false">POWER(2,-BQ32)*1000</f>
        <v>23.8970139343045</v>
      </c>
      <c r="BX32" s="0" t="n">
        <f aca="false">O32-E32</f>
        <v>6.9216340382894</v>
      </c>
      <c r="BY32" s="0" t="n">
        <f aca="false">AVERAGE($BX$12:$BX$19)</f>
        <v>7.56240590413412</v>
      </c>
      <c r="BZ32" s="0" t="n">
        <f aca="false">BX32-BY32</f>
        <v>-0.640771865844714</v>
      </c>
      <c r="CA32" s="0" t="n">
        <f aca="false">POWER(2,-BZ32)</f>
        <v>1.55916311441257</v>
      </c>
      <c r="CB32" s="0" t="n">
        <f aca="false">POWER(2,-BX32)*1000</f>
        <v>8.24860553891496</v>
      </c>
      <c r="CC32" s="0"/>
      <c r="CD32" s="0"/>
      <c r="CE32" s="0" t="n">
        <f aca="false">P32-E32</f>
        <v>2.7115205128988</v>
      </c>
      <c r="CF32" s="0" t="n">
        <f aca="false">AVERAGE($CE$12:$CE$19)</f>
        <v>2.92571476527623</v>
      </c>
      <c r="CG32" s="0" t="n">
        <f aca="false">CE32-CF32</f>
        <v>-0.214194252377427</v>
      </c>
      <c r="CH32" s="0" t="n">
        <f aca="false">POWER(2,-CG32)</f>
        <v>1.16005584027475</v>
      </c>
      <c r="CI32" s="0" t="n">
        <f aca="false">POWER(2,-CE32)*1000</f>
        <v>152.66904599365</v>
      </c>
      <c r="CJ32" s="0"/>
      <c r="CK32" s="0"/>
      <c r="CL32" s="0" t="n">
        <f aca="false">Q32-E32</f>
        <v>2.3717409769694</v>
      </c>
      <c r="CM32" s="0" t="n">
        <f aca="false">AVERAGE($CL$12:$CL$19)</f>
        <v>2.72868873959496</v>
      </c>
      <c r="CN32" s="0" t="n">
        <f aca="false">CL32-CM32</f>
        <v>-0.356947762625559</v>
      </c>
      <c r="CO32" s="0" t="n">
        <f aca="false">POWER(2,-CN32)</f>
        <v>1.28071348817444</v>
      </c>
      <c r="CP32" s="0" t="n">
        <f aca="false">POWER(2,-CL32)*1000</f>
        <v>193.212323848026</v>
      </c>
      <c r="CQ32" s="0"/>
      <c r="CR32" s="0"/>
      <c r="CS32" s="0" t="n">
        <f aca="false">R32-E32</f>
        <v>5.8534768422445</v>
      </c>
      <c r="CT32" s="0" t="n">
        <f aca="false">AVERAGE($CS$12:$CS$19)</f>
        <v>5.9712974003383</v>
      </c>
      <c r="CU32" s="0" t="n">
        <f aca="false">CS32-CT32</f>
        <v>-0.117820558093799</v>
      </c>
      <c r="CV32" s="0" t="n">
        <f aca="false">POWER(2,-CU32)</f>
        <v>1.08509439982495</v>
      </c>
      <c r="CW32" s="0" t="n">
        <f aca="false">POWER(2,-CS32)*1000</f>
        <v>17.2952917158121</v>
      </c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0" t="s">
        <v>115</v>
      </c>
      <c r="B33" s="0" t="n">
        <v>18</v>
      </c>
      <c r="C33" s="0" t="s">
        <v>110</v>
      </c>
      <c r="E33" s="0" t="n">
        <v>20.1156482696533</v>
      </c>
      <c r="G33" s="39" t="n">
        <v>27.3253784179687</v>
      </c>
      <c r="H33" s="40" t="n">
        <v>24.029847462972</v>
      </c>
      <c r="I33" s="41" t="n">
        <v>25.2487602233887</v>
      </c>
      <c r="J33" s="42" t="n">
        <v>28.2180468241374</v>
      </c>
      <c r="K33" s="43" t="n">
        <v>25.3225568135579</v>
      </c>
      <c r="L33" s="44" t="n">
        <v>25.8921279907227</v>
      </c>
      <c r="M33" s="5" t="n">
        <v>30.8664830525716</v>
      </c>
      <c r="N33" s="45" t="n">
        <v>26.2157484690348</v>
      </c>
      <c r="O33" s="39" t="n">
        <v>27.6400814056396</v>
      </c>
      <c r="P33" s="40" t="n">
        <v>22.9572893778483</v>
      </c>
      <c r="Q33" s="41" t="n">
        <v>22.8204765319824</v>
      </c>
      <c r="R33" s="42" t="n">
        <v>26.000415802002</v>
      </c>
      <c r="T33" s="0" t="n">
        <f aca="false">G33-E33</f>
        <v>7.2097301483154</v>
      </c>
      <c r="U33" s="0" t="n">
        <v>7.17828984097153</v>
      </c>
      <c r="V33" s="0" t="n">
        <f aca="false">T33-U33</f>
        <v>0.0314403073438712</v>
      </c>
      <c r="W33" s="0" t="n">
        <f aca="false">POWER(2,-V33)</f>
        <v>0.978442986183002</v>
      </c>
      <c r="X33" s="0" t="n">
        <f aca="false">POWER(2,-T33)*1000</f>
        <v>6.75546058961832</v>
      </c>
      <c r="AA33" s="0" t="n">
        <f aca="false">H33-E33</f>
        <v>3.9141991933187</v>
      </c>
      <c r="AB33" s="0" t="n">
        <f aca="false">AVERAGE($AA$12:$AA$19)</f>
        <v>4.35210536775133</v>
      </c>
      <c r="AC33" s="0" t="n">
        <f aca="false">AA33-AB33</f>
        <v>-0.437906174432627</v>
      </c>
      <c r="AD33" s="0" t="n">
        <f aca="false">POWER(2,-AC33)</f>
        <v>1.35463687590956</v>
      </c>
      <c r="AE33" s="0" t="n">
        <f aca="false">POWER(2,-AA33)*1000</f>
        <v>66.329791753697</v>
      </c>
      <c r="AH33" s="0" t="n">
        <f aca="false">I33-E33</f>
        <v>5.1331119537354</v>
      </c>
      <c r="AI33" s="0" t="n">
        <f aca="false">AVERAGE($AH$12:$AH$19)</f>
        <v>5.52523340497699</v>
      </c>
      <c r="AJ33" s="0" t="n">
        <f aca="false">AH33-AI33</f>
        <v>-0.392121451241584</v>
      </c>
      <c r="AK33" s="39" t="n">
        <f aca="false">POWER(2,-AJ33)</f>
        <v>1.31232172589041</v>
      </c>
      <c r="AL33" s="0" t="n">
        <f aca="false">POWER(2,-AH33)*1000</f>
        <v>28.4957000585124</v>
      </c>
      <c r="AO33" s="0" t="n">
        <f aca="false">J33-E33</f>
        <v>8.1023985544841</v>
      </c>
      <c r="AP33" s="0" t="n">
        <f aca="false">AVERAGE($AO$12:$AO$19)</f>
        <v>8.64934439886186</v>
      </c>
      <c r="AQ33" s="0" t="n">
        <f aca="false">AO33-AP33</f>
        <v>-0.546945844377758</v>
      </c>
      <c r="AR33" s="0" t="n">
        <f aca="false">POWER(2,-AQ33)</f>
        <v>1.46098953515871</v>
      </c>
      <c r="AS33" s="0" t="n">
        <f aca="false">POWER(2,-AO33)*1000</f>
        <v>3.63860572311456</v>
      </c>
      <c r="AV33" s="0" t="n">
        <f aca="false">K33-E33</f>
        <v>5.2069085439046</v>
      </c>
      <c r="AW33" s="0" t="n">
        <f aca="false">AVERAGE($AV$12:$AV$19)</f>
        <v>5.10718045915874</v>
      </c>
      <c r="AX33" s="0" t="n">
        <f aca="false">AV33-AW33</f>
        <v>0.0997280847458573</v>
      </c>
      <c r="AY33" s="0" t="n">
        <f aca="false">POWER(2,-AX33)</f>
        <v>0.933208863641604</v>
      </c>
      <c r="AZ33" s="0" t="n">
        <f aca="false">POWER(2,-AV33)*1000</f>
        <v>27.0747430446896</v>
      </c>
      <c r="BC33" s="0" t="n">
        <f aca="false">L33-E33</f>
        <v>5.7764797210694</v>
      </c>
      <c r="BD33" s="0" t="n">
        <f aca="false">AVERAGE($BC$12:$BC$19)</f>
        <v>5.8165003458659</v>
      </c>
      <c r="BE33" s="0" t="n">
        <f aca="false">BC33-BD33</f>
        <v>-0.0400206247965</v>
      </c>
      <c r="BF33" s="0" t="n">
        <f aca="false">POWER(2,-BE33)</f>
        <v>1.02812852469649</v>
      </c>
      <c r="BG33" s="0" t="n">
        <f aca="false">POWER(2,-BC33)*1000</f>
        <v>18.2434232781773</v>
      </c>
      <c r="BJ33" s="0" t="n">
        <f aca="false">M33-E33</f>
        <v>10.7508347829183</v>
      </c>
      <c r="BK33" s="0" t="n">
        <f aca="false">AVERAGE($BJ$12:$BJ$19)</f>
        <v>10.9495063055129</v>
      </c>
      <c r="BL33" s="0" t="n">
        <f aca="false">BJ33-BK33</f>
        <v>-0.198671522594628</v>
      </c>
      <c r="BM33" s="0" t="n">
        <f aca="false">POWER(2,-BL33)</f>
        <v>1.14764108552574</v>
      </c>
      <c r="BN33" s="0" t="n">
        <f aca="false">POWER(2,-BJ33)*1000</f>
        <v>0.580331643648044</v>
      </c>
      <c r="BQ33" s="0" t="n">
        <f aca="false">N33-E33</f>
        <v>6.1001001993815</v>
      </c>
      <c r="BR33" s="0" t="n">
        <f aca="false">AVERAGE($BQ$12:$BQ$19)</f>
        <v>5.71899741036551</v>
      </c>
      <c r="BS33" s="0" t="n">
        <f aca="false">BQ33-BR33</f>
        <v>0.381102789015988</v>
      </c>
      <c r="BT33" s="0" t="n">
        <f aca="false">POWER(2,-BS33)</f>
        <v>0.767850425159025</v>
      </c>
      <c r="BU33" s="0" t="n">
        <f aca="false">POWER(2,-BQ33)*1000</f>
        <v>14.5776279987893</v>
      </c>
      <c r="BX33" s="0" t="n">
        <f aca="false">O33-E33</f>
        <v>7.5244331359863</v>
      </c>
      <c r="BY33" s="0" t="n">
        <f aca="false">AVERAGE($BX$12:$BX$19)</f>
        <v>7.56240590413412</v>
      </c>
      <c r="BZ33" s="0" t="n">
        <f aca="false">BX33-BY33</f>
        <v>-0.0379727681478155</v>
      </c>
      <c r="CA33" s="0" t="n">
        <f aca="false">POWER(2,-BZ33)</f>
        <v>1.02667016643797</v>
      </c>
      <c r="CB33" s="0" t="n">
        <f aca="false">POWER(2,-BX33)*1000</f>
        <v>5.43150177376382</v>
      </c>
      <c r="CC33" s="0"/>
      <c r="CD33" s="0"/>
      <c r="CE33" s="0" t="n">
        <f aca="false">P33-E33</f>
        <v>2.841641108195</v>
      </c>
      <c r="CF33" s="0" t="n">
        <f aca="false">AVERAGE($CE$12:$CE$19)</f>
        <v>2.92571476527623</v>
      </c>
      <c r="CG33" s="0" t="n">
        <f aca="false">CE33-CF33</f>
        <v>-0.0840736570812255</v>
      </c>
      <c r="CH33" s="0" t="n">
        <f aca="false">POWER(2,-CG33)</f>
        <v>1.06000690087818</v>
      </c>
      <c r="CI33" s="0" t="n">
        <f aca="false">POWER(2,-CE33)*1000</f>
        <v>139.50211419601</v>
      </c>
      <c r="CJ33" s="0"/>
      <c r="CK33" s="0"/>
      <c r="CL33" s="0" t="n">
        <f aca="false">Q33-E33</f>
        <v>2.7048282623291</v>
      </c>
      <c r="CM33" s="0" t="n">
        <f aca="false">AVERAGE($CL$12:$CL$19)</f>
        <v>2.72868873959496</v>
      </c>
      <c r="CN33" s="0" t="n">
        <f aca="false">CL33-CM33</f>
        <v>-0.0238604772658557</v>
      </c>
      <c r="CO33" s="0" t="n">
        <f aca="false">POWER(2,-CN33)</f>
        <v>1.01667634598172</v>
      </c>
      <c r="CP33" s="0" t="n">
        <f aca="false">POWER(2,-CL33)*1000</f>
        <v>153.378879212438</v>
      </c>
      <c r="CQ33" s="0"/>
      <c r="CR33" s="0"/>
      <c r="CS33" s="0" t="n">
        <f aca="false">R33-E33</f>
        <v>5.8847675323487</v>
      </c>
      <c r="CT33" s="0" t="n">
        <f aca="false">AVERAGE($CS$12:$CS$19)</f>
        <v>5.9712974003383</v>
      </c>
      <c r="CU33" s="0" t="n">
        <f aca="false">CS33-CT33</f>
        <v>-0.0865298679895989</v>
      </c>
      <c r="CV33" s="0" t="n">
        <f aca="false">POWER(2,-CU33)</f>
        <v>1.06181311635177</v>
      </c>
      <c r="CW33" s="0" t="n">
        <f aca="false">POWER(2,-CS33)*1000</f>
        <v>16.9242119376361</v>
      </c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0" t="s">
        <v>116</v>
      </c>
      <c r="B34" s="0" t="n">
        <v>19</v>
      </c>
      <c r="C34" s="0" t="s">
        <v>110</v>
      </c>
      <c r="E34" s="0" t="n">
        <v>21.0469799041748</v>
      </c>
      <c r="G34" s="39" t="n">
        <v>28.2037353515625</v>
      </c>
      <c r="H34" s="40" t="n">
        <v>24.8961245218913</v>
      </c>
      <c r="I34" s="41" t="n">
        <v>26.4324970245361</v>
      </c>
      <c r="J34" s="42" t="n">
        <v>29.0300591786702</v>
      </c>
      <c r="K34" s="43" t="n">
        <v>26.0322748819987</v>
      </c>
      <c r="L34" s="44" t="n">
        <v>26.3783855438232</v>
      </c>
      <c r="M34" s="5" t="n">
        <v>31.6695461273193</v>
      </c>
      <c r="N34" s="45" t="n">
        <v>26.5846385955811</v>
      </c>
      <c r="O34" s="39" t="n">
        <v>28.4315484364827</v>
      </c>
      <c r="P34" s="40" t="n">
        <v>22.9574247996012</v>
      </c>
      <c r="Q34" s="41" t="n">
        <v>23.1665655771891</v>
      </c>
      <c r="R34" s="42" t="n">
        <v>27.0247599283854</v>
      </c>
      <c r="T34" s="0" t="n">
        <f aca="false">G34-E34</f>
        <v>7.1567554473877</v>
      </c>
      <c r="U34" s="0" t="n">
        <v>7.17828984097153</v>
      </c>
      <c r="V34" s="0" t="n">
        <f aca="false">T34-U34</f>
        <v>-0.0215343935838312</v>
      </c>
      <c r="W34" s="0" t="n">
        <f aca="false">POWER(2,-V34)</f>
        <v>1.01503846080818</v>
      </c>
      <c r="X34" s="0" t="n">
        <f aca="false">POWER(2,-T34)*1000</f>
        <v>7.00812660090343</v>
      </c>
      <c r="AA34" s="0" t="n">
        <f aca="false">H34-E34</f>
        <v>3.8491446177165</v>
      </c>
      <c r="AB34" s="0" t="n">
        <f aca="false">AVERAGE($AA$12:$AA$19)</f>
        <v>4.35210536775133</v>
      </c>
      <c r="AC34" s="0" t="n">
        <f aca="false">AA34-AB34</f>
        <v>-0.502960750034831</v>
      </c>
      <c r="AD34" s="0" t="n">
        <f aca="false">POWER(2,-AC34)</f>
        <v>1.41711884184473</v>
      </c>
      <c r="AE34" s="0" t="n">
        <f aca="false">POWER(2,-AA34)*1000</f>
        <v>69.3892210830947</v>
      </c>
      <c r="AH34" s="0" t="n">
        <f aca="false">I34-E34</f>
        <v>5.3855171203613</v>
      </c>
      <c r="AI34" s="0" t="n">
        <f aca="false">AVERAGE($AH$12:$AH$19)</f>
        <v>5.52523340497699</v>
      </c>
      <c r="AJ34" s="0" t="n">
        <f aca="false">AH34-AI34</f>
        <v>-0.139716284615686</v>
      </c>
      <c r="AK34" s="0" t="n">
        <f aca="false">POWER(2,-AJ34)</f>
        <v>1.10168844035859</v>
      </c>
      <c r="AL34" s="0" t="n">
        <f aca="false">POWER(2,-AH34)*1000</f>
        <v>23.9220175472507</v>
      </c>
      <c r="AO34" s="0" t="n">
        <f aca="false">J34-E34</f>
        <v>7.9830792744954</v>
      </c>
      <c r="AP34" s="0" t="n">
        <f aca="false">AVERAGE($AO$12:$AO$19)</f>
        <v>8.64934439886186</v>
      </c>
      <c r="AQ34" s="0" t="n">
        <f aca="false">AO34-AP34</f>
        <v>-0.666265124366459</v>
      </c>
      <c r="AR34" s="0" t="n">
        <f aca="false">POWER(2,-AQ34)</f>
        <v>1.58695929542533</v>
      </c>
      <c r="AS34" s="0" t="n">
        <f aca="false">POWER(2,-AO34)*1000</f>
        <v>3.95233438414545</v>
      </c>
      <c r="AV34" s="0" t="n">
        <f aca="false">K34-E34</f>
        <v>4.9852949778239</v>
      </c>
      <c r="AW34" s="0" t="n">
        <f aca="false">AVERAGE($AV$12:$AV$19)</f>
        <v>5.10718045915874</v>
      </c>
      <c r="AX34" s="0" t="n">
        <f aca="false">AV34-AW34</f>
        <v>-0.121885481334845</v>
      </c>
      <c r="AY34" s="0" t="n">
        <f aca="false">POWER(2,-AX34)</f>
        <v>1.08815606227519</v>
      </c>
      <c r="AZ34" s="0" t="n">
        <f aca="false">POWER(2,-AV34)*1000</f>
        <v>31.570152113275</v>
      </c>
      <c r="BC34" s="0" t="n">
        <f aca="false">L34-E34</f>
        <v>5.3314056396484</v>
      </c>
      <c r="BD34" s="0" t="n">
        <f aca="false">AVERAGE($BC$12:$BC$19)</f>
        <v>5.8165003458659</v>
      </c>
      <c r="BE34" s="0" t="n">
        <f aca="false">BC34-BD34</f>
        <v>-0.485094706217502</v>
      </c>
      <c r="BF34" s="0" t="n">
        <f aca="false">POWER(2,-BE34)</f>
        <v>1.39967774491159</v>
      </c>
      <c r="BG34" s="0" t="n">
        <f aca="false">POWER(2,-BC34)*1000</f>
        <v>24.8363049366858</v>
      </c>
      <c r="BJ34" s="0" t="n">
        <f aca="false">M34-E34</f>
        <v>10.6225662231445</v>
      </c>
      <c r="BK34" s="0" t="n">
        <f aca="false">AVERAGE($BJ$12:$BJ$19)</f>
        <v>10.9495063055129</v>
      </c>
      <c r="BL34" s="0" t="n">
        <f aca="false">BJ34-BK34</f>
        <v>-0.326940082368429</v>
      </c>
      <c r="BM34" s="0" t="n">
        <f aca="false">POWER(2,-BL34)</f>
        <v>1.25435010809989</v>
      </c>
      <c r="BN34" s="0" t="n">
        <f aca="false">POWER(2,-BJ34)*1000</f>
        <v>0.634291564779801</v>
      </c>
      <c r="BQ34" s="0" t="n">
        <f aca="false">N34-E34</f>
        <v>5.5376586914063</v>
      </c>
      <c r="BR34" s="0" t="n">
        <f aca="false">AVERAGE($BQ$12:$BQ$19)</f>
        <v>5.71899741036551</v>
      </c>
      <c r="BS34" s="0" t="n">
        <f aca="false">BQ34-BR34</f>
        <v>-0.181338718959213</v>
      </c>
      <c r="BT34" s="0" t="n">
        <f aca="false">POWER(2,-BS34)</f>
        <v>1.13393560930218</v>
      </c>
      <c r="BU34" s="0" t="n">
        <f aca="false">POWER(2,-BQ34)*1000</f>
        <v>21.5277493446256</v>
      </c>
      <c r="BX34" s="0" t="n">
        <f aca="false">O34-E34</f>
        <v>7.3845685323079</v>
      </c>
      <c r="BY34" s="0" t="n">
        <f aca="false">AVERAGE($BX$12:$BX$19)</f>
        <v>7.56240590413412</v>
      </c>
      <c r="BZ34" s="0" t="n">
        <f aca="false">BX34-BY34</f>
        <v>-0.177837371826216</v>
      </c>
      <c r="CA34" s="0" t="n">
        <f aca="false">POWER(2,-BZ34)</f>
        <v>1.13118694231631</v>
      </c>
      <c r="CB34" s="0" t="n">
        <f aca="false">POWER(2,-BX34)*1000</f>
        <v>5.98443792807016</v>
      </c>
      <c r="CC34" s="0"/>
      <c r="CD34" s="0"/>
      <c r="CE34" s="0" t="n">
        <f aca="false">P34-E34</f>
        <v>1.9104448954264</v>
      </c>
      <c r="CF34" s="0" t="n">
        <f aca="false">AVERAGE($CE$12:$CE$19)</f>
        <v>2.92571476527623</v>
      </c>
      <c r="CG34" s="0" t="n">
        <f aca="false">CE34-CF34</f>
        <v>-1.01526986984983</v>
      </c>
      <c r="CH34" s="0" t="n">
        <f aca="false">POWER(2,-CG34)</f>
        <v>2.021280957469</v>
      </c>
      <c r="CI34" s="0" t="n">
        <f aca="false">POWER(2,-CE34)*1000</f>
        <v>266.010501174528</v>
      </c>
      <c r="CJ34" s="0"/>
      <c r="CK34" s="0"/>
      <c r="CL34" s="0" t="n">
        <f aca="false">Q34-E34</f>
        <v>2.1195856730143</v>
      </c>
      <c r="CM34" s="0" t="n">
        <f aca="false">AVERAGE($CL$12:$CL$19)</f>
        <v>2.72868873959496</v>
      </c>
      <c r="CN34" s="0" t="n">
        <f aca="false">CL34-CM34</f>
        <v>-0.609103066580658</v>
      </c>
      <c r="CO34" s="0" t="n">
        <f aca="false">POWER(2,-CN34)</f>
        <v>1.52531061802708</v>
      </c>
      <c r="CP34" s="0" t="n">
        <f aca="false">POWER(2,-CL34)*1000</f>
        <v>230.112989220694</v>
      </c>
      <c r="CQ34" s="0"/>
      <c r="CR34" s="0"/>
      <c r="CS34" s="0" t="n">
        <f aca="false">R34-E34</f>
        <v>5.9777800242106</v>
      </c>
      <c r="CT34" s="0" t="n">
        <f aca="false">AVERAGE($CS$12:$CS$19)</f>
        <v>5.9712974003383</v>
      </c>
      <c r="CU34" s="0" t="n">
        <f aca="false">CS34-CT34</f>
        <v>0.0064826238722997</v>
      </c>
      <c r="CV34" s="0" t="n">
        <f aca="false">POWER(2,-CU34)</f>
        <v>0.995516667814123</v>
      </c>
      <c r="CW34" s="0" t="n">
        <f aca="false">POWER(2,-CS34)*1000</f>
        <v>15.8675145504171</v>
      </c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9" customFormat="true" ht="15" hidden="false" customHeight="false" outlineLevel="0" collapsed="false">
      <c r="A35" s="29" t="s">
        <v>117</v>
      </c>
      <c r="B35" s="19" t="n">
        <v>20</v>
      </c>
      <c r="C35" s="19" t="s">
        <v>110</v>
      </c>
      <c r="E35" s="19" t="n">
        <v>20.5262470245361</v>
      </c>
      <c r="G35" s="46" t="n">
        <v>27.5499248504639</v>
      </c>
      <c r="H35" s="47" t="n">
        <v>24.723154703776</v>
      </c>
      <c r="I35" s="48" t="n">
        <v>26.2214399973551</v>
      </c>
      <c r="J35" s="49" t="n">
        <v>28.8540204366048</v>
      </c>
      <c r="K35" s="50" t="n">
        <v>25.7045288085938</v>
      </c>
      <c r="L35" s="51" t="n">
        <v>26.1450157165527</v>
      </c>
      <c r="M35" s="52" t="n">
        <v>31.4499346415202</v>
      </c>
      <c r="N35" s="53" t="n">
        <v>25.8887869517008</v>
      </c>
      <c r="O35" s="46" t="n">
        <v>27.8835735321045</v>
      </c>
      <c r="P35" s="47" t="n">
        <v>22.3971551259359</v>
      </c>
      <c r="Q35" s="48" t="n">
        <v>22.5894514719645</v>
      </c>
      <c r="R35" s="49" t="n">
        <v>26.1620718638102</v>
      </c>
      <c r="T35" s="19" t="n">
        <f aca="false">G35-E35</f>
        <v>7.0236778259278</v>
      </c>
      <c r="U35" s="19" t="n">
        <v>7.17828984097153</v>
      </c>
      <c r="V35" s="19" t="n">
        <f aca="false">T35-U35</f>
        <v>-0.154612015043732</v>
      </c>
      <c r="W35" s="19" t="n">
        <f aca="false">POWER(2,-V35)</f>
        <v>1.11312222525718</v>
      </c>
      <c r="X35" s="19" t="n">
        <f aca="false">POWER(2,-T35)*1000</f>
        <v>7.68532600298767</v>
      </c>
      <c r="AA35" s="19" t="n">
        <f aca="false">H35-E35</f>
        <v>4.1969076792399</v>
      </c>
      <c r="AB35" s="19" t="n">
        <f aca="false">AVERAGE($AA$12:$AA$19)</f>
        <v>4.35210536775133</v>
      </c>
      <c r="AC35" s="19" t="n">
        <f aca="false">AA35-AB35</f>
        <v>-0.155197688511429</v>
      </c>
      <c r="AD35" s="19" t="n">
        <f aca="false">POWER(2,-AC35)</f>
        <v>1.11357419776721</v>
      </c>
      <c r="AE35" s="19" t="n">
        <f aca="false">POWER(2,-AA35)*1000</f>
        <v>54.5261582301119</v>
      </c>
      <c r="AH35" s="19" t="n">
        <f aca="false">I35-E35</f>
        <v>5.695192972819</v>
      </c>
      <c r="AI35" s="19" t="n">
        <f aca="false">AVERAGE($AH$12:$AH$19)</f>
        <v>5.52523340497699</v>
      </c>
      <c r="AJ35" s="19" t="n">
        <f aca="false">AH35-AI35</f>
        <v>0.169959567842012</v>
      </c>
      <c r="AK35" s="19" t="n">
        <f aca="false">POWER(2,-AJ35)</f>
        <v>0.888867591719587</v>
      </c>
      <c r="AL35" s="19" t="n">
        <f aca="false">POWER(2,-AH35)*1000</f>
        <v>19.3008343805235</v>
      </c>
      <c r="AO35" s="19" t="n">
        <f aca="false">J35-E35</f>
        <v>8.3277734120687</v>
      </c>
      <c r="AP35" s="19" t="n">
        <f aca="false">AVERAGE($AO$12:$AO$19)</f>
        <v>8.64934439886186</v>
      </c>
      <c r="AQ35" s="19" t="n">
        <f aca="false">AO35-AP35</f>
        <v>-0.32157098679316</v>
      </c>
      <c r="AR35" s="19" t="n">
        <f aca="false">POWER(2,-AQ35)</f>
        <v>1.24969062770499</v>
      </c>
      <c r="AS35" s="19" t="n">
        <f aca="false">POWER(2,-AO35)*1000</f>
        <v>3.11236416186652</v>
      </c>
      <c r="AV35" s="19" t="n">
        <f aca="false">K35-E35</f>
        <v>5.1782817840577</v>
      </c>
      <c r="AW35" s="19" t="n">
        <f aca="false">AVERAGE($AV$12:$AV$19)</f>
        <v>5.10718045915874</v>
      </c>
      <c r="AX35" s="19" t="n">
        <f aca="false">AV35-AW35</f>
        <v>0.0711013248989563</v>
      </c>
      <c r="AY35" s="19" t="n">
        <f aca="false">POWER(2,-AX35)</f>
        <v>0.951911050516167</v>
      </c>
      <c r="AZ35" s="19" t="n">
        <f aca="false">POWER(2,-AV35)*1000</f>
        <v>27.6173406600044</v>
      </c>
      <c r="BC35" s="19" t="n">
        <f aca="false">L35-E35</f>
        <v>5.6187686920166</v>
      </c>
      <c r="BD35" s="19" t="n">
        <f aca="false">AVERAGE($BC$12:$BC$19)</f>
        <v>5.8165003458659</v>
      </c>
      <c r="BE35" s="19" t="n">
        <f aca="false">BC35-BD35</f>
        <v>-0.197731653849302</v>
      </c>
      <c r="BF35" s="19" t="n">
        <f aca="false">POWER(2,-BE35)</f>
        <v>1.14689367828714</v>
      </c>
      <c r="BG35" s="19" t="n">
        <f aca="false">POWER(2,-BC35)*1000</f>
        <v>20.3508280584228</v>
      </c>
      <c r="BJ35" s="19" t="n">
        <f aca="false">M35-E35</f>
        <v>10.9236876169841</v>
      </c>
      <c r="BK35" s="19" t="n">
        <f aca="false">AVERAGE($BJ$12:$BJ$19)</f>
        <v>10.9495063055129</v>
      </c>
      <c r="BL35" s="19" t="n">
        <f aca="false">BJ35-BK35</f>
        <v>-0.0258186885288278</v>
      </c>
      <c r="BM35" s="19" t="n">
        <f aca="false">POWER(2,-BL35)</f>
        <v>1.01805724683531</v>
      </c>
      <c r="BN35" s="19" t="n">
        <f aca="false">POWER(2,-BJ35)*1000</f>
        <v>0.514804535002408</v>
      </c>
      <c r="BQ35" s="19" t="n">
        <f aca="false">N35-E35</f>
        <v>5.3625399271647</v>
      </c>
      <c r="BR35" s="19" t="n">
        <f aca="false">AVERAGE($BQ$12:$BQ$19)</f>
        <v>5.71899741036551</v>
      </c>
      <c r="BS35" s="19" t="n">
        <f aca="false">BQ35-BR35</f>
        <v>-0.356457483200812</v>
      </c>
      <c r="BT35" s="19" t="n">
        <f aca="false">POWER(2,-BS35)</f>
        <v>1.28027832982578</v>
      </c>
      <c r="BU35" s="19" t="n">
        <f aca="false">POWER(2,-BQ35)*1000</f>
        <v>24.3060635451835</v>
      </c>
      <c r="BX35" s="19" t="n">
        <f aca="false">O35-E35</f>
        <v>7.3573265075684</v>
      </c>
      <c r="BY35" s="19" t="n">
        <f aca="false">AVERAGE($BX$12:$BX$19)</f>
        <v>7.56240590413412</v>
      </c>
      <c r="BZ35" s="19" t="n">
        <f aca="false">BX35-BY35</f>
        <v>-0.205079396565717</v>
      </c>
      <c r="CA35" s="19" t="n">
        <f aca="false">POWER(2,-BZ35)</f>
        <v>1.15274978491506</v>
      </c>
      <c r="CB35" s="19" t="n">
        <f aca="false">POWER(2,-BX35)*1000</f>
        <v>6.09851411500066</v>
      </c>
      <c r="CE35" s="19" t="n">
        <f aca="false">P35-E35</f>
        <v>1.8709081013998</v>
      </c>
      <c r="CF35" s="19" t="n">
        <f aca="false">AVERAGE($CE$12:$CE$19)</f>
        <v>2.92571476527623</v>
      </c>
      <c r="CG35" s="19" t="n">
        <f aca="false">CE35-CF35</f>
        <v>-1.05480666387643</v>
      </c>
      <c r="CH35" s="19" t="n">
        <f aca="false">POWER(2,-CG35)</f>
        <v>2.07743978942614</v>
      </c>
      <c r="CI35" s="19" t="n">
        <f aca="false">POWER(2,-CE35)*1000</f>
        <v>273.401279274471</v>
      </c>
      <c r="CL35" s="19" t="n">
        <f aca="false">Q35-E35</f>
        <v>2.0632044474284</v>
      </c>
      <c r="CM35" s="19" t="n">
        <f aca="false">AVERAGE($CL$12:$CL$19)</f>
        <v>2.72868873959496</v>
      </c>
      <c r="CN35" s="19" t="n">
        <f aca="false">CL35-CM35</f>
        <v>-0.665484292166557</v>
      </c>
      <c r="CO35" s="19" t="n">
        <f aca="false">POWER(2,-CN35)</f>
        <v>1.58610061524007</v>
      </c>
      <c r="CP35" s="19" t="n">
        <f aca="false">POWER(2,-CL35)*1000</f>
        <v>239.283952700572</v>
      </c>
      <c r="CS35" s="19" t="n">
        <f aca="false">R35-E35</f>
        <v>5.6358248392741</v>
      </c>
      <c r="CT35" s="19" t="n">
        <f aca="false">AVERAGE($CS$12:$CS$19)</f>
        <v>5.9712974003383</v>
      </c>
      <c r="CU35" s="19" t="n">
        <f aca="false">CS35-CT35</f>
        <v>-0.335472561064199</v>
      </c>
      <c r="CV35" s="19" t="n">
        <f aca="false">POWER(2,-CU35)</f>
        <v>1.26179064618799</v>
      </c>
      <c r="CW35" s="19" t="n">
        <f aca="false">POWER(2,-CS35)*1000</f>
        <v>20.1116486396252</v>
      </c>
    </row>
    <row r="36" customFormat="false" ht="15" hidden="false" customHeight="false" outlineLevel="0" collapsed="false">
      <c r="U36" s="12"/>
      <c r="AB36" s="12"/>
      <c r="BX36" s="0"/>
      <c r="BY36" s="0"/>
      <c r="BZ36" s="0"/>
      <c r="CA36" s="0"/>
      <c r="CB36" s="0"/>
      <c r="CC36" s="0"/>
      <c r="CE36" s="0"/>
      <c r="CF36" s="0"/>
      <c r="CG36" s="0"/>
      <c r="CH36" s="0"/>
      <c r="CI36" s="0"/>
      <c r="CJ36" s="0"/>
      <c r="CL36" s="0"/>
      <c r="CM36" s="0"/>
      <c r="CN36" s="0"/>
      <c r="CO36" s="0"/>
      <c r="CP36" s="0"/>
      <c r="CQ36" s="0"/>
      <c r="CS36" s="0"/>
      <c r="CT36" s="0"/>
      <c r="CU36" s="0"/>
      <c r="CV36" s="0"/>
      <c r="CW36" s="0"/>
      <c r="CX36" s="0"/>
    </row>
    <row r="37" customFormat="false" ht="15" hidden="false" customHeight="false" outlineLevel="0" collapsed="false">
      <c r="B37" s="0" t="s">
        <v>118</v>
      </c>
      <c r="C37" s="0" t="s">
        <v>86</v>
      </c>
      <c r="E37" s="0" t="n">
        <f aca="false">AVERAGE(E4:E11)</f>
        <v>20.8671860694885</v>
      </c>
      <c r="G37" s="0" t="n">
        <f aca="false">AVERAGE(G4:G11)</f>
        <v>27.9987146854401</v>
      </c>
      <c r="H37" s="0" t="n">
        <f aca="false">AVERAGE(H4:H11)</f>
        <v>25.1547312736511</v>
      </c>
      <c r="I37" s="0" t="n">
        <f aca="false">AVERAGE(I4:I11)</f>
        <v>26.2010791301727</v>
      </c>
      <c r="J37" s="0" t="n">
        <f aca="false">AVERAGE(J4:J11)</f>
        <v>29.3619089921315</v>
      </c>
      <c r="K37" s="0" t="n">
        <f aca="false">AVERAGE(K4:K11)</f>
        <v>25.8131554921468</v>
      </c>
      <c r="L37" s="0" t="n">
        <f aca="false">AVERAGE(L4:L11)</f>
        <v>26.4429641564687</v>
      </c>
      <c r="M37" s="0" t="n">
        <f aca="false">AVERAGE(M4:M11)</f>
        <v>31.6192634900411</v>
      </c>
      <c r="N37" s="0" t="n">
        <f aca="false">AVERAGE(N4:N11)</f>
        <v>26.6491845448812</v>
      </c>
      <c r="O37" s="0" t="n">
        <f aca="false">AVERAGE(O4:O11)</f>
        <v>28.4381755987803</v>
      </c>
      <c r="P37" s="0" t="n">
        <f aca="false">AVERAGE(P4:P11)</f>
        <v>23.2323961257934</v>
      </c>
      <c r="Q37" s="0" t="n">
        <f aca="false">AVERAGE(Q4:Q11)</f>
        <v>23.377229531606</v>
      </c>
      <c r="R37" s="0" t="n">
        <f aca="false">AVERAGE(R4:R11)</f>
        <v>26.6763298511505</v>
      </c>
      <c r="T37" s="0" t="n">
        <f aca="false">AVERAGE(T4:T11)</f>
        <v>7.13152861595154</v>
      </c>
      <c r="U37" s="0" t="n">
        <f aca="false">AVERAGE(U4:U11)</f>
        <v>7.24122646876743</v>
      </c>
      <c r="V37" s="0" t="n">
        <f aca="false">AVERAGE(V4:V11)</f>
        <v>-0.109697852815891</v>
      </c>
      <c r="W37" s="0" t="n">
        <f aca="false">AVERAGE(W4:W11)</f>
        <v>1.17154761483176</v>
      </c>
      <c r="X37" s="0" t="n">
        <f aca="false">AVERAGE(X4:X11)</f>
        <v>7.7434334763023</v>
      </c>
      <c r="Y37" s="0" t="n">
        <f aca="false">AVERAGE(Y4:Y11)</f>
        <v>7.7434334763023</v>
      </c>
      <c r="AA37" s="0" t="n">
        <f aca="false">AVERAGE(AA4:AA11)</f>
        <v>4.28754520416261</v>
      </c>
      <c r="AB37" s="0" t="n">
        <f aca="false">AVERAGE(AB4:AB11)</f>
        <v>4.35210536775133</v>
      </c>
      <c r="AC37" s="0" t="n">
        <f aca="false">AVERAGE(AC4:AC11)</f>
        <v>-0.064560163588717</v>
      </c>
      <c r="AD37" s="0" t="n">
        <f aca="false">AVERAGE(AD4:AD11)</f>
        <v>1.10293618557218</v>
      </c>
      <c r="AE37" s="0" t="n">
        <f aca="false">AVERAGE(AE4:AE11)</f>
        <v>47.4162089431659</v>
      </c>
      <c r="AF37" s="0" t="n">
        <f aca="false">AVERAGE(AF4:AF11)</f>
        <v>47.4162089431659</v>
      </c>
      <c r="AH37" s="0" t="n">
        <f aca="false">AVERAGE(AH4:AH11)</f>
        <v>5.33389306068419</v>
      </c>
      <c r="AI37" s="0" t="n">
        <f aca="false">AVERAGE(AI4:AI11)</f>
        <v>5.52523340497699</v>
      </c>
      <c r="AJ37" s="0" t="n">
        <f aca="false">AVERAGE(AJ4:AJ11)</f>
        <v>-0.191340344292798</v>
      </c>
      <c r="AK37" s="0" t="n">
        <f aca="false">AVERAGE(AK4:AK11)</f>
        <v>1.19251340421341</v>
      </c>
      <c r="AL37" s="0" t="n">
        <f aca="false">AVERAGE(AL4:AL11)</f>
        <v>23.4162139085838</v>
      </c>
      <c r="AM37" s="0" t="n">
        <f aca="false">AVERAGE(AM4:AM11)</f>
        <v>23.4162139085838</v>
      </c>
      <c r="AO37" s="0" t="n">
        <f aca="false">AVERAGE(AO4:AO11)</f>
        <v>8.49472292264302</v>
      </c>
      <c r="AP37" s="0" t="n">
        <f aca="false">AVERAGE(AP4:AP11)</f>
        <v>8.64934439886186</v>
      </c>
      <c r="AQ37" s="0" t="n">
        <f aca="false">AVERAGE(AQ4:AQ11)</f>
        <v>-0.154621476218834</v>
      </c>
      <c r="AR37" s="0" t="n">
        <f aca="false">AVERAGE(AR4:AR11)</f>
        <v>1.19654367835417</v>
      </c>
      <c r="AS37" s="0" t="n">
        <f aca="false">AVERAGE(AS4:AS11)</f>
        <v>2.98000127396057</v>
      </c>
      <c r="AT37" s="0" t="n">
        <f aca="false">AVERAGE(AT4:AT11)</f>
        <v>2.98000127396057</v>
      </c>
      <c r="AV37" s="0" t="n">
        <f aca="false">AVERAGE(AV4:AV11)</f>
        <v>4.94596942265829</v>
      </c>
      <c r="AW37" s="0" t="n">
        <f aca="false">AVERAGE(AW4:AW11)</f>
        <v>5.10718045915874</v>
      </c>
      <c r="AX37" s="0" t="n">
        <f aca="false">AVERAGE(AX4:AX11)</f>
        <v>-0.161211036500456</v>
      </c>
      <c r="AY37" s="0" t="n">
        <f aca="false">AVERAGE(AY4:AY11)</f>
        <v>1.18032637549959</v>
      </c>
      <c r="AZ37" s="0" t="n">
        <f aca="false">AVERAGE(AZ4:AZ11)</f>
        <v>34.2442453887731</v>
      </c>
      <c r="BA37" s="0" t="n">
        <f aca="false">AVERAGE(BA4:BA11)</f>
        <v>34.2442453887731</v>
      </c>
      <c r="BC37" s="0" t="n">
        <f aca="false">AVERAGE(BC4:BC11)</f>
        <v>5.57577808698018</v>
      </c>
      <c r="BD37" s="0" t="n">
        <f aca="false">AVERAGE(BD4:BD11)</f>
        <v>5.8165003458659</v>
      </c>
      <c r="BE37" s="0" t="n">
        <f aca="false">AVERAGE(BE4:BE11)</f>
        <v>-0.240722258885726</v>
      </c>
      <c r="BF37" s="0" t="n">
        <f aca="false">AVERAGE(BF4:BF11)</f>
        <v>1.22397046759593</v>
      </c>
      <c r="BG37" s="0" t="n">
        <f aca="false">AVERAGE(BG4:BG11)</f>
        <v>19.8329268218965</v>
      </c>
      <c r="BH37" s="0" t="n">
        <f aca="false">AVERAGE(BH4:BH11)</f>
        <v>19.8329268218965</v>
      </c>
      <c r="BJ37" s="0" t="n">
        <f aca="false">AVERAGE(BJ4:BJ11)</f>
        <v>10.7520774205526</v>
      </c>
      <c r="BK37" s="0" t="n">
        <f aca="false">AVERAGE(BK4:BK11)</f>
        <v>10.9495063055129</v>
      </c>
      <c r="BL37" s="0" t="n">
        <f aca="false">AVERAGE(BL4:BL11)</f>
        <v>-0.197428884960366</v>
      </c>
      <c r="BM37" s="0" t="n">
        <f aca="false">AVERAGE(BM4:BM11)</f>
        <v>1.16479064883686</v>
      </c>
      <c r="BN37" s="0" t="n">
        <f aca="false">AVERAGE(BN4:BN11)</f>
        <v>0.589003722741159</v>
      </c>
      <c r="BO37" s="0" t="n">
        <f aca="false">AVERAGE(BO4:BO11)</f>
        <v>0.589003722741159</v>
      </c>
      <c r="BQ37" s="0" t="n">
        <f aca="false">AVERAGE(BQ4:BQ11)</f>
        <v>5.78199847539265</v>
      </c>
      <c r="BR37" s="0" t="n">
        <f aca="false">AVERAGE(BR4:BR11)</f>
        <v>5.71899741036551</v>
      </c>
      <c r="BS37" s="0" t="n">
        <f aca="false">AVERAGE(BS4:BS11)</f>
        <v>0.0630010650271369</v>
      </c>
      <c r="BT37" s="0" t="n">
        <f aca="false">AVERAGE(BT4:BT11)</f>
        <v>1.01916308281252</v>
      </c>
      <c r="BU37" s="0" t="n">
        <f aca="false">AVERAGE(BU4:BU11)</f>
        <v>19.3487947711474</v>
      </c>
      <c r="BV37" s="0" t="n">
        <f aca="false">AVERAGE(BV4:BV11)</f>
        <v>19.3487947711474</v>
      </c>
      <c r="BX37" s="0" t="n">
        <f aca="false">AVERAGE(BX4:BX11)</f>
        <v>7.57098952929179</v>
      </c>
      <c r="BY37" s="0" t="n">
        <f aca="false">AVERAGE(BY4:BY11)</f>
        <v>7.56240590413412</v>
      </c>
      <c r="BZ37" s="0" t="n">
        <f aca="false">AVERAGE(BZ4:BZ11)</f>
        <v>0.00858362515767208</v>
      </c>
      <c r="CA37" s="0" t="n">
        <f aca="false">AVERAGE(CA4:CA11)</f>
        <v>1.04710047584763</v>
      </c>
      <c r="CB37" s="0" t="n">
        <f aca="false">AVERAGE(CB4:CB11)</f>
        <v>5.53958640057452</v>
      </c>
      <c r="CC37" s="0" t="n">
        <f aca="false">AVERAGE(CC4:CC11)</f>
        <v>5.53958640057452</v>
      </c>
      <c r="CE37" s="0" t="n">
        <f aca="false">AVERAGE(CE4:CE11)</f>
        <v>2.36521005630491</v>
      </c>
      <c r="CF37" s="0" t="n">
        <f aca="false">AVERAGE(CF4:CF11)</f>
        <v>2.92571476527623</v>
      </c>
      <c r="CG37" s="0" t="n">
        <f aca="false">AVERAGE(CG4:CG11)</f>
        <v>-0.560504708971315</v>
      </c>
      <c r="CH37" s="0" t="n">
        <f aca="false">AVERAGE(CH4:CH11)</f>
        <v>1.64835057495298</v>
      </c>
      <c r="CI37" s="0" t="n">
        <f aca="false">AVERAGE(CI4:CI11)</f>
        <v>216.931031252387</v>
      </c>
      <c r="CJ37" s="0" t="n">
        <f aca="false">AVERAGE(CJ4:CJ11)</f>
        <v>216.931031252387</v>
      </c>
      <c r="CL37" s="0" t="n">
        <f aca="false">AVERAGE(CL4:CL11)</f>
        <v>2.5100434621175</v>
      </c>
      <c r="CM37" s="0" t="n">
        <f aca="false">AVERAGE(CM4:CM11)</f>
        <v>2.72868873959496</v>
      </c>
      <c r="CN37" s="0" t="n">
        <f aca="false">AVERAGE(CN4:CN11)</f>
        <v>-0.218645277477458</v>
      </c>
      <c r="CO37" s="0" t="n">
        <f aca="false">AVERAGE(CO4:CO11)</f>
        <v>1.27135455895943</v>
      </c>
      <c r="CP37" s="0" t="n">
        <f aca="false">AVERAGE(CP4:CP11)</f>
        <v>191.800407381887</v>
      </c>
      <c r="CQ37" s="0" t="n">
        <f aca="false">AVERAGE(CQ4:CQ11)</f>
        <v>191.800407381887</v>
      </c>
      <c r="CS37" s="0" t="n">
        <f aca="false">AVERAGE(CS4:CS11)</f>
        <v>5.80914378166196</v>
      </c>
      <c r="CT37" s="0" t="n">
        <f aca="false">AVERAGE(CT4:CT11)</f>
        <v>5.9712974003383</v>
      </c>
      <c r="CU37" s="0" t="n">
        <f aca="false">AVERAGE(CU4:CU11)</f>
        <v>-0.162153618676338</v>
      </c>
      <c r="CV37" s="0" t="n">
        <f aca="false">AVERAGE(CV4:CV11)</f>
        <v>1.22616658007797</v>
      </c>
      <c r="CW37" s="0" t="n">
        <f aca="false">AVERAGE(CW4:CW11)</f>
        <v>19.5438375666203</v>
      </c>
      <c r="CX37" s="0" t="n">
        <f aca="false">AVERAGE(CX4:CX11)</f>
        <v>19.5438375666203</v>
      </c>
    </row>
    <row r="38" customFormat="false" ht="15" hidden="false" customHeight="false" outlineLevel="0" collapsed="false">
      <c r="C38" s="0" t="s">
        <v>95</v>
      </c>
      <c r="E38" s="0" t="n">
        <f aca="false">AVERAGE(E12:E19)</f>
        <v>20.732886995588</v>
      </c>
      <c r="G38" s="0" t="n">
        <f aca="false">AVERAGE(G12:G19)</f>
        <v>27.9741134643554</v>
      </c>
      <c r="H38" s="0" t="n">
        <f aca="false">AVERAGE(H12:H19)</f>
        <v>25.0849923633394</v>
      </c>
      <c r="I38" s="0" t="n">
        <f aca="false">AVERAGE(I12:I19)</f>
        <v>26.258120400565</v>
      </c>
      <c r="J38" s="0" t="n">
        <f aca="false">AVERAGE(J12:J19)</f>
        <v>29.3822313944499</v>
      </c>
      <c r="K38" s="0" t="n">
        <f aca="false">AVERAGE(K12:K19)</f>
        <v>25.8400674547468</v>
      </c>
      <c r="L38" s="0" t="n">
        <f aca="false">AVERAGE(L12:L19)</f>
        <v>26.5493873414539</v>
      </c>
      <c r="M38" s="0" t="n">
        <f aca="false">AVERAGE(M12:M19)</f>
        <v>31.682393301101</v>
      </c>
      <c r="N38" s="0" t="n">
        <f aca="false">AVERAGE(N12:N19)</f>
        <v>26.4518844059535</v>
      </c>
      <c r="O38" s="0" t="n">
        <f aca="false">AVERAGE(O12:O19)</f>
        <v>28.2952928997221</v>
      </c>
      <c r="P38" s="0" t="n">
        <f aca="false">AVERAGE(P12:P19)</f>
        <v>23.6586017608643</v>
      </c>
      <c r="Q38" s="0" t="n">
        <f aca="false">AVERAGE(Q12:Q19)</f>
        <v>23.461575735183</v>
      </c>
      <c r="R38" s="0" t="n">
        <f aca="false">AVERAGE(R12:R19)</f>
        <v>26.7041843959263</v>
      </c>
      <c r="T38" s="0" t="n">
        <f aca="false">AVERAGE(T12:T19)</f>
        <v>7.24122646876743</v>
      </c>
      <c r="U38" s="0" t="n">
        <f aca="false">AVERAGE(U12:U19)</f>
        <v>7.17828984097153</v>
      </c>
      <c r="V38" s="0" t="n">
        <f aca="false">AVERAGE(V12:V19)</f>
        <v>0.0629366277958989</v>
      </c>
      <c r="W38" s="0" t="n">
        <f aca="false">AVERAGE(W12:W19)</f>
        <v>1.03695982167474</v>
      </c>
      <c r="X38" s="0" t="n">
        <f aca="false">AVERAGE(X12:X19)</f>
        <v>7.15947817835466</v>
      </c>
      <c r="Y38" s="0" t="n">
        <f aca="false">AVERAGE(Y12:Y19)</f>
        <v>7.15947817835466</v>
      </c>
      <c r="AA38" s="0" t="n">
        <f aca="false">AVERAGE(AA12:AA19)</f>
        <v>4.35210536775133</v>
      </c>
      <c r="AB38" s="0" t="n">
        <f aca="false">AVERAGE(AB12:AB19)</f>
        <v>4.35210536775133</v>
      </c>
      <c r="AC38" s="0" t="n">
        <f aca="false">AVERAGE(AC12:AC19)</f>
        <v>-3.80647894157196E-016</v>
      </c>
      <c r="AD38" s="0" t="n">
        <f aca="false">AVERAGE(AD12:AD19)</f>
        <v>1.04769051789023</v>
      </c>
      <c r="AE38" s="0" t="n">
        <f aca="false">AVERAGE(AE12:AE19)</f>
        <v>51.3001639847734</v>
      </c>
      <c r="AF38" s="0" t="n">
        <f aca="false">AVERAGE(AF12:AF19)</f>
        <v>51.3001639847734</v>
      </c>
      <c r="AH38" s="0" t="n">
        <f aca="false">AVERAGE(AH12:AH19)</f>
        <v>5.52523340497699</v>
      </c>
      <c r="AI38" s="0" t="n">
        <f aca="false">AVERAGE(AI12:AI19)</f>
        <v>5.52523340497699</v>
      </c>
      <c r="AJ38" s="0" t="n">
        <f aca="false">AVERAGE(AJ12:AJ19)</f>
        <v>2.53765262771464E-016</v>
      </c>
      <c r="AK38" s="0" t="n">
        <f aca="false">AVERAGE(AK12:AK19)</f>
        <v>1.01831963544496</v>
      </c>
      <c r="AL38" s="0" t="n">
        <f aca="false">AVERAGE(AL12:AL19)</f>
        <v>22.1117507413395</v>
      </c>
      <c r="AM38" s="0" t="n">
        <f aca="false">AVERAGE(AM12:AM19)</f>
        <v>22.1117507413395</v>
      </c>
      <c r="AO38" s="0" t="n">
        <f aca="false">AVERAGE(AO12:AO19)</f>
        <v>8.64934439886186</v>
      </c>
      <c r="AP38" s="0" t="n">
        <f aca="false">AVERAGE(AP12:AP19)</f>
        <v>8.64934439886186</v>
      </c>
      <c r="AQ38" s="0" t="n">
        <f aca="false">AVERAGE(AQ12:AQ19)</f>
        <v>-1.26882631385732E-015</v>
      </c>
      <c r="AR38" s="0" t="n">
        <f aca="false">AVERAGE(AR12:AR19)</f>
        <v>1.05124099961077</v>
      </c>
      <c r="AS38" s="0" t="n">
        <f aca="false">AVERAGE(AS12:AS19)</f>
        <v>2.61812383012099</v>
      </c>
      <c r="AT38" s="0" t="n">
        <f aca="false">AVERAGE(AT12:AT19)</f>
        <v>2.61812383012099</v>
      </c>
      <c r="AV38" s="0" t="n">
        <f aca="false">AVERAGE(AV12:AV19)</f>
        <v>5.10718045915874</v>
      </c>
      <c r="AW38" s="0" t="n">
        <f aca="false">AVERAGE(AW12:AW19)</f>
        <v>5.10718045915874</v>
      </c>
      <c r="AX38" s="0" t="n">
        <f aca="false">AVERAGE(AX12:AX19)</f>
        <v>-2.53765262771464E-016</v>
      </c>
      <c r="AY38" s="0" t="n">
        <f aca="false">AVERAGE(AY12:AY19)</f>
        <v>1.02671171801693</v>
      </c>
      <c r="AZ38" s="0" t="n">
        <f aca="false">AVERAGE(AZ12:AZ19)</f>
        <v>29.7874967001556</v>
      </c>
      <c r="BA38" s="0" t="n">
        <f aca="false">AVERAGE(BA12:BA19)</f>
        <v>29.7874967001556</v>
      </c>
      <c r="BC38" s="0" t="n">
        <f aca="false">AVERAGE(BC12:BC19)</f>
        <v>5.8165003458659</v>
      </c>
      <c r="BD38" s="0" t="n">
        <f aca="false">AVERAGE(BD12:BD19)</f>
        <v>5.8165003458659</v>
      </c>
      <c r="BE38" s="0" t="n">
        <f aca="false">AVERAGE(BE12:BE19)</f>
        <v>3.80647894157196E-016</v>
      </c>
      <c r="BF38" s="0" t="n">
        <f aca="false">AVERAGE(BF12:BF19)</f>
        <v>1.02938296990999</v>
      </c>
      <c r="BG38" s="0" t="n">
        <f aca="false">AVERAGE(BG12:BG19)</f>
        <v>18.2656825331824</v>
      </c>
      <c r="BH38" s="0" t="n">
        <f aca="false">AVERAGE(BH12:BH19)</f>
        <v>18.2656825331824</v>
      </c>
      <c r="BJ38" s="0" t="n">
        <f aca="false">AVERAGE(BJ12:BJ19)</f>
        <v>10.9495063055129</v>
      </c>
      <c r="BK38" s="0" t="n">
        <f aca="false">AVERAGE(BK12:BK19)</f>
        <v>10.9495063055129</v>
      </c>
      <c r="BL38" s="0" t="n">
        <f aca="false">AVERAGE(BL12:BL19)</f>
        <v>0</v>
      </c>
      <c r="BM38" s="0" t="n">
        <f aca="false">AVERAGE(BM12:BM19)</f>
        <v>1.03217942734557</v>
      </c>
      <c r="BN38" s="0" t="n">
        <f aca="false">AVERAGE(BN12:BN19)</f>
        <v>0.521945746946435</v>
      </c>
      <c r="BO38" s="0" t="n">
        <f aca="false">AVERAGE(BO12:BO19)</f>
        <v>0.521945746946435</v>
      </c>
      <c r="BQ38" s="0" t="n">
        <f aca="false">AVERAGE(BQ12:BQ19)</f>
        <v>5.71899741036551</v>
      </c>
      <c r="BR38" s="0" t="n">
        <f aca="false">AVERAGE(BR12:BR19)</f>
        <v>5.71899741036551</v>
      </c>
      <c r="BS38" s="0" t="n">
        <f aca="false">AVERAGE(BS12:BS19)</f>
        <v>8.88178419700125E-016</v>
      </c>
      <c r="BT38" s="0" t="n">
        <f aca="false">AVERAGE(BT12:BT19)</f>
        <v>1.04062127019927</v>
      </c>
      <c r="BU38" s="0" t="n">
        <f aca="false">AVERAGE(BU12:BU19)</f>
        <v>19.7561781143128</v>
      </c>
      <c r="BV38" s="0" t="n">
        <f aca="false">AVERAGE(BV12:BV19)</f>
        <v>19.7561781143128</v>
      </c>
      <c r="BX38" s="0" t="n">
        <f aca="false">AVERAGE(BX12:BX19)</f>
        <v>7.56240590413412</v>
      </c>
      <c r="BY38" s="0" t="n">
        <f aca="false">AVERAGE(BY12:BY19)</f>
        <v>7.56240590413412</v>
      </c>
      <c r="BZ38" s="0" t="n">
        <f aca="false">AVERAGE(BZ12:BZ19)</f>
        <v>-7.61295788314393E-016</v>
      </c>
      <c r="CA38" s="0" t="n">
        <f aca="false">AVERAGE(CA12:CA19)</f>
        <v>1.06335175522828</v>
      </c>
      <c r="CB38" s="0" t="n">
        <f aca="false">AVERAGE(CB12:CB19)</f>
        <v>5.6255622628012</v>
      </c>
      <c r="CC38" s="0" t="n">
        <f aca="false">AVERAGE(CC12:CC19)</f>
        <v>5.6255622628012</v>
      </c>
      <c r="CE38" s="0" t="n">
        <f aca="false">AVERAGE(CE12:CE19)</f>
        <v>2.92571476527623</v>
      </c>
      <c r="CF38" s="0" t="n">
        <f aca="false">AVERAGE(CF12:CF19)</f>
        <v>2.92571476527623</v>
      </c>
      <c r="CG38" s="0" t="n">
        <f aca="false">AVERAGE(CG12:CG19)</f>
        <v>0</v>
      </c>
      <c r="CH38" s="0" t="n">
        <f aca="false">AVERAGE(CH12:CH19)</f>
        <v>1.05094916335801</v>
      </c>
      <c r="CI38" s="0" t="n">
        <f aca="false">AVERAGE(CI12:CI19)</f>
        <v>138.310071452846</v>
      </c>
      <c r="CJ38" s="0" t="n">
        <f aca="false">AVERAGE(CJ12:CJ19)</f>
        <v>138.310071452846</v>
      </c>
      <c r="CL38" s="0" t="n">
        <f aca="false">AVERAGE(CL12:CL19)</f>
        <v>2.72868873959496</v>
      </c>
      <c r="CM38" s="0" t="n">
        <f aca="false">AVERAGE(CM12:CM19)</f>
        <v>2.72868873959496</v>
      </c>
      <c r="CN38" s="0" t="n">
        <f aca="false">AVERAGE(CN12:CN19)</f>
        <v>0</v>
      </c>
      <c r="CO38" s="0" t="n">
        <f aca="false">AVERAGE(CO12:CO19)</f>
        <v>1.03019871877155</v>
      </c>
      <c r="CP38" s="0" t="n">
        <f aca="false">AVERAGE(CP12:CP19)</f>
        <v>155.418905412512</v>
      </c>
      <c r="CQ38" s="0" t="n">
        <f aca="false">AVERAGE(CQ12:CQ19)</f>
        <v>155.418905412512</v>
      </c>
      <c r="CS38" s="0" t="n">
        <f aca="false">AVERAGE(CS12:CS19)</f>
        <v>5.9712974003383</v>
      </c>
      <c r="CT38" s="0" t="n">
        <f aca="false">AVERAGE(CT12:CT19)</f>
        <v>5.9712974003383</v>
      </c>
      <c r="CU38" s="0" t="n">
        <f aca="false">AVERAGE(CU12:CU19)</f>
        <v>0</v>
      </c>
      <c r="CV38" s="0" t="n">
        <f aca="false">AVERAGE(CV12:CV19)</f>
        <v>1.04386028330189</v>
      </c>
      <c r="CW38" s="0" t="n">
        <f aca="false">AVERAGE(CW12:CW19)</f>
        <v>16.6380621936386</v>
      </c>
      <c r="CX38" s="0" t="n">
        <f aca="false">AVERAGE(CX12:CX19)</f>
        <v>16.6380621936386</v>
      </c>
    </row>
    <row r="39" customFormat="false" ht="15" hidden="false" customHeight="false" outlineLevel="0" collapsed="false">
      <c r="C39" s="0" t="s">
        <v>103</v>
      </c>
      <c r="E39" s="0" t="n">
        <f aca="false">AVERAGE(E20:E27)</f>
        <v>21.3260698485405</v>
      </c>
      <c r="G39" s="0" t="n">
        <f aca="false">AVERAGE(G20:G27)</f>
        <v>28.5300770918145</v>
      </c>
      <c r="H39" s="0" t="n">
        <f aca="false">AVERAGE(H20:H27)</f>
        <v>25.1450738669138</v>
      </c>
      <c r="I39" s="0" t="n">
        <f aca="false">AVERAGE(I20:I27)</f>
        <v>26.0558182605795</v>
      </c>
      <c r="J39" s="0" t="n">
        <f aca="false">AVERAGE(J20:J27)</f>
        <v>29.3470365155219</v>
      </c>
      <c r="K39" s="0" t="n">
        <f aca="false">AVERAGE(K20:K27)</f>
        <v>25.9495561344623</v>
      </c>
      <c r="L39" s="0" t="n">
        <f aca="false">AVERAGE(L20:L27)</f>
        <v>26.1610998627205</v>
      </c>
      <c r="M39" s="0" t="n">
        <f aca="false">AVERAGE(M20:M27)</f>
        <v>31.9913860691153</v>
      </c>
      <c r="N39" s="0" t="n">
        <f aca="false">AVERAGE(N20:N27)</f>
        <v>26.7652298919276</v>
      </c>
      <c r="O39" s="0" t="n">
        <f aca="false">AVERAGE(O20:O27)</f>
        <v>28.6510397782592</v>
      </c>
      <c r="P39" s="0" t="n">
        <f aca="false">AVERAGE(P20:P27)</f>
        <v>23.6068532684003</v>
      </c>
      <c r="Q39" s="0" t="n">
        <f aca="false">AVERAGE(Q20:Q27)</f>
        <v>23.2423883698187</v>
      </c>
      <c r="R39" s="0" t="n">
        <f aca="false">AVERAGE(R20:R27)</f>
        <v>26.5350326364878</v>
      </c>
      <c r="T39" s="0" t="n">
        <f aca="false">AVERAGE(T20:T27)</f>
        <v>7.20400724327403</v>
      </c>
      <c r="U39" s="0" t="n">
        <f aca="false">AVERAGE(U20:U27)</f>
        <v>7.17828984097153</v>
      </c>
      <c r="V39" s="0" t="n">
        <f aca="false">AVERAGE(V20:V27)</f>
        <v>0.0257174023025032</v>
      </c>
      <c r="W39" s="0" t="n">
        <f aca="false">AVERAGE(W20:W27)</f>
        <v>1.05787125545717</v>
      </c>
      <c r="X39" s="0" t="n">
        <f aca="false">AVERAGE(X20:X27)</f>
        <v>7.30385691966555</v>
      </c>
      <c r="Y39" s="0" t="n">
        <f aca="false">AVERAGE(Y20:Y27)</f>
        <v>7.30385691966555</v>
      </c>
      <c r="AA39" s="0" t="n">
        <f aca="false">AVERAGE(AA20:AA27)</f>
        <v>3.81900401837328</v>
      </c>
      <c r="AB39" s="0" t="n">
        <f aca="false">AVERAGE(AB20:AB27)</f>
        <v>4.35210536775133</v>
      </c>
      <c r="AC39" s="0" t="n">
        <f aca="false">AVERAGE(AC20:AC27)</f>
        <v>-0.533101349378046</v>
      </c>
      <c r="AD39" s="0" t="n">
        <f aca="false">AVERAGE(AD20:AD27)</f>
        <v>1.4956906545861</v>
      </c>
      <c r="AE39" s="0" t="n">
        <f aca="false">AVERAGE(AE20:AE27)</f>
        <v>73.2364897272071</v>
      </c>
      <c r="AF39" s="0" t="n">
        <f aca="false">AVERAGE(AF20:AF27)</f>
        <v>73.2364897272071</v>
      </c>
      <c r="AH39" s="0" t="n">
        <f aca="false">AVERAGE(AH20:AH27)</f>
        <v>4.72974841203897</v>
      </c>
      <c r="AI39" s="0" t="n">
        <f aca="false">AVERAGE(AI20:AI27)</f>
        <v>5.52523340497699</v>
      </c>
      <c r="AJ39" s="0" t="n">
        <f aca="false">AVERAGE(AJ20:AJ27)</f>
        <v>-0.795484992938019</v>
      </c>
      <c r="AK39" s="0" t="n">
        <f aca="false">AVERAGE(AK20:AK27)</f>
        <v>1.88025933504462</v>
      </c>
      <c r="AL39" s="0" t="n">
        <f aca="false">AVERAGE(AL20:AL27)</f>
        <v>40.827873978308</v>
      </c>
      <c r="AM39" s="0" t="n">
        <f aca="false">AVERAGE(AM20:AM27)</f>
        <v>40.827873978308</v>
      </c>
      <c r="AO39" s="0" t="n">
        <f aca="false">AVERAGE(AO20:AO27)</f>
        <v>8.02096666698142</v>
      </c>
      <c r="AP39" s="0" t="n">
        <f aca="false">AVERAGE(AP20:AP27)</f>
        <v>8.64934439886186</v>
      </c>
      <c r="AQ39" s="0" t="n">
        <f aca="false">AVERAGE(AQ20:AQ27)</f>
        <v>-0.628377731880442</v>
      </c>
      <c r="AR39" s="0" t="n">
        <f aca="false">AVERAGE(AR20:AR27)</f>
        <v>1.63648171380045</v>
      </c>
      <c r="AS39" s="0" t="n">
        <f aca="false">AVERAGE(AS20:AS27)</f>
        <v>4.07567034965776</v>
      </c>
      <c r="AT39" s="0" t="n">
        <f aca="false">AVERAGE(AT20:AT27)</f>
        <v>4.07567034965776</v>
      </c>
      <c r="AV39" s="0" t="n">
        <f aca="false">AVERAGE(AV20:AV27)</f>
        <v>4.62348628592178</v>
      </c>
      <c r="AW39" s="0" t="n">
        <f aca="false">AVERAGE(AW20:AW27)</f>
        <v>5.10718045915874</v>
      </c>
      <c r="AX39" s="0" t="n">
        <f aca="false">AVERAGE(AX20:AX27)</f>
        <v>-0.48369417323696</v>
      </c>
      <c r="AY39" s="0" t="n">
        <f aca="false">AVERAGE(AY20:AY27)</f>
        <v>1.43873489848457</v>
      </c>
      <c r="AZ39" s="0" t="n">
        <f aca="false">AVERAGE(AZ20:AZ27)</f>
        <v>41.7413284459086</v>
      </c>
      <c r="BA39" s="0" t="n">
        <f aca="false">AVERAGE(BA20:BA27)</f>
        <v>41.7413284459086</v>
      </c>
      <c r="BC39" s="0" t="n">
        <f aca="false">AVERAGE(BC20:BC27)</f>
        <v>4.83503001417998</v>
      </c>
      <c r="BD39" s="0" t="n">
        <f aca="false">AVERAGE(BD20:BD27)</f>
        <v>5.8165003458659</v>
      </c>
      <c r="BE39" s="0" t="n">
        <f aca="false">AVERAGE(BE20:BE27)</f>
        <v>-0.981470331685917</v>
      </c>
      <c r="BF39" s="0" t="n">
        <f aca="false">AVERAGE(BF20:BF27)</f>
        <v>2.04154903165818</v>
      </c>
      <c r="BG39" s="0" t="n">
        <f aca="false">AVERAGE(BG20:BG27)</f>
        <v>36.2258630443973</v>
      </c>
      <c r="BH39" s="0" t="n">
        <f aca="false">AVERAGE(BH20:BH27)</f>
        <v>36.2258630443973</v>
      </c>
      <c r="BJ39" s="0" t="n">
        <f aca="false">AVERAGE(BJ20:BJ27)</f>
        <v>10.6653162205748</v>
      </c>
      <c r="BK39" s="0" t="n">
        <f aca="false">AVERAGE(BK20:BK27)</f>
        <v>10.9495063055129</v>
      </c>
      <c r="BL39" s="0" t="n">
        <f aca="false">AVERAGE(BL20:BL27)</f>
        <v>-0.284190084938129</v>
      </c>
      <c r="BM39" s="0" t="n">
        <f aca="false">AVERAGE(BM20:BM27)</f>
        <v>1.22297896061337</v>
      </c>
      <c r="BN39" s="0" t="n">
        <f aca="false">AVERAGE(BN20:BN27)</f>
        <v>0.618428007946927</v>
      </c>
      <c r="BO39" s="0" t="n">
        <f aca="false">AVERAGE(BO20:BO27)</f>
        <v>0.618428007946927</v>
      </c>
      <c r="BQ39" s="0" t="n">
        <f aca="false">AVERAGE(BQ20:BQ27)</f>
        <v>5.43916004338713</v>
      </c>
      <c r="BR39" s="0" t="n">
        <f aca="false">AVERAGE(BR20:BR27)</f>
        <v>5.71899741036551</v>
      </c>
      <c r="BS39" s="0" t="n">
        <f aca="false">AVERAGE(BS20:BS27)</f>
        <v>-0.27983736697838</v>
      </c>
      <c r="BT39" s="0" t="n">
        <f aca="false">AVERAGE(BT20:BT27)</f>
        <v>1.24831800341313</v>
      </c>
      <c r="BU39" s="0" t="n">
        <f aca="false">AVERAGE(BU20:BU27)</f>
        <v>23.699297261155</v>
      </c>
      <c r="BV39" s="0" t="n">
        <f aca="false">AVERAGE(BV20:BV27)</f>
        <v>23.699297261155</v>
      </c>
      <c r="BX39" s="0" t="n">
        <f aca="false">AVERAGE(BX20:BX27)</f>
        <v>7.32496992971867</v>
      </c>
      <c r="BY39" s="0" t="n">
        <f aca="false">AVERAGE(BY20:BY27)</f>
        <v>7.56240590413412</v>
      </c>
      <c r="BZ39" s="0" t="n">
        <f aca="false">AVERAGE(BZ20:BZ27)</f>
        <v>-0.237435974415449</v>
      </c>
      <c r="CA39" s="0" t="n">
        <f aca="false">AVERAGE(CA20:CA27)</f>
        <v>1.2633579160613</v>
      </c>
      <c r="CB39" s="0" t="n">
        <f aca="false">AVERAGE(CB20:CB27)</f>
        <v>6.68367601037142</v>
      </c>
      <c r="CC39" s="0" t="n">
        <f aca="false">AVERAGE(CC20:CC27)</f>
        <v>6.68367601037142</v>
      </c>
      <c r="CE39" s="0" t="n">
        <f aca="false">AVERAGE(CE20:CE27)</f>
        <v>2.28078341985977</v>
      </c>
      <c r="CF39" s="0" t="n">
        <f aca="false">AVERAGE(CF20:CF27)</f>
        <v>2.92571476527623</v>
      </c>
      <c r="CG39" s="0" t="n">
        <f aca="false">AVERAGE(CG20:CG27)</f>
        <v>-0.644931345416462</v>
      </c>
      <c r="CH39" s="0" t="n">
        <f aca="false">AVERAGE(CH20:CH27)</f>
        <v>1.60125679014045</v>
      </c>
      <c r="CI39" s="0" t="n">
        <f aca="false">AVERAGE(CI20:CI27)</f>
        <v>210.733257878084</v>
      </c>
      <c r="CJ39" s="0" t="n">
        <f aca="false">AVERAGE(CJ20:CJ27)</f>
        <v>210.733257878084</v>
      </c>
      <c r="CL39" s="0" t="n">
        <f aca="false">AVERAGE(CL20:CL27)</f>
        <v>1.91631852127818</v>
      </c>
      <c r="CM39" s="0" t="n">
        <f aca="false">AVERAGE(CM20:CM27)</f>
        <v>2.72868873959496</v>
      </c>
      <c r="CN39" s="0" t="n">
        <f aca="false">AVERAGE(CN20:CN27)</f>
        <v>-0.812370218316775</v>
      </c>
      <c r="CO39" s="0" t="n">
        <f aca="false">AVERAGE(CO20:CO27)</f>
        <v>1.87587640673763</v>
      </c>
      <c r="CP39" s="0" t="n">
        <f aca="false">AVERAGE(CP20:CP27)</f>
        <v>283.000408088228</v>
      </c>
      <c r="CQ39" s="0" t="n">
        <f aca="false">AVERAGE(CQ20:CQ27)</f>
        <v>283.000408088228</v>
      </c>
      <c r="CS39" s="0" t="n">
        <f aca="false">AVERAGE(CS20:CS27)</f>
        <v>5.2089627879473</v>
      </c>
      <c r="CT39" s="0" t="n">
        <f aca="false">AVERAGE(CT20:CT27)</f>
        <v>5.9712974003383</v>
      </c>
      <c r="CU39" s="0" t="n">
        <f aca="false">AVERAGE(CU20:CU27)</f>
        <v>-0.762334612390999</v>
      </c>
      <c r="CV39" s="0" t="n">
        <f aca="false">AVERAGE(CV20:CV27)</f>
        <v>1.8489915507891</v>
      </c>
      <c r="CW39" s="0" t="n">
        <f aca="false">AVERAGE(CW20:CW27)</f>
        <v>29.4710287474788</v>
      </c>
      <c r="CX39" s="0" t="n">
        <f aca="false">AVERAGE(CX20:CX27)</f>
        <v>29.4710287474788</v>
      </c>
    </row>
    <row r="40" customFormat="false" ht="15" hidden="false" customHeight="false" outlineLevel="0" collapsed="false">
      <c r="C40" s="0" t="s">
        <v>110</v>
      </c>
      <c r="E40" s="0" t="n">
        <f aca="false">AVERAGE(E28:E35)</f>
        <v>20.600049495697</v>
      </c>
      <c r="G40" s="0" t="n">
        <f aca="false">AVERAGE(G28:G35)</f>
        <v>27.6240983009338</v>
      </c>
      <c r="H40" s="0" t="n">
        <f aca="false">AVERAGE(H28:H35)</f>
        <v>24.7565584182739</v>
      </c>
      <c r="I40" s="0" t="n">
        <f aca="false">AVERAGE(I28:I35)</f>
        <v>26.2354764143626</v>
      </c>
      <c r="J40" s="0" t="n">
        <f aca="false">AVERAGE(J28:J35)</f>
        <v>28.7275346120198</v>
      </c>
      <c r="K40" s="0" t="n">
        <f aca="false">AVERAGE(K28:K35)</f>
        <v>25.8336903254191</v>
      </c>
      <c r="L40" s="0" t="n">
        <f aca="false">AVERAGE(L28:L35)</f>
        <v>26.2522863547007</v>
      </c>
      <c r="M40" s="0" t="n">
        <f aca="false">AVERAGE(M28:M35)</f>
        <v>31.3095241387685</v>
      </c>
      <c r="N40" s="0" t="n">
        <f aca="false">AVERAGE(N28:N35)</f>
        <v>26.1461644172668</v>
      </c>
      <c r="O40" s="0" t="n">
        <f aca="false">AVERAGE(O28:O35)</f>
        <v>27.8801790078481</v>
      </c>
      <c r="P40" s="0" t="n">
        <f aca="false">AVERAGE(P28:P35)</f>
        <v>23.2144676049551</v>
      </c>
      <c r="Q40" s="0" t="n">
        <f aca="false">AVERAGE(Q28:Q35)</f>
        <v>23.2378344535828</v>
      </c>
      <c r="R40" s="0" t="n">
        <f aca="false">AVERAGE(R28:R35)</f>
        <v>26.4446698824565</v>
      </c>
      <c r="T40" s="0" t="n">
        <f aca="false">AVERAGE(T28:T35)</f>
        <v>7.02404880523684</v>
      </c>
      <c r="U40" s="0" t="n">
        <f aca="false">AVERAGE(U28:U35)</f>
        <v>7.17828984097153</v>
      </c>
      <c r="V40" s="0" t="n">
        <f aca="false">AVERAGE(V28:V35)</f>
        <v>-0.154241035734692</v>
      </c>
      <c r="W40" s="0" t="n">
        <f aca="false">AVERAGE(W28:W35)</f>
        <v>1.18619724407744</v>
      </c>
      <c r="X40" s="0" t="n">
        <f aca="false">AVERAGE(X28:X35)</f>
        <v>8.18985760748273</v>
      </c>
      <c r="Y40" s="0" t="n">
        <f aca="false">AVERAGE(Y28:Y35)</f>
        <v>8.18985760748273</v>
      </c>
      <c r="AA40" s="0" t="n">
        <f aca="false">AVERAGE(AA28:AA35)</f>
        <v>4.15650892257691</v>
      </c>
      <c r="AB40" s="0" t="n">
        <f aca="false">AVERAGE(AB28:AB35)</f>
        <v>4.35210536775133</v>
      </c>
      <c r="AC40" s="0" t="n">
        <f aca="false">AVERAGE(AC28:AC35)</f>
        <v>-0.195596445174416</v>
      </c>
      <c r="AD40" s="0" t="n">
        <f aca="false">AVERAGE(AD28:AD35)</f>
        <v>1.16295552156917</v>
      </c>
      <c r="AE40" s="0" t="n">
        <f aca="false">AVERAGE(AE28:AE35)</f>
        <v>56.944114645263</v>
      </c>
      <c r="AF40" s="0" t="n">
        <f aca="false">AVERAGE(AF28:AF35)</f>
        <v>56.944114645263</v>
      </c>
      <c r="AH40" s="0" t="n">
        <f aca="false">AVERAGE(AH28:AH35)</f>
        <v>5.63542691866559</v>
      </c>
      <c r="AI40" s="0" t="n">
        <f aca="false">AVERAGE(AI28:AI35)</f>
        <v>5.52523340497699</v>
      </c>
      <c r="AJ40" s="0" t="n">
        <f aca="false">AVERAGE(AJ28:AJ35)</f>
        <v>0.110193513688602</v>
      </c>
      <c r="AK40" s="0" t="n">
        <f aca="false">AVERAGE(AK28:AK35)</f>
        <v>0.946589367804165</v>
      </c>
      <c r="AL40" s="0" t="n">
        <f aca="false">AVERAGE(AL28:AL35)</f>
        <v>20.5542026557723</v>
      </c>
      <c r="AM40" s="0" t="n">
        <f aca="false">AVERAGE(AM28:AM35)</f>
        <v>20.5542026557723</v>
      </c>
      <c r="AO40" s="0" t="n">
        <f aca="false">AVERAGE(AO28:AO35)</f>
        <v>8.12748511632284</v>
      </c>
      <c r="AP40" s="0" t="n">
        <f aca="false">AVERAGE(AP28:AP35)</f>
        <v>8.64934439886186</v>
      </c>
      <c r="AQ40" s="0" t="n">
        <f aca="false">AVERAGE(AQ28:AQ35)</f>
        <v>-0.521859282539021</v>
      </c>
      <c r="AR40" s="0" t="n">
        <f aca="false">AVERAGE(AR28:AR35)</f>
        <v>1.46979229707291</v>
      </c>
      <c r="AS40" s="0" t="n">
        <f aca="false">AVERAGE(AS28:AS35)</f>
        <v>3.66052906966113</v>
      </c>
      <c r="AT40" s="0" t="n">
        <f aca="false">AVERAGE(AT28:AT35)</f>
        <v>3.66052906966113</v>
      </c>
      <c r="AV40" s="0" t="n">
        <f aca="false">AVERAGE(AV28:AV35)</f>
        <v>5.23364082972211</v>
      </c>
      <c r="AW40" s="0" t="n">
        <f aca="false">AVERAGE(AW28:AW35)</f>
        <v>5.10718045915874</v>
      </c>
      <c r="AX40" s="0" t="n">
        <f aca="false">AVERAGE(AX28:AX35)</f>
        <v>0.126460370563369</v>
      </c>
      <c r="AY40" s="0" t="n">
        <f aca="false">AVERAGE(AY28:AY35)</f>
        <v>0.934503507879829</v>
      </c>
      <c r="AZ40" s="0" t="n">
        <f aca="false">AVERAGE(AZ28:AZ35)</f>
        <v>25.3698753481446</v>
      </c>
      <c r="BA40" s="0" t="n">
        <f aca="false">AVERAGE(BA28:BA35)</f>
        <v>25.3698753481446</v>
      </c>
      <c r="BC40" s="0" t="n">
        <f aca="false">AVERAGE(BC28:BC35)</f>
        <v>5.65223685900372</v>
      </c>
      <c r="BD40" s="0" t="n">
        <f aca="false">AVERAGE(BD28:BD35)</f>
        <v>5.8165003458659</v>
      </c>
      <c r="BE40" s="0" t="n">
        <f aca="false">AVERAGE(BE28:BE35)</f>
        <v>-0.164263486862176</v>
      </c>
      <c r="BF40" s="0" t="n">
        <f aca="false">AVERAGE(BF28:BF35)</f>
        <v>1.12863680214631</v>
      </c>
      <c r="BG40" s="0" t="n">
        <f aca="false">AVERAGE(BG28:BG35)</f>
        <v>20.026872530321</v>
      </c>
      <c r="BH40" s="0" t="n">
        <f aca="false">AVERAGE(BH28:BH35)</f>
        <v>20.026872530321</v>
      </c>
      <c r="BJ40" s="0" t="n">
        <f aca="false">AVERAGE(BJ28:BJ35)</f>
        <v>10.7094746430715</v>
      </c>
      <c r="BK40" s="0" t="n">
        <f aca="false">AVERAGE(BK28:BK35)</f>
        <v>10.9495063055129</v>
      </c>
      <c r="BL40" s="0" t="n">
        <f aca="false">AVERAGE(BL28:BL35)</f>
        <v>-0.240031662441403</v>
      </c>
      <c r="BM40" s="0" t="n">
        <f aca="false">AVERAGE(BM28:BM35)</f>
        <v>1.19898055312082</v>
      </c>
      <c r="BN40" s="0" t="n">
        <f aca="false">AVERAGE(BN28:BN35)</f>
        <v>0.6062926500892</v>
      </c>
      <c r="BO40" s="0" t="n">
        <f aca="false">AVERAGE(BO28:BO35)</f>
        <v>0.6062926500892</v>
      </c>
      <c r="BQ40" s="0" t="n">
        <f aca="false">AVERAGE(BQ28:BQ35)</f>
        <v>5.54611492156984</v>
      </c>
      <c r="BR40" s="0" t="n">
        <f aca="false">AVERAGE(BR28:BR35)</f>
        <v>5.71899741036551</v>
      </c>
      <c r="BS40" s="0" t="n">
        <f aca="false">AVERAGE(BS28:BS35)</f>
        <v>-0.172882488795675</v>
      </c>
      <c r="BT40" s="0" t="n">
        <f aca="false">AVERAGE(BT28:BT35)</f>
        <v>1.15015468240051</v>
      </c>
      <c r="BU40" s="0" t="n">
        <f aca="false">AVERAGE(BU28:BU35)</f>
        <v>21.8356681871054</v>
      </c>
      <c r="BV40" s="0" t="n">
        <f aca="false">AVERAGE(BV28:BV35)</f>
        <v>21.8356681871054</v>
      </c>
      <c r="BX40" s="0" t="n">
        <f aca="false">AVERAGE(BX28:BX35)</f>
        <v>7.28012951215109</v>
      </c>
      <c r="BY40" s="0" t="n">
        <f aca="false">AVERAGE(BY28:BY35)</f>
        <v>7.56240590413412</v>
      </c>
      <c r="BZ40" s="0" t="n">
        <f aca="false">AVERAGE(BZ28:BZ35)</f>
        <v>-0.282276391983028</v>
      </c>
      <c r="CA40" s="0" t="n">
        <f aca="false">AVERAGE(CA28:CA35)</f>
        <v>1.22871003960223</v>
      </c>
      <c r="CB40" s="0" t="n">
        <f aca="false">AVERAGE(CB28:CB35)</f>
        <v>6.50037468478845</v>
      </c>
      <c r="CC40" s="0" t="n">
        <f aca="false">AVERAGE(CC28:CC35)</f>
        <v>6.50037468478845</v>
      </c>
      <c r="CE40" s="0" t="n">
        <f aca="false">AVERAGE(CE28:CE35)</f>
        <v>2.61441810925805</v>
      </c>
      <c r="CF40" s="0" t="n">
        <f aca="false">AVERAGE(CF28:CF35)</f>
        <v>2.92571476527623</v>
      </c>
      <c r="CG40" s="0" t="n">
        <f aca="false">AVERAGE(CG28:CG35)</f>
        <v>-0.311296656018178</v>
      </c>
      <c r="CH40" s="0" t="n">
        <f aca="false">AVERAGE(CH28:CH35)</f>
        <v>1.40986486264487</v>
      </c>
      <c r="CI40" s="0" t="n">
        <f aca="false">AVERAGE(CI28:CI35)</f>
        <v>173.179523708072</v>
      </c>
      <c r="CJ40" s="0" t="n">
        <f aca="false">AVERAGE(CJ28:CJ35)</f>
        <v>173.179523708072</v>
      </c>
      <c r="CL40" s="0" t="n">
        <f aca="false">AVERAGE(CL28:CL35)</f>
        <v>2.63778495788576</v>
      </c>
      <c r="CM40" s="0" t="n">
        <f aca="false">AVERAGE(CM28:CM35)</f>
        <v>2.72868873959496</v>
      </c>
      <c r="CN40" s="0" t="n">
        <f aca="false">AVERAGE(CN28:CN35)</f>
        <v>-0.0909037817091947</v>
      </c>
      <c r="CO40" s="0" t="n">
        <f aca="false">AVERAGE(CO28:CO35)</f>
        <v>1.11379222628931</v>
      </c>
      <c r="CP40" s="0" t="n">
        <f aca="false">AVERAGE(CP28:CP35)</f>
        <v>168.03007566663</v>
      </c>
      <c r="CQ40" s="0" t="n">
        <f aca="false">AVERAGE(CQ28:CQ35)</f>
        <v>168.03007566663</v>
      </c>
      <c r="CS40" s="0" t="n">
        <f aca="false">AVERAGE(CS28:CS35)</f>
        <v>5.84462038675948</v>
      </c>
      <c r="CT40" s="0" t="n">
        <f aca="false">AVERAGE(CT28:CT35)</f>
        <v>5.9712974003383</v>
      </c>
      <c r="CU40" s="0" t="n">
        <f aca="false">AVERAGE(CU28:CU35)</f>
        <v>-0.126677013578824</v>
      </c>
      <c r="CV40" s="0" t="n">
        <f aca="false">AVERAGE(CV28:CV35)</f>
        <v>1.14582207856887</v>
      </c>
      <c r="CW40" s="0" t="n">
        <f aca="false">AVERAGE(CW28:CW35)</f>
        <v>18.2632286245913</v>
      </c>
      <c r="CX40" s="0" t="n">
        <f aca="false">AVERAGE(CX28:CX35)</f>
        <v>18.2632286245913</v>
      </c>
    </row>
    <row r="41" customFormat="false" ht="15" hidden="false" customHeight="false" outlineLevel="0" collapsed="false">
      <c r="X41" s="0" t="n">
        <f aca="false">TTEST(X20:X27,X28:X35,2,2)</f>
        <v>0.59497602932026</v>
      </c>
      <c r="AE41" s="0" t="n">
        <f aca="false">TTEST(AE20:AE27,AE28:AE35,2,2)</f>
        <v>0.0742028984231021</v>
      </c>
      <c r="AL41" s="82" t="n">
        <f aca="false">TTEST(AL20:AL27,AL28:AL35,2,2)</f>
        <v>0.00564434492119376</v>
      </c>
      <c r="AS41" s="0" t="n">
        <f aca="false">TTEST(AS20:AS27,AS28:AS35,2,2)</f>
        <v>0.5236358276496</v>
      </c>
      <c r="AZ41" s="82" t="n">
        <f aca="false">TTEST(AZ20:AZ27,AZ28:AZ35,2,2)</f>
        <v>0.00308462410333868</v>
      </c>
      <c r="BG41" s="82" t="n">
        <f aca="false">TTEST(BG20:BG27,BG28:BG35,2,2)</f>
        <v>0.000796189749841903</v>
      </c>
      <c r="BN41" s="0" t="n">
        <f aca="false">TTEST(BN20:BN27,BN28:BN35,2,2)</f>
        <v>0.815338664439894</v>
      </c>
      <c r="BU41" s="0" t="n">
        <f aca="false">TTEST(BU20:BU27,BU28:BU35,2,2)</f>
        <v>0.51470062629565</v>
      </c>
      <c r="BX41" s="0"/>
      <c r="BY41" s="0"/>
      <c r="BZ41" s="0"/>
      <c r="CA41" s="0"/>
      <c r="CB41" s="0" t="n">
        <f aca="false">TTEST(CB20:CB27,CB28:CB35,2,2)</f>
        <v>0.864504196865716</v>
      </c>
      <c r="CC41" s="0"/>
      <c r="CE41" s="0"/>
      <c r="CF41" s="0"/>
      <c r="CG41" s="0"/>
      <c r="CH41" s="0"/>
      <c r="CI41" s="0" t="n">
        <f aca="false">TTEST(CI20:CI27,CI28:CI35,2,2)</f>
        <v>0.252891426569183</v>
      </c>
      <c r="CJ41" s="0"/>
      <c r="CL41" s="0"/>
      <c r="CM41" s="0"/>
      <c r="CN41" s="0"/>
      <c r="CO41" s="0"/>
      <c r="CP41" s="0" t="n">
        <f aca="false">TTEST(CP20:CP27,CP28:CP35,2,2)</f>
        <v>0.0241469391369618</v>
      </c>
      <c r="CQ41" s="0"/>
      <c r="CS41" s="0"/>
      <c r="CT41" s="0"/>
      <c r="CU41" s="0"/>
      <c r="CV41" s="0"/>
      <c r="CW41" s="0" t="n">
        <f aca="false">TTEST(CW20:CW27,CW28:CW35,2,2)</f>
        <v>0.0469674193184724</v>
      </c>
      <c r="CX41" s="0"/>
    </row>
    <row r="42" customFormat="false" ht="15" hidden="false" customHeight="false" outlineLevel="0" collapsed="false">
      <c r="B42" s="0" t="s">
        <v>119</v>
      </c>
      <c r="C42" s="0" t="s">
        <v>86</v>
      </c>
      <c r="E42" s="0" t="n">
        <f aca="false">STDEV(E4:E11)/(SQRT(COUNT(E4:E11)))</f>
        <v>0.240292477576632</v>
      </c>
      <c r="G42" s="0" t="n">
        <f aca="false">STDEV(G4:G11)/(SQRT(COUNT(G4:G11)))</f>
        <v>0.325696718976889</v>
      </c>
      <c r="H42" s="0" t="n">
        <f aca="false">STDEV(H4:H11)/(SQRT(COUNT(H4:H11)))</f>
        <v>0.253448541980138</v>
      </c>
      <c r="I42" s="0" t="n">
        <f aca="false">STDEV(I4:I11)/(SQRT(COUNT(I4:I11)))</f>
        <v>0.208671095763943</v>
      </c>
      <c r="J42" s="0" t="n">
        <f aca="false">STDEV(J4:J11)/(SQRT(COUNT(J4:J11)))</f>
        <v>0.392780900460644</v>
      </c>
      <c r="K42" s="0" t="n">
        <f aca="false">STDEV(K4:K11)/(SQRT(COUNT(K4:K11)))</f>
        <v>0.129101508978464</v>
      </c>
      <c r="L42" s="0" t="n">
        <f aca="false">STDEV(L4:L11)/(SQRT(COUNT(L4:L11)))</f>
        <v>0.210946303049632</v>
      </c>
      <c r="M42" s="0" t="n">
        <f aca="false">STDEV(M4:M11)/(SQRT(COUNT(M4:M11)))</f>
        <v>0.233321079159834</v>
      </c>
      <c r="N42" s="0" t="n">
        <f aca="false">STDEV(N4:N11)/(SQRT(COUNT(N4:N11)))</f>
        <v>0.172185115483604</v>
      </c>
      <c r="O42" s="0" t="n">
        <f aca="false">STDEV(O4:O11)/(SQRT(COUNT(O4:O11)))</f>
        <v>0.250638043223188</v>
      </c>
      <c r="P42" s="0" t="n">
        <f aca="false">STDEV(P4:P11)/(SQRT(COUNT(P4:P11)))</f>
        <v>0.266330796031946</v>
      </c>
      <c r="Q42" s="0" t="n">
        <f aca="false">STDEV(Q4:Q11)/(SQRT(COUNT(Q4:Q11)))</f>
        <v>0.350235422068675</v>
      </c>
      <c r="R42" s="0" t="n">
        <f aca="false">STDEV(R4:R11)/(SQRT(COUNT(R4:R11)))</f>
        <v>0.313743383356244</v>
      </c>
      <c r="T42" s="0" t="n">
        <f aca="false">STDEV(T4:T11)/(SQRT(COUNT(T4:T11)))</f>
        <v>0.228405390026749</v>
      </c>
      <c r="U42" s="0" t="n">
        <f aca="false">STDEV(U4:U11)/(SQRT(COUNT(U4:U11)))</f>
        <v>0</v>
      </c>
      <c r="V42" s="0" t="n">
        <f aca="false">STDEV(V4:V11)/(SQRT(COUNT(V4:V11)))</f>
        <v>0.228405390026749</v>
      </c>
      <c r="W42" s="0" t="n">
        <f aca="false">STDEV(W4:W11)/(SQRT(COUNT(W4:W11)))</f>
        <v>0.169388184926106</v>
      </c>
      <c r="X42" s="0" t="n">
        <f aca="false">STDEV(X4:X11)/(SQRT(COUNT(X4:X11)))</f>
        <v>1.11958415094828</v>
      </c>
      <c r="Y42" s="0" t="n">
        <f aca="false">STDEV(Y4:Y11)/(SQRT(COUNT(Y4:Y11)))</f>
        <v>6.3333243619561</v>
      </c>
      <c r="AA42" s="0" t="n">
        <f aca="false">STDEV(AA4:AA11)/(SQRT(COUNT(AA4:AA11)))</f>
        <v>0.170639626456105</v>
      </c>
      <c r="AB42" s="0" t="n">
        <f aca="false">STDEV(AB4:AB11)/(SQRT(COUNT(AB4:AB11)))</f>
        <v>0</v>
      </c>
      <c r="AC42" s="0" t="n">
        <f aca="false">STDEV(AC4:AC11)/(SQRT(COUNT(AC4:AC11)))</f>
        <v>0.170639626456105</v>
      </c>
      <c r="AD42" s="0" t="n">
        <f aca="false">STDEV(AD4:AD11)/(SQRT(COUNT(AD4:AD11)))</f>
        <v>0.149619733939262</v>
      </c>
      <c r="AE42" s="0" t="n">
        <f aca="false">STDEV(AE4:AE11)/(SQRT(COUNT(AE4:AE11)))</f>
        <v>3.69801407063886</v>
      </c>
      <c r="AF42" s="0" t="n">
        <f aca="false">STDEV(AF4:AF11)/(SQRT(COUNT(AF4:AF11)))</f>
        <v>19.5680511514561</v>
      </c>
      <c r="AH42" s="0" t="n">
        <f aca="false">STDEV(AH4:AH11)/(SQRT(COUNT(AH4:AH11)))</f>
        <v>0.158815548397481</v>
      </c>
      <c r="AI42" s="0" t="n">
        <f aca="false">STDEV(AI4:AI11)/(SQRT(COUNT(AI4:AI11)))</f>
        <v>0</v>
      </c>
      <c r="AJ42" s="0" t="n">
        <f aca="false">STDEV(AJ4:AJ11)/(SQRT(COUNT(AJ4:AJ11)))</f>
        <v>0.158815548397481</v>
      </c>
      <c r="AK42" s="0" t="n">
        <f aca="false">STDEV(AK4:AK11)/(SQRT(COUNT(AK4:AK11)))</f>
        <v>0.137876587112645</v>
      </c>
      <c r="AL42" s="0" t="n">
        <f aca="false">STDEV(AL4:AL11)/(SQRT(COUNT(AL4:AL11)))</f>
        <v>1.94002271994852</v>
      </c>
      <c r="AM42" s="0" t="n">
        <f aca="false">STDEV(AM4:AM11)/(SQRT(COUNT(AM4:AM11)))</f>
        <v>10.2656353095978</v>
      </c>
      <c r="AO42" s="0" t="n">
        <f aca="false">STDEV(AO4:AO11)/(SQRT(COUNT(AO4:AO11)))</f>
        <v>0.2108358298721</v>
      </c>
      <c r="AP42" s="0" t="n">
        <f aca="false">STDEV(AP4:AP11)/(SQRT(COUNT(AP4:AP11)))</f>
        <v>0</v>
      </c>
      <c r="AQ42" s="0" t="n">
        <f aca="false">STDEV(AQ4:AQ11)/(SQRT(COUNT(AQ4:AQ11)))</f>
        <v>0.2108358298721</v>
      </c>
      <c r="AR42" s="0" t="n">
        <f aca="false">STDEV(AR4:AR11)/(SQRT(COUNT(AR4:AR11)))</f>
        <v>0.166701028233616</v>
      </c>
      <c r="AS42" s="0" t="n">
        <f aca="false">STDEV(AS4:AS11)/(SQRT(COUNT(AS4:AS11)))</f>
        <v>0.415170198542198</v>
      </c>
      <c r="AT42" s="0" t="n">
        <f aca="false">STDEV(AT4:AT11)/(SQRT(COUNT(AT4:AT11)))</f>
        <v>2.34855730188603</v>
      </c>
      <c r="AV42" s="0" t="n">
        <f aca="false">STDEV(AV4:AV11)/(SQRT(COUNT(AV4:AV11)))</f>
        <v>0.177999132600461</v>
      </c>
      <c r="AW42" s="0" t="n">
        <f aca="false">STDEV(AW4:AW11)/(SQRT(COUNT(AW4:AW11)))</f>
        <v>0</v>
      </c>
      <c r="AX42" s="0" t="n">
        <f aca="false">STDEV(AX4:AX11)/(SQRT(COUNT(AX4:AX11)))</f>
        <v>0.177999132600461</v>
      </c>
      <c r="AY42" s="0" t="n">
        <f aca="false">STDEV(AY4:AY11)/(SQRT(COUNT(AY4:AY11)))</f>
        <v>0.15095954590065</v>
      </c>
      <c r="AZ42" s="0" t="n">
        <f aca="false">STDEV(AZ4:AZ11)/(SQRT(COUNT(AZ4:AZ11)))</f>
        <v>4.37971720441439</v>
      </c>
      <c r="BA42" s="0" t="n">
        <f aca="false">STDEV(BA4:BA11)/(SQRT(COUNT(BA4:BA11)))</f>
        <v>24.7754218793664</v>
      </c>
      <c r="BC42" s="0" t="n">
        <f aca="false">STDEV(BC4:BC11)/(SQRT(COUNT(BC4:BC11)))</f>
        <v>0.141620005202378</v>
      </c>
      <c r="BD42" s="0" t="n">
        <f aca="false">STDEV(BD4:BD11)/(SQRT(COUNT(BD4:BD11)))</f>
        <v>0</v>
      </c>
      <c r="BE42" s="0" t="n">
        <f aca="false">STDEV(BE4:BE11)/(SQRT(COUNT(BE4:BE11)))</f>
        <v>0.141620005202378</v>
      </c>
      <c r="BF42" s="0" t="n">
        <f aca="false">STDEV(BF4:BF11)/(SQRT(COUNT(BF4:BF11)))</f>
        <v>0.129463468211303</v>
      </c>
      <c r="BG42" s="0" t="n">
        <f aca="false">STDEV(BG4:BG11)/(SQRT(COUNT(BG4:BG11)))</f>
        <v>1.51521757051937</v>
      </c>
      <c r="BH42" s="0" t="n">
        <f aca="false">STDEV(BH4:BH11)/(SQRT(COUNT(BH4:BH11)))</f>
        <v>8.01777774749947</v>
      </c>
      <c r="BJ42" s="0" t="n">
        <f aca="false">STDEV(BJ4:BJ11)/(SQRT(COUNT(BJ4:BJ11)))</f>
        <v>0.0947881823740642</v>
      </c>
      <c r="BK42" s="0" t="n">
        <f aca="false">STDEV(BK4:BK11)/(SQRT(COUNT(BK4:BK11)))</f>
        <v>0</v>
      </c>
      <c r="BL42" s="0" t="n">
        <f aca="false">STDEV(BL4:BL11)/(SQRT(COUNT(BL4:BL11)))</f>
        <v>0.0947881823740642</v>
      </c>
      <c r="BM42" s="0" t="n">
        <f aca="false">STDEV(BM4:BM11)/(SQRT(COUNT(BM4:BM11)))</f>
        <v>0.08133685731115</v>
      </c>
      <c r="BN42" s="0" t="n">
        <f aca="false">STDEV(BN4:BN11)/(SQRT(COUNT(BN4:BN11)))</f>
        <v>0.0411298904229474</v>
      </c>
      <c r="BO42" s="0" t="n">
        <f aca="false">STDEV(BO4:BO11)/(SQRT(COUNT(BO4:BO11)))</f>
        <v>0.232665795420206</v>
      </c>
      <c r="BQ42" s="0" t="n">
        <f aca="false">STDEV(BQ4:BQ11)/(SQRT(COUNT(BQ4:BQ11)))</f>
        <v>0.20095050891272</v>
      </c>
      <c r="BR42" s="0" t="n">
        <f aca="false">STDEV(BR4:BR11)/(SQRT(COUNT(BR4:BR11)))</f>
        <v>0</v>
      </c>
      <c r="BS42" s="0" t="n">
        <f aca="false">STDEV(BS4:BS11)/(SQRT(COUNT(BS4:BS11)))</f>
        <v>0.20095050891272</v>
      </c>
      <c r="BT42" s="0" t="n">
        <f aca="false">STDEV(BT4:BT11)/(SQRT(COUNT(BT4:BT11)))</f>
        <v>0.125528575767651</v>
      </c>
      <c r="BU42" s="0" t="n">
        <f aca="false">STDEV(BU4:BU11)/(SQRT(COUNT(BU4:BU11)))</f>
        <v>2.38315799640233</v>
      </c>
      <c r="BV42" s="0" t="n">
        <f aca="false">STDEV(BV4:BV11)/(SQRT(COUNT(BV4:BV11)))</f>
        <v>13.4811774391602</v>
      </c>
      <c r="BX42" s="0" t="n">
        <f aca="false">STDEV(BX4:BX11)/(SQRT(COUNT(BX4:BX11)))</f>
        <v>0.181009916346964</v>
      </c>
      <c r="BY42" s="0" t="n">
        <f aca="false">STDEV(BY4:BY11)/(SQRT(COUNT(BY4:BY11)))</f>
        <v>0</v>
      </c>
      <c r="BZ42" s="0" t="n">
        <f aca="false">STDEV(BZ4:BZ11)/(SQRT(COUNT(BZ4:BZ11)))</f>
        <v>0.181009916346964</v>
      </c>
      <c r="CA42" s="0" t="n">
        <f aca="false">STDEV(CA4:CA11)/(SQRT(COUNT(CA4:CA11)))</f>
        <v>0.121533168554148</v>
      </c>
      <c r="CB42" s="0" t="n">
        <f aca="false">STDEV(CB4:CB11)/(SQRT(COUNT(CB4:CB11)))</f>
        <v>0.642959776325475</v>
      </c>
      <c r="CC42" s="0" t="n">
        <f aca="false">STDEV(CC4:CC11)/(SQRT(COUNT(CC4:CC11)))</f>
        <v>3.63712974295943</v>
      </c>
      <c r="CE42" s="0" t="n">
        <f aca="false">STDEV(CE4:CE11)/(SQRT(COUNT(CE4:CE11)))</f>
        <v>0.270530398169647</v>
      </c>
      <c r="CF42" s="0" t="n">
        <f aca="false">STDEV(CF4:CF11)/(SQRT(COUNT(CF4:CF11)))</f>
        <v>0</v>
      </c>
      <c r="CG42" s="0" t="n">
        <f aca="false">STDEV(CG4:CG11)/(SQRT(COUNT(CG4:CG11)))</f>
        <v>0.270530398169647</v>
      </c>
      <c r="CH42" s="0" t="n">
        <f aca="false">STDEV(CH4:CH11)/(SQRT(COUNT(CH4:CH11)))</f>
        <v>0.270587421983177</v>
      </c>
      <c r="CI42" s="0" t="n">
        <f aca="false">STDEV(CI4:CI11)/(SQRT(COUNT(CI4:CI11)))</f>
        <v>35.6106336762796</v>
      </c>
      <c r="CJ42" s="0" t="n">
        <f aca="false">STDEV(CJ4:CJ11)/(SQRT(COUNT(CJ4:CJ11)))</f>
        <v>201.444164438779</v>
      </c>
      <c r="CL42" s="0" t="n">
        <f aca="false">STDEV(CL4:CL11)/(SQRT(COUNT(CL4:CL11)))</f>
        <v>0.23715173916964</v>
      </c>
      <c r="CM42" s="0" t="n">
        <f aca="false">STDEV(CM4:CM11)/(SQRT(COUNT(CM4:CM11)))</f>
        <v>0</v>
      </c>
      <c r="CN42" s="0" t="n">
        <f aca="false">STDEV(CN4:CN11)/(SQRT(COUNT(CN4:CN11)))</f>
        <v>0.23715173916964</v>
      </c>
      <c r="CO42" s="0" t="n">
        <f aca="false">STDEV(CO4:CO11)/(SQRT(COUNT(CO4:CO11)))</f>
        <v>0.190916019812871</v>
      </c>
      <c r="CP42" s="0" t="n">
        <f aca="false">STDEV(CP4:CP11)/(SQRT(COUNT(CP4:CP11)))</f>
        <v>28.8021701875263</v>
      </c>
      <c r="CQ42" s="0" t="n">
        <f aca="false">STDEV(CQ4:CQ11)/(SQRT(COUNT(CQ4:CQ11)))</f>
        <v>162.929678819911</v>
      </c>
      <c r="CS42" s="0" t="n">
        <f aca="false">STDEV(CS4:CS11)/(SQRT(COUNT(CS4:CS11)))</f>
        <v>0.245555769777348</v>
      </c>
      <c r="CT42" s="0" t="n">
        <f aca="false">STDEV(CT4:CT11)/(SQRT(COUNT(CT4:CT11)))</f>
        <v>0</v>
      </c>
      <c r="CU42" s="0" t="n">
        <f aca="false">STDEV(CU4:CU11)/(SQRT(COUNT(CU4:CU11)))</f>
        <v>0.245555769777348</v>
      </c>
      <c r="CV42" s="0" t="n">
        <f aca="false">STDEV(CV4:CV11)/(SQRT(COUNT(CV4:CV11)))</f>
        <v>0.179277714311173</v>
      </c>
      <c r="CW42" s="0" t="n">
        <f aca="false">STDEV(CW4:CW11)/(SQRT(COUNT(CW4:CW11)))</f>
        <v>2.85750287500881</v>
      </c>
      <c r="CX42" s="0" t="n">
        <f aca="false">STDEV(CX4:CX11)/(SQRT(COUNT(CX4:CX11)))</f>
        <v>16.1644772814303</v>
      </c>
    </row>
    <row r="43" customFormat="false" ht="15" hidden="false" customHeight="false" outlineLevel="0" collapsed="false">
      <c r="C43" s="0" t="s">
        <v>95</v>
      </c>
      <c r="E43" s="0" t="n">
        <f aca="false">STDEV(E12:E19)/(SQRT(COUNT(E12:E19)))</f>
        <v>0.225758668176451</v>
      </c>
      <c r="G43" s="0" t="n">
        <f aca="false">STDEV(G12:G19)/(SQRT(COUNT(G12:G19)))</f>
        <v>0.346555293140926</v>
      </c>
      <c r="H43" s="0" t="n">
        <f aca="false">STDEV(H12:H19)/(SQRT(COUNT(H12:H19)))</f>
        <v>0.29980306431629</v>
      </c>
      <c r="I43" s="0" t="n">
        <f aca="false">STDEV(I12:I19)/(SQRT(COUNT(I12:I19)))</f>
        <v>0.241939112941568</v>
      </c>
      <c r="J43" s="0" t="n">
        <f aca="false">STDEV(J12:J19)/(SQRT(COUNT(J12:J19)))</f>
        <v>0.308039491873919</v>
      </c>
      <c r="K43" s="0" t="n">
        <f aca="false">STDEV(K12:K19)/(SQRT(COUNT(K12:K19)))</f>
        <v>0.178730075849631</v>
      </c>
      <c r="L43" s="0" t="n">
        <f aca="false">STDEV(L12:L19)/(SQRT(COUNT(L12:L19)))</f>
        <v>0.228877921378715</v>
      </c>
      <c r="M43" s="0" t="n">
        <f aca="false">STDEV(M12:M19)/(SQRT(COUNT(M12:M19)))</f>
        <v>0.243613856612377</v>
      </c>
      <c r="N43" s="0" t="n">
        <f aca="false">STDEV(N12:N19)/(SQRT(COUNT(N12:N19)))</f>
        <v>0.189876890062437</v>
      </c>
      <c r="O43" s="0" t="n">
        <f aca="false">STDEV(O12:O19)/(SQRT(COUNT(O12:O19)))</f>
        <v>0.282829310807469</v>
      </c>
      <c r="P43" s="0" t="n">
        <f aca="false">STDEV(P12:P19)/(SQRT(COUNT(P12:P19)))</f>
        <v>0.300446202990493</v>
      </c>
      <c r="Q43" s="0" t="n">
        <f aca="false">STDEV(Q12:Q19)/(SQRT(COUNT(Q12:Q19)))</f>
        <v>0.332770478618982</v>
      </c>
      <c r="R43" s="0" t="n">
        <f aca="false">STDEV(R12:R19)/(SQRT(COUNT(R12:R19)))</f>
        <v>0.32362486044398</v>
      </c>
      <c r="T43" s="0" t="n">
        <f aca="false">STDEV(T12:T19)/(SQRT(COUNT(T12:T19)))</f>
        <v>0.234146326445323</v>
      </c>
      <c r="U43" s="0" t="n">
        <f aca="false">STDEV(U12:U19)/(SQRT(COUNT(U12:U19)))</f>
        <v>0</v>
      </c>
      <c r="V43" s="0" t="n">
        <f aca="false">STDEV(V12:V19)/(SQRT(COUNT(V12:V19)))</f>
        <v>0.234146326445323</v>
      </c>
      <c r="W43" s="0" t="n">
        <f aca="false">STDEV(W12:W19)/(SQRT(COUNT(W12:W19)))</f>
        <v>0.172274069905023</v>
      </c>
      <c r="X43" s="0" t="n">
        <f aca="false">STDEV(X12:X19)/(SQRT(COUNT(X12:X19)))</f>
        <v>1.18943127631441</v>
      </c>
      <c r="Y43" s="0" t="n">
        <f aca="false">STDEV(Y12:Y19)/(SQRT(COUNT(Y12:Y19)))</f>
        <v>6.29387871746017</v>
      </c>
      <c r="AA43" s="0" t="n">
        <f aca="false">STDEV(AA12:AA19)/(SQRT(COUNT(AA12:AA19)))</f>
        <v>0.182407831421384</v>
      </c>
      <c r="AB43" s="0" t="n">
        <f aca="false">STDEV(AB12:AB19)/(SQRT(COUNT(AB12:AB19)))</f>
        <v>0</v>
      </c>
      <c r="AC43" s="0" t="n">
        <f aca="false">STDEV(AC12:AC19)/(SQRT(COUNT(AC12:AC19)))</f>
        <v>0.182407831421384</v>
      </c>
      <c r="AD43" s="0" t="n">
        <f aca="false">STDEV(AD12:AD19)/(SQRT(COUNT(AD12:AD19)))</f>
        <v>0.126297338816809</v>
      </c>
      <c r="AE43" s="0" t="n">
        <f aca="false">STDEV(AE12:AE19)/(SQRT(COUNT(AE12:AE19)))</f>
        <v>6.18414892709913</v>
      </c>
      <c r="AF43" s="0" t="n">
        <f aca="false">STDEV(AF12:AF19)/(SQRT(COUNT(AF12:AF19)))</f>
        <v>32.7234402633824</v>
      </c>
      <c r="AH43" s="0" t="n">
        <f aca="false">STDEV(AH12:AH19)/(SQRT(COUNT(AH12:AH19)))</f>
        <v>0.112912788809839</v>
      </c>
      <c r="AI43" s="0" t="n">
        <f aca="false">STDEV(AI12:AI19)/(SQRT(COUNT(AI12:AI19)))</f>
        <v>0</v>
      </c>
      <c r="AJ43" s="0" t="n">
        <f aca="false">STDEV(AJ12:AJ19)/(SQRT(COUNT(AJ12:AJ19)))</f>
        <v>0.112912788809839</v>
      </c>
      <c r="AK43" s="0" t="n">
        <f aca="false">STDEV(AK12:AK19)/(SQRT(COUNT(AK12:AK19)))</f>
        <v>0.0784254076082186</v>
      </c>
      <c r="AL43" s="0" t="n">
        <f aca="false">STDEV(AL12:AL19)/(SQRT(COUNT(AL12:AL19)))</f>
        <v>1.70292607984835</v>
      </c>
      <c r="AM43" s="0" t="n">
        <f aca="false">STDEV(AM12:AM19)/(SQRT(COUNT(AM12:AM19)))</f>
        <v>9.01103781680971</v>
      </c>
      <c r="AO43" s="0" t="n">
        <f aca="false">STDEV(AO12:AO19)/(SQRT(COUNT(AO12:AO19)))</f>
        <v>0.19027439538591</v>
      </c>
      <c r="AP43" s="0" t="n">
        <f aca="false">STDEV(AP12:AP19)/(SQRT(COUNT(AP12:AP19)))</f>
        <v>0</v>
      </c>
      <c r="AQ43" s="0" t="n">
        <f aca="false">STDEV(AQ12:AQ19)/(SQRT(COUNT(AQ12:AQ19)))</f>
        <v>0.19027439538591</v>
      </c>
      <c r="AR43" s="0" t="n">
        <f aca="false">STDEV(AR12:AR19)/(SQRT(COUNT(AR12:AR19)))</f>
        <v>0.129810631670108</v>
      </c>
      <c r="AS43" s="0" t="n">
        <f aca="false">STDEV(AS12:AS19)/(SQRT(COUNT(AS12:AS19)))</f>
        <v>0.323294380931112</v>
      </c>
      <c r="AT43" s="0" t="n">
        <f aca="false">STDEV(AT12:AT19)/(SQRT(COUNT(AT12:AT19)))</f>
        <v>1.71071306441661</v>
      </c>
      <c r="AV43" s="0" t="n">
        <f aca="false">STDEV(AV12:AV19)/(SQRT(COUNT(AV12:AV19)))</f>
        <v>0.142320519312545</v>
      </c>
      <c r="AW43" s="0" t="n">
        <f aca="false">STDEV(AW12:AW19)/(SQRT(COUNT(AW12:AW19)))</f>
        <v>0</v>
      </c>
      <c r="AX43" s="0" t="n">
        <f aca="false">STDEV(AX12:AX19)/(SQRT(COUNT(AX12:AX19)))</f>
        <v>0.142320519312545</v>
      </c>
      <c r="AY43" s="0" t="n">
        <f aca="false">STDEV(AY12:AY19)/(SQRT(COUNT(AY12:AY19)))</f>
        <v>0.0872274737472503</v>
      </c>
      <c r="AZ43" s="0" t="n">
        <f aca="false">STDEV(AZ12:AZ19)/(SQRT(COUNT(AZ12:AZ19)))</f>
        <v>2.53068903453022</v>
      </c>
      <c r="BA43" s="0" t="n">
        <f aca="false">STDEV(BA12:BA19)/(SQRT(COUNT(BA12:BA19)))</f>
        <v>13.3911476620102</v>
      </c>
      <c r="BC43" s="0" t="n">
        <f aca="false">STDEV(BC12:BC19)/(SQRT(COUNT(BC12:BC19)))</f>
        <v>0.139040856748247</v>
      </c>
      <c r="BD43" s="0" t="n">
        <f aca="false">STDEV(BD12:BD19)/(SQRT(COUNT(BD12:BD19)))</f>
        <v>0</v>
      </c>
      <c r="BE43" s="0" t="n">
        <f aca="false">STDEV(BE12:BE19)/(SQRT(COUNT(BE12:BE19)))</f>
        <v>0.139040856748247</v>
      </c>
      <c r="BF43" s="0" t="n">
        <f aca="false">STDEV(BF12:BF19)/(SQRT(COUNT(BF12:BF19)))</f>
        <v>0.10549439579333</v>
      </c>
      <c r="BG43" s="0" t="n">
        <f aca="false">STDEV(BG12:BG19)/(SQRT(COUNT(BG12:BG19)))</f>
        <v>1.87192444300817</v>
      </c>
      <c r="BH43" s="0" t="n">
        <f aca="false">STDEV(BH12:BH19)/(SQRT(COUNT(BH12:BH19)))</f>
        <v>9.90529309860545</v>
      </c>
      <c r="BJ43" s="0" t="n">
        <f aca="false">STDEV(BJ12:BJ19)/(SQRT(COUNT(BJ12:BJ19)))</f>
        <v>0.148475437642675</v>
      </c>
      <c r="BK43" s="0" t="n">
        <f aca="false">STDEV(BK12:BK19)/(SQRT(COUNT(BK12:BK19)))</f>
        <v>0</v>
      </c>
      <c r="BL43" s="0" t="n">
        <f aca="false">STDEV(BL12:BL19)/(SQRT(COUNT(BL12:BL19)))</f>
        <v>0.148475437642675</v>
      </c>
      <c r="BM43" s="0" t="n">
        <f aca="false">STDEV(BM12:BM19)/(SQRT(COUNT(BM12:BM19)))</f>
        <v>0.106019056200001</v>
      </c>
      <c r="BN43" s="0" t="n">
        <f aca="false">STDEV(BN12:BN19)/(SQRT(COUNT(BN12:BN19)))</f>
        <v>0.0536110234449961</v>
      </c>
      <c r="BO43" s="0" t="n">
        <f aca="false">STDEV(BO12:BO19)/(SQRT(COUNT(BO12:BO19)))</f>
        <v>0.283682871134226</v>
      </c>
      <c r="BQ43" s="0" t="n">
        <f aca="false">STDEV(BQ12:BQ19)/(SQRT(COUNT(BQ12:BQ19)))</f>
        <v>0.174566825470388</v>
      </c>
      <c r="BR43" s="0" t="n">
        <f aca="false">STDEV(BR12:BR19)/(SQRT(COUNT(BR12:BR19)))</f>
        <v>0</v>
      </c>
      <c r="BS43" s="0" t="n">
        <f aca="false">STDEV(BS12:BS19)/(SQRT(COUNT(BS12:BS19)))</f>
        <v>0.174566825470388</v>
      </c>
      <c r="BT43" s="0" t="n">
        <f aca="false">STDEV(BT12:BT19)/(SQRT(COUNT(BT12:BT19)))</f>
        <v>0.10858054999009</v>
      </c>
      <c r="BU43" s="0" t="n">
        <f aca="false">STDEV(BU12:BU19)/(SQRT(COUNT(BU12:BU19)))</f>
        <v>2.06139999900588</v>
      </c>
      <c r="BV43" s="0" t="n">
        <f aca="false">STDEV(BV12:BV19)/(SQRT(COUNT(BV12:BV19)))</f>
        <v>10.9079034999967</v>
      </c>
      <c r="BX43" s="0" t="n">
        <f aca="false">STDEV(BX12:BX19)/(SQRT(COUNT(BX12:BX19)))</f>
        <v>0.213645722934085</v>
      </c>
      <c r="BY43" s="0" t="n">
        <f aca="false">STDEV(BY12:BY19)/(SQRT(COUNT(BY12:BY19)))</f>
        <v>0</v>
      </c>
      <c r="BZ43" s="0" t="n">
        <f aca="false">STDEV(BZ12:BZ19)/(SQRT(COUNT(BZ12:BZ19)))</f>
        <v>0.213645722934085</v>
      </c>
      <c r="CA43" s="0" t="n">
        <f aca="false">STDEV(CA12:CA19)/(SQRT(COUNT(CA12:CA19)))</f>
        <v>0.142881546699727</v>
      </c>
      <c r="CB43" s="0" t="n">
        <f aca="false">STDEV(CB12:CB19)/(SQRT(COUNT(CB12:CB19)))</f>
        <v>0.755901359275132</v>
      </c>
      <c r="CC43" s="0" t="n">
        <f aca="false">STDEV(CC12:CC19)/(SQRT(COUNT(CC12:CC19)))</f>
        <v>3.99985402467537</v>
      </c>
      <c r="CE43" s="0" t="n">
        <f aca="false">STDEV(CE12:CE19)/(SQRT(COUNT(CE12:CE19)))</f>
        <v>0.183842192298837</v>
      </c>
      <c r="CF43" s="0" t="n">
        <f aca="false">STDEV(CF12:CF19)/(SQRT(COUNT(CF12:CF19)))</f>
        <v>0</v>
      </c>
      <c r="CG43" s="0" t="n">
        <f aca="false">STDEV(CG12:CG19)/(SQRT(COUNT(CG12:CG19)))</f>
        <v>0.183842192298837</v>
      </c>
      <c r="CH43" s="0" t="n">
        <f aca="false">STDEV(CH12:CH19)/(SQRT(COUNT(CH12:CH19)))</f>
        <v>0.138433804122279</v>
      </c>
      <c r="CI43" s="0" t="n">
        <f aca="false">STDEV(CI12:CI19)/(SQRT(COUNT(CI12:CI19)))</f>
        <v>18.2185685161627</v>
      </c>
      <c r="CJ43" s="0" t="n">
        <f aca="false">STDEV(CJ12:CJ19)/(SQRT(COUNT(CJ12:CJ19)))</f>
        <v>96.4036030747151</v>
      </c>
      <c r="CL43" s="0" t="n">
        <f aca="false">STDEV(CL12:CL19)/(SQRT(COUNT(CL12:CL19)))</f>
        <v>0.150200701966023</v>
      </c>
      <c r="CM43" s="0" t="n">
        <f aca="false">STDEV(CM12:CM19)/(SQRT(COUNT(CM12:CM19)))</f>
        <v>0</v>
      </c>
      <c r="CN43" s="0" t="n">
        <f aca="false">STDEV(CN12:CN19)/(SQRT(COUNT(CN12:CN19)))</f>
        <v>0.150200701966023</v>
      </c>
      <c r="CO43" s="0" t="n">
        <f aca="false">STDEV(CO12:CO19)/(SQRT(COUNT(CO12:CO19)))</f>
        <v>0.0944614863860412</v>
      </c>
      <c r="CP43" s="0" t="n">
        <f aca="false">STDEV(CP12:CP19)/(SQRT(COUNT(CP12:CP19)))</f>
        <v>14.2507465309836</v>
      </c>
      <c r="CQ43" s="0" t="n">
        <f aca="false">STDEV(CQ12:CQ19)/(SQRT(COUNT(CQ12:CQ19)))</f>
        <v>75.4078626359979</v>
      </c>
      <c r="CS43" s="0" t="n">
        <f aca="false">STDEV(CS12:CS19)/(SQRT(COUNT(CS12:CS19)))</f>
        <v>0.180488698246277</v>
      </c>
      <c r="CT43" s="0" t="n">
        <f aca="false">STDEV(CT12:CT19)/(SQRT(COUNT(CT12:CT19)))</f>
        <v>0</v>
      </c>
      <c r="CU43" s="0" t="n">
        <f aca="false">STDEV(CU12:CU19)/(SQRT(COUNT(CU12:CU19)))</f>
        <v>0.180488698246277</v>
      </c>
      <c r="CV43" s="0" t="n">
        <f aca="false">STDEV(CV12:CV19)/(SQRT(COUNT(CV12:CV19)))</f>
        <v>0.115769577128804</v>
      </c>
      <c r="CW43" s="0" t="n">
        <f aca="false">STDEV(CW12:CW19)/(SQRT(COUNT(CW12:CW19)))</f>
        <v>1.84524831072935</v>
      </c>
      <c r="CX43" s="0" t="n">
        <f aca="false">STDEV(CX12:CX19)/(SQRT(COUNT(CX12:CX19)))</f>
        <v>9.76413627470382</v>
      </c>
    </row>
    <row r="44" customFormat="false" ht="15" hidden="false" customHeight="false" outlineLevel="0" collapsed="false">
      <c r="C44" s="0" t="s">
        <v>103</v>
      </c>
      <c r="E44" s="0" t="n">
        <f aca="false">STDEV(E20:E27)/(SQRT(COUNT(E20:E27)))</f>
        <v>0.271839918641434</v>
      </c>
      <c r="G44" s="0" t="n">
        <f aca="false">STDEV(G20:G27)/(SQRT(COUNT(G20:G27)))</f>
        <v>0.290013563914847</v>
      </c>
      <c r="H44" s="0" t="n">
        <f aca="false">STDEV(H20:H27)/(SQRT(COUNT(H20:H27)))</f>
        <v>0.373462914492578</v>
      </c>
      <c r="I44" s="0" t="n">
        <f aca="false">STDEV(I20:I27)/(SQRT(COUNT(I20:I27)))</f>
        <v>0.502343918581604</v>
      </c>
      <c r="J44" s="0" t="n">
        <f aca="false">STDEV(J20:J27)/(SQRT(COUNT(J20:J27)))</f>
        <v>0.464507721995871</v>
      </c>
      <c r="K44" s="0" t="n">
        <f aca="false">STDEV(K20:K27)/(SQRT(COUNT(K20:K27)))</f>
        <v>0.384218446559054</v>
      </c>
      <c r="L44" s="0" t="n">
        <f aca="false">STDEV(L20:L27)/(SQRT(COUNT(L20:L27)))</f>
        <v>0.406506699737431</v>
      </c>
      <c r="M44" s="0" t="n">
        <f aca="false">STDEV(M20:M27)/(SQRT(COUNT(M20:M27)))</f>
        <v>0.313025254937048</v>
      </c>
      <c r="N44" s="0" t="n">
        <f aca="false">STDEV(N20:N27)/(SQRT(COUNT(N20:N27)))</f>
        <v>0.2648294453979</v>
      </c>
      <c r="O44" s="0" t="n">
        <f aca="false">STDEV(O20:O27)/(SQRT(COUNT(O20:O27)))</f>
        <v>0.480094564313718</v>
      </c>
      <c r="P44" s="0" t="n">
        <f aca="false">STDEV(P20:P27)/(SQRT(COUNT(P20:P27)))</f>
        <v>0.212445903667522</v>
      </c>
      <c r="Q44" s="0" t="n">
        <f aca="false">STDEV(Q20:Q27)/(SQRT(COUNT(Q20:Q27)))</f>
        <v>0.445497050048124</v>
      </c>
      <c r="R44" s="0" t="n">
        <f aca="false">STDEV(R20:R27)/(SQRT(COUNT(R20:R27)))</f>
        <v>0.408262635087935</v>
      </c>
      <c r="T44" s="0" t="n">
        <f aca="false">STDEV(T20:T27)/(SQRT(COUNT(T20:T27)))</f>
        <v>0.264557283203035</v>
      </c>
      <c r="U44" s="0" t="n">
        <f aca="false">STDEV(U20:U27)/(SQRT(COUNT(U20:U27)))</f>
        <v>0</v>
      </c>
      <c r="V44" s="0" t="n">
        <f aca="false">STDEV(V20:V27)/(SQRT(COUNT(V20:V27)))</f>
        <v>0.264557283203035</v>
      </c>
      <c r="W44" s="0" t="n">
        <f aca="false">STDEV(W20:W27)/(SQRT(COUNT(W20:W27)))</f>
        <v>0.164081748368271</v>
      </c>
      <c r="X44" s="0" t="n">
        <f aca="false">STDEV(X20:X27)/(SQRT(COUNT(X20:X27)))</f>
        <v>1.132869058525</v>
      </c>
      <c r="Y44" s="0" t="n">
        <f aca="false">STDEV(Y20:Y27)/(SQRT(COUNT(Y20:Y27)))</f>
        <v>5.54990227754683</v>
      </c>
      <c r="Z44" s="12"/>
      <c r="AA44" s="0" t="n">
        <f aca="false">STDEV(AA20:AA27)/(SQRT(COUNT(AA20:AA27)))</f>
        <v>0.165776715642294</v>
      </c>
      <c r="AB44" s="0" t="n">
        <f aca="false">STDEV(AB20:AB27)/(SQRT(COUNT(AB20:AB27)))</f>
        <v>0</v>
      </c>
      <c r="AC44" s="0" t="n">
        <f aca="false">STDEV(AC20:AC27)/(SQRT(COUNT(AC20:AC27)))</f>
        <v>0.165776715642294</v>
      </c>
      <c r="AD44" s="0" t="n">
        <f aca="false">STDEV(AD20:AD27)/(SQRT(COUNT(AD20:AD27)))</f>
        <v>0.172627382465243</v>
      </c>
      <c r="AE44" s="0" t="n">
        <f aca="false">STDEV(AE20:AE27)/(SQRT(COUNT(AE20:AE27)))</f>
        <v>8.45269941600925</v>
      </c>
      <c r="AF44" s="0" t="n">
        <f aca="false">STDEV(AF20:AF27)/(SQRT(COUNT(AF20:AF27)))</f>
        <v>41.409601036688</v>
      </c>
      <c r="AH44" s="0" t="n">
        <f aca="false">STDEV(AH20:AH27)/(SQRT(COUNT(AH20:AH27)))</f>
        <v>0.270502402042652</v>
      </c>
      <c r="AI44" s="0" t="n">
        <f aca="false">STDEV(AI20:AI27)/(SQRT(COUNT(AI20:AI27)))</f>
        <v>0</v>
      </c>
      <c r="AJ44" s="0" t="n">
        <f aca="false">STDEV(AJ20:AJ27)/(SQRT(COUNT(AJ20:AJ27)))</f>
        <v>0.270502402042652</v>
      </c>
      <c r="AK44" s="0" t="n">
        <f aca="false">STDEV(AK20:AK27)/(SQRT(COUNT(AK20:AK27)))</f>
        <v>0.308538626850992</v>
      </c>
      <c r="AL44" s="0" t="n">
        <f aca="false">STDEV(AL20:AL27)/(SQRT(COUNT(AL20:AL27)))</f>
        <v>6.69959507166261</v>
      </c>
      <c r="AM44" s="0" t="n">
        <f aca="false">STDEV(AM20:AM27)/(SQRT(COUNT(AM20:AM27)))</f>
        <v>32.8211788176766</v>
      </c>
      <c r="AO44" s="0" t="n">
        <f aca="false">STDEV(AO20:AO27)/(SQRT(COUNT(AO20:AO27)))</f>
        <v>0.217030850464013</v>
      </c>
      <c r="AP44" s="0" t="n">
        <f aca="false">STDEV(AP20:AP27)/(SQRT(COUNT(AP20:AP27)))</f>
        <v>0</v>
      </c>
      <c r="AQ44" s="0" t="n">
        <f aca="false">STDEV(AQ20:AQ27)/(SQRT(COUNT(AQ20:AQ27)))</f>
        <v>0.217030850464013</v>
      </c>
      <c r="AR44" s="0" t="n">
        <f aca="false">STDEV(AR20:AR27)/(SQRT(COUNT(AR20:AR27)))</f>
        <v>0.251154006844597</v>
      </c>
      <c r="AS44" s="0" t="n">
        <f aca="false">STDEV(AS20:AS27)/(SQRT(COUNT(AS20:AS27)))</f>
        <v>0.625500994152316</v>
      </c>
      <c r="AT44" s="0" t="n">
        <f aca="false">STDEV(AT20:AT27)/(SQRT(COUNT(AT20:AT27)))</f>
        <v>3.06431653855356</v>
      </c>
      <c r="AV44" s="0" t="n">
        <f aca="false">STDEV(AV20:AV27)/(SQRT(COUNT(AV20:AV27)))</f>
        <v>0.155345169356929</v>
      </c>
      <c r="AW44" s="0" t="n">
        <f aca="false">STDEV(AW20:AW27)/(SQRT(COUNT(AW20:AW27)))</f>
        <v>0</v>
      </c>
      <c r="AX44" s="0" t="n">
        <f aca="false">STDEV(AX20:AX27)/(SQRT(COUNT(AX20:AX27)))</f>
        <v>0.155345169356929</v>
      </c>
      <c r="AY44" s="0" t="n">
        <f aca="false">STDEV(AY20:AY27)/(SQRT(COUNT(AY20:AY27)))</f>
        <v>0.151996078586594</v>
      </c>
      <c r="AZ44" s="0" t="n">
        <f aca="false">STDEV(AZ20:AZ27)/(SQRT(COUNT(AZ20:AZ27)))</f>
        <v>4.40978963216635</v>
      </c>
      <c r="BA44" s="0" t="n">
        <f aca="false">STDEV(BA20:BA27)/(SQRT(COUNT(BA20:BA27)))</f>
        <v>21.6034689436462</v>
      </c>
      <c r="BC44" s="0" t="n">
        <f aca="false">STDEV(BC20:BC27)/(SQRT(COUNT(BC20:BC27)))</f>
        <v>0.169142497681849</v>
      </c>
      <c r="BD44" s="0" t="n">
        <f aca="false">STDEV(BD20:BD27)/(SQRT(COUNT(BD20:BD27)))</f>
        <v>0</v>
      </c>
      <c r="BE44" s="0" t="n">
        <f aca="false">STDEV(BE20:BE27)/(SQRT(COUNT(BE20:BE27)))</f>
        <v>0.169142497681849</v>
      </c>
      <c r="BF44" s="0" t="n">
        <f aca="false">STDEV(BF20:BF27)/(SQRT(COUNT(BF20:BF27)))</f>
        <v>0.229725570281441</v>
      </c>
      <c r="BG44" s="0" t="n">
        <f aca="false">STDEV(BG20:BG27)/(SQRT(COUNT(BG20:BG27)))</f>
        <v>4.07631995007843</v>
      </c>
      <c r="BH44" s="0" t="n">
        <f aca="false">STDEV(BH20:BH27)/(SQRT(COUNT(BH20:BH27)))</f>
        <v>19.9698078120391</v>
      </c>
      <c r="BJ44" s="0" t="n">
        <f aca="false">STDEV(BJ20:BJ27)/(SQRT(COUNT(BJ20:BJ27)))</f>
        <v>0.0602076638762785</v>
      </c>
      <c r="BK44" s="0" t="n">
        <f aca="false">STDEV(BK20:BK27)/(SQRT(COUNT(BK20:BK27)))</f>
        <v>0</v>
      </c>
      <c r="BL44" s="0" t="n">
        <f aca="false">STDEV(BL20:BL27)/(SQRT(COUNT(BL20:BL27)))</f>
        <v>0.0602076638762785</v>
      </c>
      <c r="BM44" s="0" t="n">
        <f aca="false">STDEV(BM20:BM27)/(SQRT(COUNT(BM20:BM27)))</f>
        <v>0.0502207892344808</v>
      </c>
      <c r="BN44" s="0" t="n">
        <f aca="false">STDEV(BN20:BN27)/(SQRT(COUNT(BN20:BN27)))</f>
        <v>0.0253953204789604</v>
      </c>
      <c r="BO44" s="0" t="n">
        <f aca="false">STDEV(BO20:BO27)/(SQRT(COUNT(BO20:BO27)))</f>
        <v>0.12441115405581</v>
      </c>
      <c r="BQ44" s="0" t="n">
        <f aca="false">STDEV(BQ20:BQ27)/(SQRT(COUNT(BQ20:BQ27)))</f>
        <v>0.15292428179595</v>
      </c>
      <c r="BR44" s="0" t="n">
        <f aca="false">STDEV(BR20:BR27)/(SQRT(COUNT(BR20:BR27)))</f>
        <v>0</v>
      </c>
      <c r="BS44" s="0" t="n">
        <f aca="false">STDEV(BS20:BS27)/(SQRT(COUNT(BS20:BS27)))</f>
        <v>0.15292428179595</v>
      </c>
      <c r="BT44" s="0" t="n">
        <f aca="false">STDEV(BT20:BT27)/(SQRT(COUNT(BT20:BT27)))</f>
        <v>0.130850842181209</v>
      </c>
      <c r="BU44" s="0" t="n">
        <f aca="false">STDEV(BU20:BU27)/(SQRT(COUNT(BU20:BU27)))</f>
        <v>2.48420113884927</v>
      </c>
      <c r="BV44" s="0" t="n">
        <f aca="false">STDEV(BV20:BV27)/(SQRT(COUNT(BV20:BV27)))</f>
        <v>12.1700504172431</v>
      </c>
      <c r="BX44" s="0" t="n">
        <f aca="false">STDEV(BX20:BX27)/(SQRT(COUNT(BX20:BX27)))</f>
        <v>0.238971950513826</v>
      </c>
      <c r="BY44" s="0" t="n">
        <f aca="false">STDEV(BY20:BY27)/(SQRT(COUNT(BY20:BY27)))</f>
        <v>0</v>
      </c>
      <c r="BZ44" s="0" t="n">
        <f aca="false">STDEV(BZ20:BZ27)/(SQRT(COUNT(BZ20:BZ27)))</f>
        <v>0.238971950513826</v>
      </c>
      <c r="CA44" s="0" t="n">
        <f aca="false">STDEV(CA20:CA27)/(SQRT(COUNT(CA20:CA27)))</f>
        <v>0.21352492900599</v>
      </c>
      <c r="CB44" s="0" t="n">
        <f aca="false">STDEV(CB20:CB27)/(SQRT(COUNT(CB20:CB27)))</f>
        <v>1.12963351673364</v>
      </c>
      <c r="CC44" s="0" t="n">
        <f aca="false">STDEV(CC20:CC27)/(SQRT(COUNT(CC20:CC27)))</f>
        <v>5.53405142468626</v>
      </c>
      <c r="CE44" s="0" t="n">
        <f aca="false">STDEV(CE20:CE27)/(SQRT(COUNT(CE20:CE27)))</f>
        <v>0.144544233507414</v>
      </c>
      <c r="CF44" s="0" t="n">
        <f aca="false">STDEV(CF20:CF27)/(SQRT(COUNT(CF20:CF27)))</f>
        <v>0</v>
      </c>
      <c r="CG44" s="0" t="n">
        <f aca="false">STDEV(CG20:CG27)/(SQRT(COUNT(CG20:CG27)))</f>
        <v>0.144544233507414</v>
      </c>
      <c r="CH44" s="0" t="n">
        <f aca="false">STDEV(CH20:CH27)/(SQRT(COUNT(CH20:CH27)))</f>
        <v>0.14866504654908</v>
      </c>
      <c r="CI44" s="0" t="n">
        <f aca="false">STDEV(CI20:CI27)/(SQRT(COUNT(CI20:CI27)))</f>
        <v>19.5650502685062</v>
      </c>
      <c r="CJ44" s="0" t="n">
        <f aca="false">STDEV(CJ20:CJ27)/(SQRT(COUNT(CJ20:CJ27)))</f>
        <v>95.8487798994866</v>
      </c>
      <c r="CL44" s="0" t="n">
        <f aca="false">STDEV(CL20:CL27)/(SQRT(COUNT(CL20:CL27)))</f>
        <v>0.234530365791789</v>
      </c>
      <c r="CM44" s="0" t="n">
        <f aca="false">STDEV(CM20:CM27)/(SQRT(COUNT(CM20:CM27)))</f>
        <v>0</v>
      </c>
      <c r="CN44" s="0" t="n">
        <f aca="false">STDEV(CN20:CN27)/(SQRT(COUNT(CN20:CN27)))</f>
        <v>0.234530365791789</v>
      </c>
      <c r="CO44" s="0" t="n">
        <f aca="false">STDEV(CO20:CO27)/(SQRT(COUNT(CO20:CO27)))</f>
        <v>0.304881834165019</v>
      </c>
      <c r="CP44" s="0" t="n">
        <f aca="false">STDEV(CP20:CP27)/(SQRT(COUNT(CP20:CP27)))</f>
        <v>45.995398831974</v>
      </c>
      <c r="CQ44" s="0" t="n">
        <f aca="false">STDEV(CQ20:CQ27)/(SQRT(COUNT(CQ20:CQ27)))</f>
        <v>225.330515308283</v>
      </c>
      <c r="CS44" s="0" t="n">
        <f aca="false">STDEV(CS20:CS27)/(SQRT(COUNT(CS20:CS27)))</f>
        <v>0.277187092188435</v>
      </c>
      <c r="CT44" s="0" t="n">
        <f aca="false">STDEV(CT20:CT27)/(SQRT(COUNT(CT20:CT27)))</f>
        <v>0</v>
      </c>
      <c r="CU44" s="0" t="n">
        <f aca="false">STDEV(CU20:CU27)/(SQRT(COUNT(CU20:CU27)))</f>
        <v>0.277187092188435</v>
      </c>
      <c r="CV44" s="0" t="n">
        <f aca="false">STDEV(CV20:CV27)/(SQRT(COUNT(CV20:CV27)))</f>
        <v>0.324119257446651</v>
      </c>
      <c r="CW44" s="0" t="n">
        <f aca="false">STDEV(CW20:CW27)/(SQRT(COUNT(CW20:CW27)))</f>
        <v>5.16612850380258</v>
      </c>
      <c r="CX44" s="0" t="n">
        <f aca="false">STDEV(CX20:CX27)/(SQRT(COUNT(CX20:CX27)))</f>
        <v>25.3087575599284</v>
      </c>
    </row>
    <row r="45" customFormat="false" ht="15" hidden="false" customHeight="false" outlineLevel="0" collapsed="false">
      <c r="C45" s="0" t="s">
        <v>110</v>
      </c>
      <c r="E45" s="0" t="n">
        <f aca="false">STDEV(E28:E35)/(SQRT(COUNT(E28:E35)))</f>
        <v>0.12426659596749</v>
      </c>
      <c r="G45" s="0" t="n">
        <f aca="false">STDEV(G28:G35)/(SQRT(COUNT(G28:G35)))</f>
        <v>0.16065314110002</v>
      </c>
      <c r="H45" s="0" t="n">
        <f aca="false">STDEV(H28:H35)/(SQRT(COUNT(H28:H35)))</f>
        <v>0.117068607995916</v>
      </c>
      <c r="I45" s="0" t="n">
        <f aca="false">STDEV(I28:I35)/(SQRT(COUNT(I28:I35)))</f>
        <v>0.195088519271764</v>
      </c>
      <c r="J45" s="0" t="n">
        <f aca="false">STDEV(J28:J35)/(SQRT(COUNT(J28:J35)))</f>
        <v>0.115820739525561</v>
      </c>
      <c r="K45" s="0" t="n">
        <f aca="false">STDEV(K28:K35)/(SQRT(COUNT(K28:K35)))</f>
        <v>0.162807236491931</v>
      </c>
      <c r="L45" s="0" t="n">
        <f aca="false">STDEV(L28:L35)/(SQRT(COUNT(L28:L35)))</f>
        <v>0.089482618088835</v>
      </c>
      <c r="M45" s="0" t="n">
        <f aca="false">STDEV(M28:M35)/(SQRT(COUNT(M28:M35)))</f>
        <v>0.164926599265686</v>
      </c>
      <c r="N45" s="0" t="n">
        <f aca="false">STDEV(N28:N35)/(SQRT(COUNT(N28:N35)))</f>
        <v>0.071286105881446</v>
      </c>
      <c r="O45" s="0" t="n">
        <f aca="false">STDEV(O28:O35)/(SQRT(COUNT(O28:O35)))</f>
        <v>0.100114816081342</v>
      </c>
      <c r="P45" s="0" t="n">
        <f aca="false">STDEV(P28:P35)/(SQRT(COUNT(P28:P35)))</f>
        <v>0.14479905467691</v>
      </c>
      <c r="Q45" s="0" t="n">
        <f aca="false">STDEV(Q28:Q35)/(SQRT(COUNT(Q28:Q35)))</f>
        <v>0.141569391710681</v>
      </c>
      <c r="R45" s="0" t="n">
        <f aca="false">STDEV(R28:R35)/(SQRT(COUNT(R28:R35)))</f>
        <v>0.156183859580164</v>
      </c>
      <c r="T45" s="0" t="n">
        <f aca="false">STDEV(T28:T35)/(SQRT(COUNT(T28:T35)))</f>
        <v>0.194899866699045</v>
      </c>
      <c r="U45" s="0" t="n">
        <f aca="false">STDEV(U28:U35)/(SQRT(COUNT(U28:U35)))</f>
        <v>0</v>
      </c>
      <c r="V45" s="0" t="n">
        <f aca="false">STDEV(V28:V35)/(SQRT(COUNT(V28:V35)))</f>
        <v>0.194899866699045</v>
      </c>
      <c r="W45" s="0" t="n">
        <f aca="false">STDEV(W28:W35)/(SQRT(COUNT(W28:W35)))</f>
        <v>0.161676912921411</v>
      </c>
      <c r="X45" s="0" t="n">
        <f aca="false">STDEV(X28:X35)/(SQRT(COUNT(X28:X35)))</f>
        <v>1.11626536130892</v>
      </c>
      <c r="Y45" s="0" t="n">
        <f aca="false">STDEV(Y28:Y35)/(SQRT(COUNT(Y28:Y35)))</f>
        <v>6.31455045268149</v>
      </c>
      <c r="AA45" s="0" t="n">
        <f aca="false">STDEV(AA28:AA35)/(SQRT(COUNT(AA28:AA35)))</f>
        <v>0.0986702041393107</v>
      </c>
      <c r="AB45" s="0" t="n">
        <f aca="false">STDEV(AB28:AB35)/(SQRT(COUNT(AB28:AB35)))</f>
        <v>0</v>
      </c>
      <c r="AC45" s="0" t="n">
        <f aca="false">STDEV(AC28:AC35)/(SQRT(COUNT(AC28:AC35)))</f>
        <v>0.0986702041393107</v>
      </c>
      <c r="AD45" s="0" t="n">
        <f aca="false">STDEV(AD28:AD35)/(SQRT(COUNT(AD28:AD35)))</f>
        <v>0.072835110905591</v>
      </c>
      <c r="AE45" s="0" t="n">
        <f aca="false">STDEV(AE28:AE35)/(SQRT(COUNT(AE28:AE35)))</f>
        <v>3.56637105089985</v>
      </c>
      <c r="AF45" s="0" t="n">
        <f aca="false">STDEV(AF28:AF35)/(SQRT(COUNT(AF28:AF35)))</f>
        <v>20.1744412345494</v>
      </c>
      <c r="AH45" s="0" t="n">
        <f aca="false">STDEV(AH28:AH35)/(SQRT(COUNT(AH28:AH35)))</f>
        <v>0.112493375392532</v>
      </c>
      <c r="AI45" s="0" t="n">
        <f aca="false">STDEV(AI28:AI35)/(SQRT(COUNT(AI28:AI35)))</f>
        <v>0</v>
      </c>
      <c r="AJ45" s="0" t="n">
        <f aca="false">STDEV(AJ28:AJ35)/(SQRT(COUNT(AJ28:AJ35)))</f>
        <v>0.112493375392532</v>
      </c>
      <c r="AK45" s="0" t="n">
        <f aca="false">STDEV(AK28:AK35)/(SQRT(COUNT(AK28:AK35)))</f>
        <v>0.0750745258862115</v>
      </c>
      <c r="AL45" s="0" t="n">
        <f aca="false">STDEV(AL28:AL35)/(SQRT(COUNT(AL28:AL35)))</f>
        <v>1.63016517175847</v>
      </c>
      <c r="AM45" s="0" t="n">
        <f aca="false">STDEV(AM28:AM35)/(SQRT(COUNT(AM28:AM35)))</f>
        <v>9.22160677923636</v>
      </c>
      <c r="AO45" s="0" t="n">
        <f aca="false">STDEV(AO28:AO35)/(SQRT(COUNT(AO28:AO35)))</f>
        <v>0.120410487237938</v>
      </c>
      <c r="AP45" s="0" t="n">
        <f aca="false">STDEV(AP28:AP35)/(SQRT(COUNT(AP28:AP35)))</f>
        <v>0</v>
      </c>
      <c r="AQ45" s="0" t="n">
        <f aca="false">STDEV(AQ28:AQ35)/(SQRT(COUNT(AQ28:AQ35)))</f>
        <v>0.120410487237938</v>
      </c>
      <c r="AR45" s="0" t="n">
        <f aca="false">STDEV(AR28:AR35)/(SQRT(COUNT(AR28:AR35)))</f>
        <v>0.116245299388244</v>
      </c>
      <c r="AS45" s="0" t="n">
        <f aca="false">STDEV(AS28:AS35)/(SQRT(COUNT(AS28:AS35)))</f>
        <v>0.289509816094119</v>
      </c>
      <c r="AT45" s="0" t="n">
        <f aca="false">STDEV(AT28:AT35)/(SQRT(COUNT(AT28:AT35)))</f>
        <v>1.63771483344177</v>
      </c>
      <c r="AV45" s="0" t="n">
        <f aca="false">STDEV(AV28:AV35)/(SQRT(COUNT(AV28:AV35)))</f>
        <v>0.106662363304728</v>
      </c>
      <c r="AW45" s="0" t="n">
        <f aca="false">STDEV(AW28:AW35)/(SQRT(COUNT(AW28:AW35)))</f>
        <v>0</v>
      </c>
      <c r="AX45" s="0" t="n">
        <f aca="false">STDEV(AX28:AX35)/(SQRT(COUNT(AX28:AX35)))</f>
        <v>0.106662363304728</v>
      </c>
      <c r="AY45" s="0" t="n">
        <f aca="false">STDEV(AY28:AY35)/(SQRT(COUNT(AY28:AY35)))</f>
        <v>0.0736618396049955</v>
      </c>
      <c r="AZ45" s="0" t="n">
        <f aca="false">STDEV(AZ28:AZ35)/(SQRT(COUNT(AZ28:AZ35)))</f>
        <v>1.42884868309567</v>
      </c>
      <c r="BA45" s="0" t="n">
        <f aca="false">STDEV(BA28:BA35)/(SQRT(COUNT(BA28:BA35)))</f>
        <v>7.56075655322658</v>
      </c>
      <c r="BC45" s="0" t="n">
        <f aca="false">STDEV(BC28:BC35)/(SQRT(COUNT(BC28:BC35)))</f>
        <v>0.0647803758850466</v>
      </c>
      <c r="BD45" s="0" t="n">
        <f aca="false">STDEV(BD28:BD35)/(SQRT(COUNT(BD28:BD35)))</f>
        <v>0</v>
      </c>
      <c r="BE45" s="0" t="n">
        <f aca="false">STDEV(BE28:BE35)/(SQRT(COUNT(BE28:BE35)))</f>
        <v>0.0647803758850466</v>
      </c>
      <c r="BF45" s="0" t="n">
        <f aca="false">STDEV(BF28:BF35)/(SQRT(COUNT(BF28:BF35)))</f>
        <v>0.0517871448912379</v>
      </c>
      <c r="BG45" s="0" t="n">
        <f aca="false">STDEV(BG28:BG35)/(SQRT(COUNT(BG28:BG35)))</f>
        <v>0.918926750814601</v>
      </c>
      <c r="BH45" s="0" t="n">
        <f aca="false">STDEV(BH28:BH35)/(SQRT(COUNT(BH28:BH35)))</f>
        <v>5.1982346953178</v>
      </c>
      <c r="BJ45" s="0" t="n">
        <f aca="false">STDEV(BJ28:BJ35)/(SQRT(COUNT(BJ28:BJ35)))</f>
        <v>0.0954099998578559</v>
      </c>
      <c r="BK45" s="0" t="n">
        <f aca="false">STDEV(BK28:BK35)/(SQRT(COUNT(BK28:BK35)))</f>
        <v>0</v>
      </c>
      <c r="BL45" s="0" t="n">
        <f aca="false">STDEV(BL28:BL35)/(SQRT(COUNT(BL28:BL35)))</f>
        <v>0.0954099998578559</v>
      </c>
      <c r="BM45" s="0" t="n">
        <f aca="false">STDEV(BM28:BM35)/(SQRT(COUNT(BM28:BM35)))</f>
        <v>0.0779282848080231</v>
      </c>
      <c r="BN45" s="0" t="n">
        <f aca="false">STDEV(BN28:BN35)/(SQRT(COUNT(BN28:BN35)))</f>
        <v>0.0394062657565065</v>
      </c>
      <c r="BO45" s="0" t="n">
        <f aca="false">STDEV(BO28:BO35)/(SQRT(COUNT(BO28:BO35)))</f>
        <v>0.22291550190132</v>
      </c>
      <c r="BQ45" s="0" t="n">
        <f aca="false">STDEV(BQ28:BQ35)/(SQRT(COUNT(BQ28:BQ35)))</f>
        <v>0.113313474079322</v>
      </c>
      <c r="BR45" s="0" t="n">
        <f aca="false">STDEV(BR28:BR35)/(SQRT(COUNT(BR28:BR35)))</f>
        <v>0</v>
      </c>
      <c r="BS45" s="0" t="n">
        <f aca="false">STDEV(BS28:BS35)/(SQRT(COUNT(BS28:BS35)))</f>
        <v>0.113313474079322</v>
      </c>
      <c r="BT45" s="0" t="n">
        <f aca="false">STDEV(BT28:BT35)/(SQRT(COUNT(BT28:BT35)))</f>
        <v>0.080833396439429</v>
      </c>
      <c r="BU45" s="0" t="n">
        <f aca="false">STDEV(BU28:BU35)/(SQRT(COUNT(BU28:BU35)))</f>
        <v>1.53462073414703</v>
      </c>
      <c r="BV45" s="0" t="n">
        <f aca="false">STDEV(BV28:BV35)/(SQRT(COUNT(BV28:BV35)))</f>
        <v>8.68112582131875</v>
      </c>
      <c r="BX45" s="0" t="n">
        <f aca="false">STDEV(BX28:BX35)/(SQRT(COUNT(BX28:BX35)))</f>
        <v>0.0776826155260526</v>
      </c>
      <c r="BY45" s="0" t="n">
        <f aca="false">STDEV(BY28:BY35)/(SQRT(COUNT(BY28:BY35)))</f>
        <v>0</v>
      </c>
      <c r="BZ45" s="0" t="n">
        <f aca="false">STDEV(BZ28:BZ35)/(SQRT(COUNT(BZ28:BZ35)))</f>
        <v>0.0776826155260526</v>
      </c>
      <c r="CA45" s="0" t="n">
        <f aca="false">STDEV(CA28:CA35)/(SQRT(COUNT(CA28:CA35)))</f>
        <v>0.0677699913012811</v>
      </c>
      <c r="CB45" s="0" t="n">
        <f aca="false">STDEV(CB28:CB35)/(SQRT(COUNT(CB28:CB35)))</f>
        <v>0.358530753102493</v>
      </c>
      <c r="CC45" s="0" t="n">
        <f aca="false">STDEV(CC28:CC35)/(SQRT(COUNT(CC28:CC35)))</f>
        <v>2.02815621426154</v>
      </c>
      <c r="CE45" s="0" t="n">
        <f aca="false">STDEV(CE28:CE35)/(SQRT(COUNT(CE28:CE35)))</f>
        <v>0.187584600015578</v>
      </c>
      <c r="CF45" s="0" t="n">
        <f aca="false">STDEV(CF28:CF35)/(SQRT(COUNT(CF28:CF35)))</f>
        <v>0</v>
      </c>
      <c r="CG45" s="0" t="n">
        <f aca="false">STDEV(CG28:CG35)/(SQRT(COUNT(CG28:CG35)))</f>
        <v>0.187584600015578</v>
      </c>
      <c r="CH45" s="0" t="n">
        <f aca="false">STDEV(CH28:CH35)/(SQRT(COUNT(CH28:CH35)))</f>
        <v>0.166536074247124</v>
      </c>
      <c r="CI45" s="0" t="n">
        <f aca="false">STDEV(CI28:CI35)/(SQRT(COUNT(CI28:CI35)))</f>
        <v>22.6533330317291</v>
      </c>
      <c r="CJ45" s="0" t="n">
        <f aca="false">STDEV(CJ28:CJ35)/(SQRT(COUNT(CJ28:CJ35)))</f>
        <v>128.146603225703</v>
      </c>
      <c r="CL45" s="0" t="n">
        <f aca="false">STDEV(CL28:CL35)/(SQRT(COUNT(CL28:CL35)))</f>
        <v>0.168390282919397</v>
      </c>
      <c r="CM45" s="0" t="n">
        <f aca="false">STDEV(CM28:CM35)/(SQRT(COUNT(CM28:CM35)))</f>
        <v>0</v>
      </c>
      <c r="CN45" s="0" t="n">
        <f aca="false">STDEV(CN28:CN35)/(SQRT(COUNT(CN28:CN35)))</f>
        <v>0.168390282919397</v>
      </c>
      <c r="CO45" s="0" t="n">
        <f aca="false">STDEV(CO28:CO35)/(SQRT(COUNT(CO28:CO35)))</f>
        <v>0.119837530590191</v>
      </c>
      <c r="CP45" s="0" t="n">
        <f aca="false">STDEV(CP28:CP35)/(SQRT(COUNT(CP28:CP35)))</f>
        <v>18.0790535770371</v>
      </c>
      <c r="CQ45" s="0" t="n">
        <f aca="false">STDEV(CQ28:CQ35)/(SQRT(COUNT(CQ28:CQ35)))</f>
        <v>102.270571054063</v>
      </c>
      <c r="CS45" s="0" t="n">
        <f aca="false">STDEV(CS28:CS35)/(SQRT(COUNT(CS28:CS35)))</f>
        <v>0.171082945995136</v>
      </c>
      <c r="CT45" s="0" t="n">
        <f aca="false">STDEV(CT28:CT35)/(SQRT(COUNT(CT28:CT35)))</f>
        <v>0</v>
      </c>
      <c r="CU45" s="0" t="n">
        <f aca="false">STDEV(CU28:CU35)/(SQRT(COUNT(CU28:CU35)))</f>
        <v>0.171082945995136</v>
      </c>
      <c r="CV45" s="0" t="n">
        <f aca="false">STDEV(CV28:CV35)/(SQRT(COUNT(CV28:CV35)))</f>
        <v>0.133606623584329</v>
      </c>
      <c r="CW45" s="0" t="n">
        <f aca="false">STDEV(CW28:CW35)/(SQRT(COUNT(CW28:CW35)))</f>
        <v>2.12955253517892</v>
      </c>
      <c r="CX45" s="0" t="n">
        <f aca="false">STDEV(CX28:CX35)/(SQRT(COUNT(CX28:CX35)))</f>
        <v>12.0465683081441</v>
      </c>
    </row>
    <row r="46" customFormat="false" ht="15" hidden="false" customHeight="false" outlineLevel="0" collapsed="false">
      <c r="BX46" s="0"/>
      <c r="BY46" s="0"/>
      <c r="BZ46" s="0"/>
      <c r="CA46" s="0"/>
      <c r="CB46" s="0"/>
      <c r="CC46" s="0"/>
      <c r="CE46" s="0"/>
      <c r="CF46" s="0"/>
      <c r="CG46" s="0"/>
      <c r="CH46" s="0"/>
      <c r="CI46" s="0"/>
      <c r="CJ46" s="0"/>
      <c r="CL46" s="0"/>
      <c r="CM46" s="0"/>
      <c r="CN46" s="0"/>
      <c r="CO46" s="0"/>
      <c r="CP46" s="0"/>
      <c r="CQ46" s="0"/>
      <c r="CS46" s="0"/>
      <c r="CT46" s="0"/>
      <c r="CU46" s="0"/>
      <c r="CV46" s="0"/>
      <c r="CW46" s="0"/>
      <c r="CX46" s="0"/>
    </row>
    <row r="47" customFormat="false" ht="15" hidden="false" customHeight="false" outlineLevel="0" collapsed="false">
      <c r="BT47" s="12" t="n">
        <f aca="false">TTEST(BT20:BT27,BT28:BT35,2,2)</f>
        <v>0.51470062629565</v>
      </c>
      <c r="BX47" s="0"/>
      <c r="BY47" s="0"/>
      <c r="BZ47" s="0"/>
      <c r="CA47" s="12" t="n">
        <f aca="false">TTEST(CA20:CA27,CA28:CA35,2,2)</f>
        <v>0.864504196865716</v>
      </c>
      <c r="CB47" s="0"/>
      <c r="CC47" s="0"/>
      <c r="CE47" s="0"/>
      <c r="CF47" s="0"/>
      <c r="CG47" s="0"/>
      <c r="CH47" s="12" t="n">
        <f aca="false">TTEST(CH20:CH27,CH28:CH35,2,2)</f>
        <v>0.416691651062933</v>
      </c>
      <c r="CI47" s="0"/>
      <c r="CJ47" s="0"/>
      <c r="CL47" s="0"/>
      <c r="CM47" s="0"/>
      <c r="CN47" s="0"/>
      <c r="CO47" s="12" t="n">
        <f aca="false">TTEST(CO20:CO27,CO28:CO35,2,2)</f>
        <v>0.0241469391369618</v>
      </c>
      <c r="CP47" s="0"/>
      <c r="CQ47" s="0"/>
      <c r="CS47" s="0"/>
      <c r="CT47" s="0"/>
      <c r="CU47" s="0"/>
      <c r="CV47" s="12" t="n">
        <f aca="false">TTEST(CV20:CV27,CV28:CV35,2,2)</f>
        <v>0.0469674193184724</v>
      </c>
      <c r="CW47" s="0"/>
      <c r="CX47" s="0"/>
    </row>
    <row r="48" customFormat="false" ht="15" hidden="false" customHeight="false" outlineLevel="0" collapsed="false">
      <c r="T48" s="10" t="s">
        <v>120</v>
      </c>
      <c r="AA48" s="10" t="s">
        <v>121</v>
      </c>
      <c r="AB48" s="10"/>
      <c r="AC48" s="10"/>
      <c r="AD48" s="10"/>
      <c r="AE48" s="10"/>
      <c r="AF48" s="10"/>
      <c r="AH48" s="10" t="s">
        <v>122</v>
      </c>
      <c r="AI48" s="10"/>
      <c r="AJ48" s="10"/>
      <c r="AK48" s="10"/>
      <c r="AL48" s="10"/>
      <c r="AM48" s="10"/>
      <c r="AO48" s="10" t="s">
        <v>123</v>
      </c>
      <c r="AV48" s="10" t="s">
        <v>124</v>
      </c>
      <c r="BC48" s="10" t="s">
        <v>125</v>
      </c>
      <c r="BJ48" s="10" t="s">
        <v>126</v>
      </c>
      <c r="BQ48" s="10" t="s">
        <v>127</v>
      </c>
      <c r="BX48" s="83" t="s">
        <v>128</v>
      </c>
      <c r="BY48" s="0"/>
      <c r="BZ48" s="0"/>
      <c r="CA48" s="0"/>
      <c r="CB48" s="0"/>
      <c r="CC48" s="0"/>
      <c r="CE48" s="83" t="s">
        <v>129</v>
      </c>
      <c r="CF48" s="0"/>
      <c r="CG48" s="0"/>
      <c r="CH48" s="0"/>
      <c r="CI48" s="0"/>
      <c r="CJ48" s="0"/>
      <c r="CL48" s="83" t="s">
        <v>130</v>
      </c>
      <c r="CM48" s="0"/>
      <c r="CN48" s="0"/>
      <c r="CO48" s="0"/>
      <c r="CP48" s="0"/>
      <c r="CQ48" s="0"/>
      <c r="CS48" s="83" t="s">
        <v>131</v>
      </c>
      <c r="CT48" s="0"/>
      <c r="CU48" s="0"/>
      <c r="CV48" s="0"/>
      <c r="CW48" s="0"/>
      <c r="CX48" s="0"/>
    </row>
    <row r="49" customFormat="false" ht="30" hidden="false" customHeight="false" outlineLevel="0" collapsed="false">
      <c r="U49" s="84" t="s">
        <v>132</v>
      </c>
      <c r="V49" s="10" t="s">
        <v>133</v>
      </c>
      <c r="W49" s="10" t="s">
        <v>134</v>
      </c>
      <c r="X49" s="84" t="s">
        <v>135</v>
      </c>
      <c r="Y49" s="10" t="s">
        <v>136</v>
      </c>
      <c r="AA49" s="10"/>
      <c r="AB49" s="84" t="s">
        <v>132</v>
      </c>
      <c r="AC49" s="10" t="s">
        <v>133</v>
      </c>
      <c r="AD49" s="84" t="s">
        <v>134</v>
      </c>
      <c r="AE49" s="84" t="s">
        <v>135</v>
      </c>
      <c r="AF49" s="10" t="s">
        <v>136</v>
      </c>
      <c r="AH49" s="10"/>
      <c r="AI49" s="84" t="s">
        <v>132</v>
      </c>
      <c r="AJ49" s="10" t="s">
        <v>133</v>
      </c>
      <c r="AK49" s="84" t="s">
        <v>134</v>
      </c>
      <c r="AL49" s="84" t="s">
        <v>135</v>
      </c>
      <c r="AM49" s="10" t="s">
        <v>136</v>
      </c>
      <c r="AO49" s="10"/>
      <c r="AP49" s="84" t="s">
        <v>132</v>
      </c>
      <c r="AQ49" s="10" t="s">
        <v>133</v>
      </c>
      <c r="AR49" s="84" t="s">
        <v>134</v>
      </c>
      <c r="AS49" s="84" t="s">
        <v>135</v>
      </c>
      <c r="AT49" s="10" t="s">
        <v>136</v>
      </c>
      <c r="AV49" s="10"/>
      <c r="AW49" s="84" t="s">
        <v>132</v>
      </c>
      <c r="AX49" s="84" t="s">
        <v>133</v>
      </c>
      <c r="AY49" s="84" t="s">
        <v>134</v>
      </c>
      <c r="AZ49" s="84" t="s">
        <v>135</v>
      </c>
      <c r="BA49" s="84" t="s">
        <v>136</v>
      </c>
      <c r="BC49" s="10"/>
      <c r="BD49" s="84" t="s">
        <v>132</v>
      </c>
      <c r="BE49" s="84" t="s">
        <v>133</v>
      </c>
      <c r="BF49" s="84" t="s">
        <v>134</v>
      </c>
      <c r="BG49" s="84" t="s">
        <v>135</v>
      </c>
      <c r="BH49" s="84" t="s">
        <v>136</v>
      </c>
      <c r="BJ49" s="10"/>
      <c r="BK49" s="84" t="s">
        <v>132</v>
      </c>
      <c r="BL49" s="84" t="s">
        <v>133</v>
      </c>
      <c r="BM49" s="84" t="s">
        <v>134</v>
      </c>
      <c r="BN49" s="84" t="s">
        <v>135</v>
      </c>
      <c r="BO49" s="84" t="s">
        <v>136</v>
      </c>
      <c r="BQ49" s="10"/>
      <c r="BR49" s="84" t="s">
        <v>132</v>
      </c>
      <c r="BS49" s="84" t="s">
        <v>133</v>
      </c>
      <c r="BT49" s="84" t="s">
        <v>134</v>
      </c>
      <c r="BU49" s="84" t="s">
        <v>135</v>
      </c>
      <c r="BV49" s="84" t="s">
        <v>136</v>
      </c>
      <c r="BX49" s="83"/>
      <c r="BY49" s="85" t="s">
        <v>132</v>
      </c>
      <c r="BZ49" s="85" t="s">
        <v>133</v>
      </c>
      <c r="CA49" s="85" t="s">
        <v>134</v>
      </c>
      <c r="CB49" s="85" t="s">
        <v>135</v>
      </c>
      <c r="CC49" s="85" t="s">
        <v>136</v>
      </c>
      <c r="CE49" s="83"/>
      <c r="CF49" s="85" t="s">
        <v>132</v>
      </c>
      <c r="CG49" s="85" t="s">
        <v>133</v>
      </c>
      <c r="CH49" s="85" t="s">
        <v>134</v>
      </c>
      <c r="CI49" s="85" t="s">
        <v>135</v>
      </c>
      <c r="CJ49" s="85" t="s">
        <v>136</v>
      </c>
      <c r="CL49" s="83"/>
      <c r="CM49" s="85" t="s">
        <v>132</v>
      </c>
      <c r="CN49" s="85" t="s">
        <v>133</v>
      </c>
      <c r="CO49" s="85" t="s">
        <v>134</v>
      </c>
      <c r="CP49" s="85" t="s">
        <v>135</v>
      </c>
      <c r="CQ49" s="85" t="s">
        <v>136</v>
      </c>
      <c r="CS49" s="83"/>
      <c r="CT49" s="85" t="s">
        <v>132</v>
      </c>
      <c r="CU49" s="85" t="s">
        <v>133</v>
      </c>
      <c r="CV49" s="85" t="s">
        <v>134</v>
      </c>
      <c r="CW49" s="85" t="s">
        <v>135</v>
      </c>
      <c r="CX49" s="85" t="s">
        <v>136</v>
      </c>
    </row>
    <row r="50" customFormat="false" ht="15" hidden="false" customHeight="false" outlineLevel="0" collapsed="false">
      <c r="T50" s="10" t="s">
        <v>86</v>
      </c>
      <c r="U50" s="0" t="n">
        <f aca="false">AVERAGE(X4:X11)</f>
        <v>7.7434334763023</v>
      </c>
      <c r="V50" s="0" t="n">
        <f aca="false">STDEV(X4:X11)</f>
        <v>3.16666218097805</v>
      </c>
      <c r="W50" s="0" t="n">
        <f aca="false">V50/SQRT(COUNT(X4:X11))</f>
        <v>1.11958415094828</v>
      </c>
      <c r="X50" s="0" t="n">
        <f aca="false">U50/U51</f>
        <v>1.08156394689673</v>
      </c>
      <c r="Y50" s="0" t="n">
        <f aca="false">W50/U50</f>
        <v>0.144584976983997</v>
      </c>
      <c r="AA50" s="10" t="s">
        <v>86</v>
      </c>
      <c r="AB50" s="0" t="n">
        <f aca="false">AVERAGE(AE4:AE11)</f>
        <v>47.4162089431659</v>
      </c>
      <c r="AC50" s="0" t="n">
        <f aca="false">STDEV(AE4:AE11)</f>
        <v>9.78402557572806</v>
      </c>
      <c r="AD50" s="0" t="n">
        <f aca="false">AC50/SQRT(COUNT(AE4:AE11))</f>
        <v>3.69801407063886</v>
      </c>
      <c r="AE50" s="0" t="n">
        <f aca="false">AB50/AB51</f>
        <v>0.92428961742188</v>
      </c>
      <c r="AF50" s="0" t="n">
        <f aca="false">AD50/AB50</f>
        <v>0.0779905047885919</v>
      </c>
      <c r="AH50" s="10" t="s">
        <v>86</v>
      </c>
      <c r="AI50" s="0" t="n">
        <f aca="false">AVERAGE(AL4:AL11)</f>
        <v>23.4162139085838</v>
      </c>
      <c r="AJ50" s="0" t="n">
        <f aca="false">STDEV(AL4:AL11)</f>
        <v>5.1328176547989</v>
      </c>
      <c r="AK50" s="0" t="n">
        <f aca="false">AJ50/SQRT(COUNT(AL4:AL11))</f>
        <v>1.94002271994852</v>
      </c>
      <c r="AL50" s="0" t="n">
        <f aca="false">AI50/AI51</f>
        <v>1.05899411505239</v>
      </c>
      <c r="AM50" s="0" t="n">
        <f aca="false">AK50/AI50</f>
        <v>0.08284954722067</v>
      </c>
      <c r="AO50" s="10" t="s">
        <v>86</v>
      </c>
      <c r="AP50" s="0" t="n">
        <f aca="false">AVERAGE(AS4:AS11)</f>
        <v>2.98000127396057</v>
      </c>
      <c r="AQ50" s="0" t="n">
        <f aca="false">STDEV(AS4:AS11)</f>
        <v>1.17427865094301</v>
      </c>
      <c r="AR50" s="0" t="n">
        <f aca="false">AQ50/SQRT(COUNT(AS4:AS11))</f>
        <v>0.415170198542198</v>
      </c>
      <c r="AS50" s="0" t="n">
        <f aca="false">AP50/AP51</f>
        <v>1.13822014057404</v>
      </c>
      <c r="AT50" s="0" t="n">
        <f aca="false">AR50/AP50</f>
        <v>0.139318799011927</v>
      </c>
      <c r="AV50" s="10" t="s">
        <v>86</v>
      </c>
      <c r="AW50" s="0" t="n">
        <f aca="false">AVERAGE(AZ4:AZ11)</f>
        <v>34.2442453887731</v>
      </c>
      <c r="AX50" s="0" t="n">
        <f aca="false">STDEV(AZ4:AZ11)</f>
        <v>12.3877109396832</v>
      </c>
      <c r="AY50" s="0" t="n">
        <f aca="false">AX50/SQRT(COUNT(AZ4:AZ11))</f>
        <v>4.37971720441439</v>
      </c>
      <c r="AZ50" s="0" t="n">
        <f aca="false">AW50/AW51</f>
        <v>1.14961810095959</v>
      </c>
      <c r="BA50" s="0" t="n">
        <f aca="false">AY50/AW50</f>
        <v>0.12789644375841</v>
      </c>
      <c r="BC50" s="10" t="s">
        <v>86</v>
      </c>
      <c r="BD50" s="0" t="n">
        <f aca="false">AVERAGE(BG4:BG11)</f>
        <v>19.8329268218965</v>
      </c>
      <c r="BE50" s="0" t="n">
        <f aca="false">STDEV(BG4:BG11)</f>
        <v>4.00888887374973</v>
      </c>
      <c r="BF50" s="0" t="n">
        <f aca="false">BE50/SQRT(COUNT(BG4:BG11))</f>
        <v>1.51521757051937</v>
      </c>
      <c r="BG50" s="0" t="n">
        <f aca="false">BD50/BD51</f>
        <v>1.08580266770032</v>
      </c>
      <c r="BH50" s="0" t="n">
        <f aca="false">BF50/BD50</f>
        <v>0.0763990904684073</v>
      </c>
      <c r="BJ50" s="10" t="s">
        <v>86</v>
      </c>
      <c r="BK50" s="0" t="n">
        <f aca="false">AVERAGE(BN4:BN11)</f>
        <v>0.589003722741159</v>
      </c>
      <c r="BL50" s="0" t="n">
        <f aca="false">STDEV(BN4:BN11)</f>
        <v>0.116332897710103</v>
      </c>
      <c r="BM50" s="0" t="n">
        <f aca="false">BL50/SQRT(COUNT(BN4:BN11))</f>
        <v>0.0411298904229474</v>
      </c>
      <c r="BN50" s="0" t="n">
        <f aca="false">BK50/BK51</f>
        <v>1.12847690815959</v>
      </c>
      <c r="BO50" s="0" t="n">
        <f aca="false">BM50/BK50</f>
        <v>0.0698295933199427</v>
      </c>
      <c r="BQ50" s="10" t="s">
        <v>86</v>
      </c>
      <c r="BR50" s="0" t="n">
        <f aca="false">AVERAGE(BU4:BU11)</f>
        <v>19.3487947711474</v>
      </c>
      <c r="BS50" s="0" t="n">
        <f aca="false">STDEV(BU4:BU11)</f>
        <v>6.74058871958012</v>
      </c>
      <c r="BT50" s="0" t="n">
        <f aca="false">BS50/SQRT(COUNT(BU4:BU11))</f>
        <v>2.38315799640233</v>
      </c>
      <c r="BU50" s="0" t="n">
        <f aca="false">BR50/BR51</f>
        <v>0.979379445720311</v>
      </c>
      <c r="BV50" s="0" t="n">
        <f aca="false">BT50/BR50</f>
        <v>0.123168291595922</v>
      </c>
      <c r="BX50" s="83" t="s">
        <v>86</v>
      </c>
      <c r="BY50" s="12" t="n">
        <f aca="false">AVERAGE(CB4:CB11)</f>
        <v>5.53958640057452</v>
      </c>
      <c r="BZ50" s="12" t="n">
        <f aca="false">STDEV(CB4:CB11)</f>
        <v>1.81856487147972</v>
      </c>
      <c r="CA50" s="12" t="n">
        <f aca="false">BZ50/SQRT(COUNT(CB4:CB11))</f>
        <v>0.642959776325475</v>
      </c>
      <c r="CB50" s="12" t="n">
        <f aca="false">BY50/BY51</f>
        <v>0.984716929933352</v>
      </c>
      <c r="CC50" s="12" t="n">
        <f aca="false">CA50/BY50</f>
        <v>0.11606638651918</v>
      </c>
      <c r="CE50" s="83" t="s">
        <v>86</v>
      </c>
      <c r="CF50" s="12" t="n">
        <f aca="false">AVERAGE(CI4:CI11)</f>
        <v>216.931031252387</v>
      </c>
      <c r="CG50" s="12" t="n">
        <f aca="false">STDEV(CI4:CI11)</f>
        <v>100.722082219389</v>
      </c>
      <c r="CH50" s="12" t="n">
        <f aca="false">CG50/SQRT(COUNT(CI4:CI11))</f>
        <v>35.6106336762796</v>
      </c>
      <c r="CI50" s="12" t="n">
        <f aca="false">CF50/CF51</f>
        <v>1.568439875518</v>
      </c>
      <c r="CJ50" s="12" t="n">
        <f aca="false">CH50/CF50</f>
        <v>0.164156476234369</v>
      </c>
      <c r="CL50" s="83" t="s">
        <v>86</v>
      </c>
      <c r="CM50" s="12" t="n">
        <f aca="false">AVERAGE(CP4:CP11)</f>
        <v>191.800407381887</v>
      </c>
      <c r="CN50" s="12" t="n">
        <f aca="false">STDEV(CP4:CP11)</f>
        <v>81.4648394099556</v>
      </c>
      <c r="CO50" s="12" t="n">
        <f aca="false">CN50/SQRT(COUNT(CP4:CP11))</f>
        <v>28.8021701875263</v>
      </c>
      <c r="CP50" s="12" t="n">
        <f aca="false">CM50/CM51</f>
        <v>1.23408672112837</v>
      </c>
      <c r="CQ50" s="12" t="n">
        <f aca="false">CO50/CM50</f>
        <v>0.150167408821918</v>
      </c>
      <c r="CS50" s="83" t="s">
        <v>86</v>
      </c>
      <c r="CT50" s="12" t="n">
        <f aca="false">AVERAGE(CW4:CW11)</f>
        <v>19.5438375666203</v>
      </c>
      <c r="CU50" s="12" t="n">
        <f aca="false">STDEV(CW4:CW11)</f>
        <v>8.08223864071514</v>
      </c>
      <c r="CV50" s="12" t="n">
        <f aca="false">CU50/SQRT(COUNT(CW4:CW11))</f>
        <v>2.85750287500881</v>
      </c>
      <c r="CW50" s="12" t="n">
        <f aca="false">CT50/CT51</f>
        <v>1.17464626223676</v>
      </c>
      <c r="CX50" s="12" t="n">
        <f aca="false">CV50/CT50</f>
        <v>0.146209917334212</v>
      </c>
    </row>
    <row r="51" customFormat="false" ht="15" hidden="false" customHeight="false" outlineLevel="0" collapsed="false">
      <c r="T51" s="10" t="s">
        <v>95</v>
      </c>
      <c r="U51" s="0" t="n">
        <f aca="false">AVERAGE(X12:X19)</f>
        <v>7.15947817835466</v>
      </c>
      <c r="V51" s="0" t="n">
        <f aca="false">STDEV(X12:X19)</f>
        <v>3.14693935873008</v>
      </c>
      <c r="W51" s="0" t="n">
        <f aca="false">V51/SQRT(COUNT(X12:X19))</f>
        <v>1.18943127631441</v>
      </c>
      <c r="X51" s="0" t="n">
        <f aca="false">U51/U51</f>
        <v>1</v>
      </c>
      <c r="Y51" s="0" t="n">
        <f aca="false">W51/U51</f>
        <v>0.166133794486648</v>
      </c>
      <c r="AA51" s="10" t="s">
        <v>95</v>
      </c>
      <c r="AB51" s="0" t="n">
        <f aca="false">AVERAGE(AE12:AE19)</f>
        <v>51.3001639847734</v>
      </c>
      <c r="AC51" s="0" t="n">
        <f aca="false">STDEV(AE12:AE19)</f>
        <v>16.3617201316912</v>
      </c>
      <c r="AD51" s="0" t="n">
        <f aca="false">AC51/SQRT(COUNT(AE12:AE19))</f>
        <v>6.18414892709913</v>
      </c>
      <c r="AE51" s="0" t="n">
        <f aca="false">AB51/AB51</f>
        <v>1</v>
      </c>
      <c r="AF51" s="0" t="n">
        <f aca="false">AD51/AB51</f>
        <v>0.120548326686337</v>
      </c>
      <c r="AH51" s="10" t="s">
        <v>95</v>
      </c>
      <c r="AI51" s="0" t="n">
        <f aca="false">AVERAGE(AL12:AL19)</f>
        <v>22.1117507413395</v>
      </c>
      <c r="AJ51" s="0" t="n">
        <f aca="false">STDEV(AL12:AL19)</f>
        <v>4.50551890840485</v>
      </c>
      <c r="AK51" s="0" t="n">
        <f aca="false">AJ51/SQRT(COUNT(AL12:AL19))</f>
        <v>1.70292607984835</v>
      </c>
      <c r="AL51" s="0" t="n">
        <f aca="false">AI51/AI51</f>
        <v>1</v>
      </c>
      <c r="AM51" s="0" t="n">
        <f aca="false">AK51/AI51</f>
        <v>0.0770145295037452</v>
      </c>
      <c r="AO51" s="10" t="s">
        <v>95</v>
      </c>
      <c r="AP51" s="0" t="n">
        <f aca="false">AVERAGE(AS12:AS19)</f>
        <v>2.61812383012099</v>
      </c>
      <c r="AQ51" s="0" t="n">
        <f aca="false">STDEV(AS12:AS19)</f>
        <v>0.855356532208305</v>
      </c>
      <c r="AR51" s="0" t="n">
        <f aca="false">AQ51/SQRT(COUNT(AS12:AS19))</f>
        <v>0.323294380931112</v>
      </c>
      <c r="AS51" s="0" t="n">
        <f aca="false">AP51/AP51</f>
        <v>1</v>
      </c>
      <c r="AT51" s="0" t="n">
        <f aca="false">AR51/AP51</f>
        <v>0.12348322765015</v>
      </c>
      <c r="AV51" s="10" t="s">
        <v>95</v>
      </c>
      <c r="AW51" s="0" t="n">
        <f aca="false">AVERAGE(AZ12:AZ19)</f>
        <v>29.7874967001556</v>
      </c>
      <c r="AX51" s="0" t="n">
        <f aca="false">STDEV(AZ12:AZ19)</f>
        <v>6.6955738310051</v>
      </c>
      <c r="AY51" s="0" t="n">
        <f aca="false">AX51/SQRT(COUNT(AZ12:AZ19))</f>
        <v>2.53068903453022</v>
      </c>
      <c r="AZ51" s="0" t="n">
        <f aca="false">AW51/AW51</f>
        <v>1</v>
      </c>
      <c r="BA51" s="0" t="n">
        <f aca="false">AY51/AW51</f>
        <v>0.0849580970164906</v>
      </c>
      <c r="BC51" s="10" t="s">
        <v>95</v>
      </c>
      <c r="BD51" s="0" t="n">
        <f aca="false">AVERAGE(BG12:BG19)</f>
        <v>18.2656825331824</v>
      </c>
      <c r="BE51" s="0" t="n">
        <f aca="false">STDEV(BG12:BG19)</f>
        <v>4.95264654930272</v>
      </c>
      <c r="BF51" s="0" t="n">
        <f aca="false">BE51/SQRT(COUNT(BG12:BG19))</f>
        <v>1.87192444300817</v>
      </c>
      <c r="BG51" s="0" t="n">
        <f aca="false">BD51/BD51</f>
        <v>1</v>
      </c>
      <c r="BH51" s="0" t="n">
        <f aca="false">BF51/BD51</f>
        <v>0.1024831368665</v>
      </c>
      <c r="BJ51" s="10" t="s">
        <v>95</v>
      </c>
      <c r="BK51" s="0" t="n">
        <f aca="false">AVERAGE(BN12:BN19)</f>
        <v>0.521945746946435</v>
      </c>
      <c r="BL51" s="0" t="n">
        <f aca="false">STDEV(BN12:BN19)</f>
        <v>0.141841435567113</v>
      </c>
      <c r="BM51" s="0" t="n">
        <f aca="false">BL51/SQRT(COUNT(BN12:BN19))</f>
        <v>0.0536110234449961</v>
      </c>
      <c r="BN51" s="0" t="n">
        <f aca="false">BK51/BK51</f>
        <v>1</v>
      </c>
      <c r="BO51" s="0" t="n">
        <f aca="false">BM51/BK51</f>
        <v>0.102713785405168</v>
      </c>
      <c r="BQ51" s="10" t="s">
        <v>95</v>
      </c>
      <c r="BR51" s="0" t="n">
        <f aca="false">AVERAGE(BU12:BU19)</f>
        <v>19.7561781143128</v>
      </c>
      <c r="BS51" s="0" t="n">
        <f aca="false">STDEV(BU12:BU19)</f>
        <v>5.45395174999836</v>
      </c>
      <c r="BT51" s="0" t="n">
        <f aca="false">BS51/SQRT(COUNT(BU12:BU19))</f>
        <v>2.06139999900588</v>
      </c>
      <c r="BU51" s="0" t="n">
        <f aca="false">BR51/BR51</f>
        <v>1</v>
      </c>
      <c r="BV51" s="0" t="n">
        <f aca="false">BT51/BR51</f>
        <v>0.104342043642159</v>
      </c>
      <c r="BX51" s="83" t="s">
        <v>95</v>
      </c>
      <c r="BY51" s="12" t="n">
        <f aca="false">AVERAGE(CB12:CB19)</f>
        <v>5.6255622628012</v>
      </c>
      <c r="BZ51" s="12" t="n">
        <f aca="false">STDEV(CB12:CB19)</f>
        <v>1.99992701233769</v>
      </c>
      <c r="CA51" s="12" t="n">
        <f aca="false">BZ51/SQRT(COUNT(CB12:CB19))</f>
        <v>0.755901359275132</v>
      </c>
      <c r="CB51" s="12" t="n">
        <f aca="false">BY51/BY51</f>
        <v>1</v>
      </c>
      <c r="CC51" s="12" t="n">
        <f aca="false">CA51/BY51</f>
        <v>0.134369032634035</v>
      </c>
      <c r="CE51" s="83" t="s">
        <v>95</v>
      </c>
      <c r="CF51" s="12" t="n">
        <f aca="false">AVERAGE(CI12:CI19)</f>
        <v>138.310071452846</v>
      </c>
      <c r="CG51" s="12" t="n">
        <f aca="false">STDEV(CI12:CI19)</f>
        <v>48.2018015373575</v>
      </c>
      <c r="CH51" s="12" t="n">
        <f aca="false">CG51/SQRT(COUNT(CI12:CI19))</f>
        <v>18.2185685161627</v>
      </c>
      <c r="CI51" s="12" t="n">
        <f aca="false">CF51/CF51</f>
        <v>1</v>
      </c>
      <c r="CJ51" s="12" t="n">
        <f aca="false">CH51/CF51</f>
        <v>0.131722645536872</v>
      </c>
      <c r="CL51" s="83" t="s">
        <v>95</v>
      </c>
      <c r="CM51" s="12" t="n">
        <f aca="false">AVERAGE(CP12:CP19)</f>
        <v>155.418905412512</v>
      </c>
      <c r="CN51" s="12" t="n">
        <f aca="false">STDEV(CP12:CP19)</f>
        <v>37.7039313179989</v>
      </c>
      <c r="CO51" s="12" t="n">
        <f aca="false">CN51/SQRT(COUNT(CP12:CP19))</f>
        <v>14.2507465309836</v>
      </c>
      <c r="CP51" s="12" t="n">
        <f aca="false">CM51/CM51</f>
        <v>1</v>
      </c>
      <c r="CQ51" s="12" t="n">
        <f aca="false">CO51/CM51</f>
        <v>0.0916924906475138</v>
      </c>
      <c r="CS51" s="83" t="s">
        <v>95</v>
      </c>
      <c r="CT51" s="12" t="n">
        <f aca="false">AVERAGE(CW12:CW19)</f>
        <v>16.6380621936386</v>
      </c>
      <c r="CU51" s="12" t="n">
        <f aca="false">STDEV(CW12:CW19)</f>
        <v>4.88206813735191</v>
      </c>
      <c r="CV51" s="12" t="n">
        <f aca="false">CU51/SQRT(COUNT(CW12:CW19))</f>
        <v>1.84524831072935</v>
      </c>
      <c r="CW51" s="12" t="n">
        <f aca="false">CT51/CT51</f>
        <v>1</v>
      </c>
      <c r="CX51" s="12" t="n">
        <f aca="false">CV51/CT51</f>
        <v>0.110905241803632</v>
      </c>
    </row>
    <row r="52" customFormat="false" ht="15" hidden="false" customHeight="false" outlineLevel="0" collapsed="false">
      <c r="T52" s="10" t="s">
        <v>103</v>
      </c>
      <c r="U52" s="0" t="n">
        <f aca="false">AVERAGE(X20:X27)</f>
        <v>7.30385691966555</v>
      </c>
      <c r="V52" s="0" t="n">
        <f aca="false">STDEV(X20:X27)</f>
        <v>2.77495113877342</v>
      </c>
      <c r="W52" s="0" t="n">
        <f aca="false">V52/SQRT(COUNT(X20:X27))</f>
        <v>1.132869058525</v>
      </c>
      <c r="X52" s="0" t="n">
        <f aca="false">U52/U51</f>
        <v>1.02016609838234</v>
      </c>
      <c r="Y52" s="0" t="n">
        <f aca="false">W52/U52</f>
        <v>0.155105592974413</v>
      </c>
      <c r="AA52" s="10" t="s">
        <v>103</v>
      </c>
      <c r="AB52" s="0" t="n">
        <f aca="false">AVERAGE(AE20:AE27)</f>
        <v>73.2364897272071</v>
      </c>
      <c r="AC52" s="0" t="n">
        <f aca="false">STDEV(AE20:AE27)</f>
        <v>20.704800518344</v>
      </c>
      <c r="AD52" s="0" t="n">
        <f aca="false">AC52/SQRT(COUNT(AE20:AE27))</f>
        <v>8.45269941600925</v>
      </c>
      <c r="AE52" s="0" t="n">
        <f aca="false">AB52/AB51</f>
        <v>1.42760732205349</v>
      </c>
      <c r="AF52" s="0" t="n">
        <f aca="false">AD52/AB52</f>
        <v>0.115416501357371</v>
      </c>
      <c r="AH52" s="10" t="s">
        <v>103</v>
      </c>
      <c r="AI52" s="0" t="n">
        <f aca="false">AVERAGE(AL20:AL27)</f>
        <v>40.827873978308</v>
      </c>
      <c r="AJ52" s="0" t="n">
        <f aca="false">STDEV(AL20:AL27)</f>
        <v>16.4105894088383</v>
      </c>
      <c r="AK52" s="0" t="n">
        <f aca="false">AJ52/SQRT(COUNT(AL20:AL27))</f>
        <v>6.69959507166261</v>
      </c>
      <c r="AL52" s="0" t="n">
        <f aca="false">AI52/AI51</f>
        <v>1.84643334921361</v>
      </c>
      <c r="AM52" s="0" t="n">
        <f aca="false">AK52/AI52</f>
        <v>0.164093655114693</v>
      </c>
      <c r="AO52" s="10" t="s">
        <v>103</v>
      </c>
      <c r="AP52" s="0" t="n">
        <f aca="false">AVERAGE(AS20:AS27)</f>
        <v>4.07567034965776</v>
      </c>
      <c r="AQ52" s="0" t="n">
        <f aca="false">STDEV(AS20:AS27)</f>
        <v>1.53215826927678</v>
      </c>
      <c r="AR52" s="0" t="n">
        <f aca="false">AQ52/SQRT(COUNT(AS20:AS27))</f>
        <v>0.625500994152316</v>
      </c>
      <c r="AS52" s="0" t="n">
        <f aca="false">AP52/AP51</f>
        <v>1.55671412588205</v>
      </c>
      <c r="AT52" s="0" t="n">
        <f aca="false">AR52/AP52</f>
        <v>0.153471929888746</v>
      </c>
      <c r="AV52" s="10" t="s">
        <v>103</v>
      </c>
      <c r="AW52" s="0" t="n">
        <f aca="false">AVERAGE(AZ20:AZ27)</f>
        <v>41.7413284459086</v>
      </c>
      <c r="AX52" s="0" t="n">
        <f aca="false">STDEV(AZ20:AZ27)</f>
        <v>10.8017344718231</v>
      </c>
      <c r="AY52" s="0" t="n">
        <f aca="false">AX52/SQRT(COUNT(AZ20:AZ27))</f>
        <v>4.40978963216635</v>
      </c>
      <c r="AZ52" s="0" t="n">
        <f aca="false">AW52/AW51</f>
        <v>1.40130366999556</v>
      </c>
      <c r="BA52" s="0" t="n">
        <f aca="false">AY52/AW52</f>
        <v>0.105645646565391</v>
      </c>
      <c r="BC52" s="10" t="s">
        <v>103</v>
      </c>
      <c r="BD52" s="0" t="n">
        <f aca="false">AVERAGE(BG20:BG27)</f>
        <v>36.2258630443973</v>
      </c>
      <c r="BE52" s="0" t="n">
        <f aca="false">STDEV(BG20:BG27)</f>
        <v>9.98490390601955</v>
      </c>
      <c r="BF52" s="0" t="n">
        <f aca="false">BE52/SQRT(COUNT(BG20:BG27))</f>
        <v>4.07631995007843</v>
      </c>
      <c r="BG52" s="0" t="n">
        <f aca="false">BD52/BD51</f>
        <v>1.98327453565381</v>
      </c>
      <c r="BH52" s="0" t="n">
        <f aca="false">BF52/BD52</f>
        <v>0.112525130045421</v>
      </c>
      <c r="BJ52" s="10" t="s">
        <v>103</v>
      </c>
      <c r="BK52" s="0" t="n">
        <f aca="false">AVERAGE(BN20:BN27)</f>
        <v>0.618428007946927</v>
      </c>
      <c r="BL52" s="0" t="n">
        <f aca="false">STDEV(BN20:BN27)</f>
        <v>0.0622055770279052</v>
      </c>
      <c r="BM52" s="0" t="n">
        <f aca="false">BL52/SQRT(COUNT(BN20:BN27))</f>
        <v>0.0253953204789604</v>
      </c>
      <c r="BN52" s="0" t="n">
        <f aca="false">BK52/BK51</f>
        <v>1.18485112976769</v>
      </c>
      <c r="BO52" s="0" t="n">
        <f aca="false">BM52/BK52</f>
        <v>0.0410643116945309</v>
      </c>
      <c r="BQ52" s="10" t="s">
        <v>103</v>
      </c>
      <c r="BR52" s="0" t="n">
        <f aca="false">AVERAGE(BU20:BU27)</f>
        <v>23.699297261155</v>
      </c>
      <c r="BS52" s="0" t="n">
        <f aca="false">STDEV(BU20:BU27)</f>
        <v>6.08502520862158</v>
      </c>
      <c r="BT52" s="0" t="n">
        <f aca="false">BS52/SQRT(COUNT(BU20:BU27))</f>
        <v>2.48420113884927</v>
      </c>
      <c r="BU52" s="0" t="n">
        <f aca="false">BR52/BR51</f>
        <v>1.19958916770373</v>
      </c>
      <c r="BV52" s="0" t="n">
        <f aca="false">BT52/BR52</f>
        <v>0.104821721567292</v>
      </c>
      <c r="BX52" s="83" t="s">
        <v>103</v>
      </c>
      <c r="BY52" s="12" t="n">
        <f aca="false">AVERAGE(CB20:CB27)</f>
        <v>6.68367601037142</v>
      </c>
      <c r="BZ52" s="12" t="n">
        <f aca="false">STDEV(CB20:CB27)</f>
        <v>2.76702571234313</v>
      </c>
      <c r="CA52" s="12" t="n">
        <f aca="false">BZ52/SQRT(COUNT(CB20:CB27))</f>
        <v>1.12963351673364</v>
      </c>
      <c r="CB52" s="12" t="n">
        <f aca="false">BY52/BY51</f>
        <v>1.18809030957971</v>
      </c>
      <c r="CC52" s="12" t="n">
        <f aca="false">CA52/BY52</f>
        <v>0.16901380542395</v>
      </c>
      <c r="CE52" s="83" t="s">
        <v>103</v>
      </c>
      <c r="CF52" s="12" t="n">
        <f aca="false">AVERAGE(CI20:CI27)</f>
        <v>210.733257878084</v>
      </c>
      <c r="CG52" s="12" t="n">
        <f aca="false">STDEV(CI20:CI27)</f>
        <v>47.9243899497433</v>
      </c>
      <c r="CH52" s="12" t="n">
        <f aca="false">CG52/SQRT(COUNT(CI20:CI27))</f>
        <v>19.5650502685062</v>
      </c>
      <c r="CI52" s="12" t="n">
        <f aca="false">CF52/CF51</f>
        <v>1.52362915921079</v>
      </c>
      <c r="CJ52" s="12" t="n">
        <f aca="false">CH52/CF52</f>
        <v>0.0928427267034671</v>
      </c>
      <c r="CL52" s="83" t="s">
        <v>103</v>
      </c>
      <c r="CM52" s="12" t="n">
        <f aca="false">AVERAGE(CP20:CP27)</f>
        <v>283.000408088228</v>
      </c>
      <c r="CN52" s="12" t="n">
        <f aca="false">STDEV(CP20:CP27)</f>
        <v>112.665257654142</v>
      </c>
      <c r="CO52" s="12" t="n">
        <f aca="false">CN52/SQRT(COUNT(CP20:CP27))</f>
        <v>45.995398831974</v>
      </c>
      <c r="CP52" s="12" t="n">
        <f aca="false">CM52/CM51</f>
        <v>1.82088792439433</v>
      </c>
      <c r="CQ52" s="12" t="n">
        <f aca="false">CO52/CM52</f>
        <v>0.162527676700857</v>
      </c>
      <c r="CS52" s="83" t="s">
        <v>103</v>
      </c>
      <c r="CT52" s="12" t="n">
        <f aca="false">AVERAGE(CW20:CW27)</f>
        <v>29.4710287474788</v>
      </c>
      <c r="CU52" s="12" t="n">
        <f aca="false">STDEV(CW20:CW27)</f>
        <v>12.6543787799642</v>
      </c>
      <c r="CV52" s="12" t="n">
        <f aca="false">CU52/SQRT(COUNT(CW20:CW27))</f>
        <v>5.16612850380258</v>
      </c>
      <c r="CW52" s="12" t="n">
        <f aca="false">CT52/CT51</f>
        <v>1.77130175404361</v>
      </c>
      <c r="CX52" s="12" t="n">
        <f aca="false">CV52/CT52</f>
        <v>0.175295153354446</v>
      </c>
    </row>
    <row r="53" customFormat="false" ht="15" hidden="false" customHeight="false" outlineLevel="0" collapsed="false">
      <c r="T53" s="10" t="s">
        <v>110</v>
      </c>
      <c r="U53" s="0" t="n">
        <f aca="false">AVERAGE(X28:X35)</f>
        <v>8.18985760748273</v>
      </c>
      <c r="V53" s="0" t="n">
        <f aca="false">STDEV(X28:X35)</f>
        <v>3.15727522634075</v>
      </c>
      <c r="W53" s="0" t="n">
        <f aca="false">V53/SQRT(COUNT(X28:X35))</f>
        <v>1.11626536130892</v>
      </c>
      <c r="X53" s="0" t="n">
        <f aca="false">U53/U51</f>
        <v>1.14391823027595</v>
      </c>
      <c r="Y53" s="0" t="n">
        <f aca="false">W53/U53</f>
        <v>0.136298506617384</v>
      </c>
      <c r="AA53" s="10" t="s">
        <v>110</v>
      </c>
      <c r="AB53" s="0" t="n">
        <f aca="false">AVERAGE(AE28:AE35)</f>
        <v>56.944114645263</v>
      </c>
      <c r="AC53" s="0" t="n">
        <f aca="false">STDEV(AE28:AE35)</f>
        <v>10.0872206172747</v>
      </c>
      <c r="AD53" s="0" t="n">
        <f aca="false">AC53/SQRT(COUNT(AE28:AE35))</f>
        <v>3.56637105089985</v>
      </c>
      <c r="AE53" s="0" t="n">
        <f aca="false">AB53/AB51</f>
        <v>1.11001817971118</v>
      </c>
      <c r="AF53" s="0" t="n">
        <f aca="false">AD53/AB53</f>
        <v>0.06262931776386</v>
      </c>
      <c r="AH53" s="10" t="s">
        <v>110</v>
      </c>
      <c r="AI53" s="0" t="n">
        <f aca="false">AVERAGE(AL28:AL35)</f>
        <v>20.5542026557723</v>
      </c>
      <c r="AJ53" s="0" t="n">
        <f aca="false">STDEV(AL28:AL35)</f>
        <v>4.61080338961818</v>
      </c>
      <c r="AK53" s="0" t="n">
        <f aca="false">AJ53/SQRT(COUNT(AL28:AL35))</f>
        <v>1.63016517175847</v>
      </c>
      <c r="AL53" s="0" t="n">
        <f aca="false">AI53/AI51</f>
        <v>0.929560164466976</v>
      </c>
      <c r="AM53" s="0" t="n">
        <f aca="false">AK53/AI53</f>
        <v>0.0793105526426569</v>
      </c>
      <c r="AO53" s="10" t="s">
        <v>110</v>
      </c>
      <c r="AP53" s="0" t="n">
        <f aca="false">AVERAGE(AS28:AS35)</f>
        <v>3.66052906966113</v>
      </c>
      <c r="AQ53" s="0" t="n">
        <f aca="false">STDEV(AS28:AS35)</f>
        <v>0.818857416720887</v>
      </c>
      <c r="AR53" s="0" t="n">
        <f aca="false">AQ53/SQRT(COUNT(AS28:AS35))</f>
        <v>0.289509816094119</v>
      </c>
      <c r="AS53" s="0" t="n">
        <f aca="false">AP53/AP51</f>
        <v>1.39814970840855</v>
      </c>
      <c r="AT53" s="0" t="n">
        <f aca="false">AR53/AP53</f>
        <v>0.0790896098855241</v>
      </c>
      <c r="AV53" s="10" t="s">
        <v>110</v>
      </c>
      <c r="AW53" s="0" t="n">
        <f aca="false">AVERAGE(AZ28:AZ35)</f>
        <v>25.3698753481446</v>
      </c>
      <c r="AX53" s="0" t="n">
        <f aca="false">STDEV(AZ28:AZ35)</f>
        <v>3.78037827661329</v>
      </c>
      <c r="AY53" s="0" t="n">
        <f aca="false">AX53/SQRT(COUNT(AZ28:AZ35))</f>
        <v>1.42884868309567</v>
      </c>
      <c r="AZ53" s="0" t="n">
        <f aca="false">AW53/AW51</f>
        <v>0.851695448043878</v>
      </c>
      <c r="BA53" s="0" t="n">
        <f aca="false">AY53/AW53</f>
        <v>0.0563206820486081</v>
      </c>
      <c r="BC53" s="10" t="s">
        <v>110</v>
      </c>
      <c r="BD53" s="0" t="n">
        <f aca="false">AVERAGE(BG28:BG35)</f>
        <v>20.026872530321</v>
      </c>
      <c r="BE53" s="0" t="n">
        <f aca="false">STDEV(BG28:BG35)</f>
        <v>2.5991173476589</v>
      </c>
      <c r="BF53" s="0" t="n">
        <f aca="false">BE53/SQRT(COUNT(BG28:BG35))</f>
        <v>0.918926750814601</v>
      </c>
      <c r="BG53" s="0" t="n">
        <f aca="false">BD53/BD51</f>
        <v>1.09642070554654</v>
      </c>
      <c r="BH53" s="0" t="n">
        <f aca="false">BF53/BD53</f>
        <v>0.0458846856603961</v>
      </c>
      <c r="BJ53" s="10" t="s">
        <v>110</v>
      </c>
      <c r="BK53" s="0" t="n">
        <f aca="false">AVERAGE(BN28:BN35)</f>
        <v>0.6062926500892</v>
      </c>
      <c r="BL53" s="0" t="n">
        <f aca="false">STDEV(BN28:BN35)</f>
        <v>0.11145775095066</v>
      </c>
      <c r="BM53" s="0" t="n">
        <f aca="false">BL53/SQRT(COUNT(BN28:BN35))</f>
        <v>0.0394062657565065</v>
      </c>
      <c r="BN53" s="0" t="n">
        <f aca="false">BK53/BK51</f>
        <v>1.16160090131249</v>
      </c>
      <c r="BO53" s="0" t="n">
        <f aca="false">BM53/BK53</f>
        <v>0.0649954535168931</v>
      </c>
      <c r="BQ53" s="10" t="s">
        <v>110</v>
      </c>
      <c r="BR53" s="0" t="n">
        <f aca="false">AVERAGE(BU28:BU35)</f>
        <v>21.8356681871054</v>
      </c>
      <c r="BS53" s="0" t="n">
        <f aca="false">STDEV(BU28:BU35)</f>
        <v>4.34056291065938</v>
      </c>
      <c r="BT53" s="0" t="n">
        <f aca="false">BS53/SQRT(COUNT(BU28:BU35))</f>
        <v>1.53462073414703</v>
      </c>
      <c r="BU53" s="0" t="n">
        <f aca="false">BR53/BR51</f>
        <v>1.10525771031018</v>
      </c>
      <c r="BV53" s="0" t="n">
        <f aca="false">BT53/BR53</f>
        <v>0.0702804567736228</v>
      </c>
      <c r="BX53" s="83" t="s">
        <v>110</v>
      </c>
      <c r="BY53" s="12" t="n">
        <f aca="false">AVERAGE(CB28:CB35)</f>
        <v>6.50037468478845</v>
      </c>
      <c r="BZ53" s="12" t="n">
        <f aca="false">STDEV(CB28:CB35)</f>
        <v>1.01407810713077</v>
      </c>
      <c r="CA53" s="12" t="n">
        <f aca="false">BZ53/SQRT(COUNT(CB28:CB35))</f>
        <v>0.358530753102493</v>
      </c>
      <c r="CB53" s="12" t="n">
        <f aca="false">BY53/BY51</f>
        <v>1.15550666424437</v>
      </c>
      <c r="CC53" s="12" t="n">
        <f aca="false">CA53/BY53</f>
        <v>0.0551553980328999</v>
      </c>
      <c r="CE53" s="83" t="s">
        <v>110</v>
      </c>
      <c r="CF53" s="12" t="n">
        <f aca="false">AVERAGE(CI28:CI35)</f>
        <v>173.179523708072</v>
      </c>
      <c r="CG53" s="12" t="n">
        <f aca="false">STDEV(CI28:CI35)</f>
        <v>64.0733016128515</v>
      </c>
      <c r="CH53" s="12" t="n">
        <f aca="false">CG53/SQRT(COUNT(CI28:CI35))</f>
        <v>22.6533330317291</v>
      </c>
      <c r="CI53" s="12" t="n">
        <f aca="false">CF53/CF51</f>
        <v>1.25211072403439</v>
      </c>
      <c r="CJ53" s="12" t="n">
        <f aca="false">CH53/CF53</f>
        <v>0.130808380498353</v>
      </c>
      <c r="CL53" s="83" t="s">
        <v>110</v>
      </c>
      <c r="CM53" s="12" t="n">
        <f aca="false">AVERAGE(CP28:CP35)</f>
        <v>168.03007566663</v>
      </c>
      <c r="CN53" s="12" t="n">
        <f aca="false">STDEV(CP28:CP35)</f>
        <v>51.1352855270314</v>
      </c>
      <c r="CO53" s="12" t="n">
        <f aca="false">CN53/SQRT(COUNT(CP28:CP35))</f>
        <v>18.0790535770371</v>
      </c>
      <c r="CP53" s="12" t="n">
        <f aca="false">CM53/CM51</f>
        <v>1.08114309015783</v>
      </c>
      <c r="CQ53" s="12" t="n">
        <f aca="false">CO53/CM53</f>
        <v>0.107594152447481</v>
      </c>
      <c r="CS53" s="83" t="s">
        <v>110</v>
      </c>
      <c r="CT53" s="12" t="n">
        <f aca="false">AVERAGE(CW28:CW35)</f>
        <v>18.2632286245913</v>
      </c>
      <c r="CU53" s="12" t="n">
        <f aca="false">STDEV(CW28:CW35)</f>
        <v>6.02328415407207</v>
      </c>
      <c r="CV53" s="12" t="n">
        <f aca="false">CU53/SQRT(COUNT(CW28:CW35))</f>
        <v>2.12955253517892</v>
      </c>
      <c r="CW53" s="12" t="n">
        <f aca="false">CT53/CT51</f>
        <v>1.09767762687977</v>
      </c>
      <c r="CX53" s="12" t="n">
        <f aca="false">CV53/CT53</f>
        <v>0.116603289536194</v>
      </c>
    </row>
    <row r="100" customFormat="false" ht="15" hidden="false" customHeight="false" outlineLevel="0" collapsed="false">
      <c r="AC100" s="19"/>
      <c r="AX100" s="19"/>
    </row>
    <row r="108" customFormat="false" ht="15" hidden="false" customHeight="false" outlineLevel="0" collapsed="false">
      <c r="AC108" s="19"/>
      <c r="AX108" s="19"/>
    </row>
  </sheetData>
  <mergeCells count="13">
    <mergeCell ref="G2:O2"/>
    <mergeCell ref="T2:Y2"/>
    <mergeCell ref="AA2:AF2"/>
    <mergeCell ref="AH2:AM2"/>
    <mergeCell ref="AO2:AT2"/>
    <mergeCell ref="AV2:BA2"/>
    <mergeCell ref="BC2:BH2"/>
    <mergeCell ref="BJ2:BO2"/>
    <mergeCell ref="BQ2:BV2"/>
    <mergeCell ref="BX2:CC2"/>
    <mergeCell ref="CE2:CJ2"/>
    <mergeCell ref="CL2:CQ2"/>
    <mergeCell ref="CS2:CX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X4" activeCellId="0" sqref="X4"/>
    </sheetView>
  </sheetViews>
  <sheetFormatPr defaultRowHeight="15"/>
  <cols>
    <col collapsed="false" hidden="false" max="13" min="1" style="0" width="8.89068825910931"/>
    <col collapsed="false" hidden="false" max="15" min="14" style="0" width="11.0323886639676"/>
    <col collapsed="false" hidden="false" max="16" min="16" style="0" width="8.89068825910931"/>
    <col collapsed="false" hidden="false" max="19" min="17" style="0" width="9.10526315789474"/>
    <col collapsed="false" hidden="false" max="20" min="20" style="0" width="12.748987854251"/>
    <col collapsed="false" hidden="false" max="21" min="21" style="0" width="17.5668016194332"/>
    <col collapsed="false" hidden="false" max="22" min="22" style="0" width="8.89068825910931"/>
    <col collapsed="false" hidden="false" max="23" min="23" style="0" width="12.9595141700405"/>
    <col collapsed="false" hidden="false" max="24" min="24" style="0" width="15.3198380566802"/>
    <col collapsed="false" hidden="false" max="26" min="25" style="0" width="8.89068825910931"/>
    <col collapsed="false" hidden="false" max="27" min="27" style="0" width="22.3886639676113"/>
    <col collapsed="false" hidden="false" max="28" min="28" style="0" width="17.7813765182186"/>
    <col collapsed="false" hidden="false" max="29" min="29" style="0" width="8.89068825910931"/>
    <col collapsed="false" hidden="false" max="30" min="30" style="0" width="17.3522267206478"/>
    <col collapsed="false" hidden="false" max="31" min="31" style="0" width="13.3886639676113"/>
    <col collapsed="false" hidden="false" max="33" min="32" style="0" width="8.89068825910931"/>
    <col collapsed="false" hidden="false" max="34" min="34" style="0" width="20.7813765182186"/>
    <col collapsed="false" hidden="false" max="35" min="35" style="0" width="16.497975708502"/>
    <col collapsed="false" hidden="false" max="36" min="36" style="0" width="8.89068825910931"/>
    <col collapsed="false" hidden="false" max="37" min="37" style="0" width="17.3522267206478"/>
    <col collapsed="false" hidden="false" max="38" min="38" style="0" width="15.4251012145749"/>
    <col collapsed="false" hidden="false" max="40" min="39" style="0" width="8.89068825910931"/>
    <col collapsed="false" hidden="false" max="41" min="41" style="0" width="21.5303643724696"/>
    <col collapsed="false" hidden="false" max="42" min="42" style="0" width="16.497975708502"/>
    <col collapsed="false" hidden="false" max="44" min="43" style="0" width="8.89068825910931"/>
    <col collapsed="false" hidden="false" max="45" min="45" style="0" width="13.3886639676113"/>
    <col collapsed="false" hidden="false" max="47" min="46" style="0" width="8.89068825910931"/>
    <col collapsed="false" hidden="false" max="48" min="48" style="0" width="21.5303643724696"/>
    <col collapsed="false" hidden="false" max="49" min="49" style="0" width="17.0323886639676"/>
    <col collapsed="false" hidden="false" max="50" min="50" style="0" width="8.89068825910931"/>
    <col collapsed="false" hidden="false" max="51" min="51" style="0" width="12.5344129554656"/>
    <col collapsed="false" hidden="false" max="52" min="52" style="0" width="14.8906882591093"/>
    <col collapsed="false" hidden="false" max="53" min="53" style="0" width="11.4615384615385"/>
    <col collapsed="false" hidden="false" max="54" min="54" style="0" width="8.89068825910931"/>
    <col collapsed="false" hidden="false" max="55" min="55" style="0" width="22.3886639676113"/>
    <col collapsed="false" hidden="false" max="56" min="56" style="0" width="17.7813765182186"/>
    <col collapsed="false" hidden="false" max="57" min="57" style="0" width="8.89068825910931"/>
    <col collapsed="false" hidden="false" max="58" min="58" style="0" width="11.5708502024291"/>
    <col collapsed="false" hidden="false" max="59" min="59" style="0" width="14.8906882591093"/>
    <col collapsed="false" hidden="false" max="60" min="60" style="0" width="11.5708502024291"/>
    <col collapsed="false" hidden="false" max="62" min="61" style="0" width="8.89068825910931"/>
    <col collapsed="false" hidden="false" max="63" min="63" style="0" width="17.1376518218624"/>
    <col collapsed="false" hidden="false" max="64" min="64" style="0" width="10.7125506072875"/>
    <col collapsed="false" hidden="false" max="65" min="65" style="0" width="9.96356275303644"/>
    <col collapsed="false" hidden="false" max="66" min="66" style="0" width="13.3886639676113"/>
    <col collapsed="false" hidden="false" max="67" min="67" style="0" width="10.6032388663968"/>
    <col collapsed="false" hidden="false" max="69" min="68" style="0" width="8.89068825910931"/>
    <col collapsed="false" hidden="false" max="70" min="70" style="0" width="13.3886639676113"/>
    <col collapsed="false" hidden="false" max="71" min="71" style="0" width="8.89068825910931"/>
    <col collapsed="false" hidden="false" max="72" min="72" style="0" width="14.1417004048583"/>
    <col collapsed="false" hidden="false" max="73" min="73" style="0" width="17.3522267206478"/>
    <col collapsed="false" hidden="false" max="74" min="74" style="0" width="13.497975708502"/>
    <col collapsed="false" hidden="false" max="75" min="75" style="0" width="8.89068825910931"/>
    <col collapsed="false" hidden="false" max="76" min="76" style="12" width="9.10526315789474"/>
    <col collapsed="false" hidden="false" max="77" min="77" style="12" width="16.3886639676113"/>
    <col collapsed="false" hidden="false" max="78" min="78" style="12" width="9.10526315789474"/>
    <col collapsed="false" hidden="false" max="79" min="79" style="12" width="13.3886639676113"/>
    <col collapsed="false" hidden="false" max="80" min="80" style="12" width="17.3522267206478"/>
    <col collapsed="false" hidden="false" max="81" min="81" style="12" width="13.497975708502"/>
    <col collapsed="false" hidden="false" max="1025" min="82" style="12" width="9.10526315789474"/>
  </cols>
  <sheetData>
    <row r="1" customFormat="false" ht="15" hidden="false" customHeight="false" outlineLevel="0" collapsed="false"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9" customFormat="true" ht="15" hidden="false" customHeight="false" outlineLevel="0" collapsed="false">
      <c r="E2" s="20" t="s">
        <v>55</v>
      </c>
      <c r="G2" s="20" t="s">
        <v>56</v>
      </c>
      <c r="H2" s="20"/>
      <c r="I2" s="20"/>
      <c r="J2" s="20"/>
      <c r="K2" s="20"/>
      <c r="L2" s="20"/>
      <c r="M2" s="20"/>
      <c r="N2" s="20"/>
      <c r="O2" s="20"/>
      <c r="T2" s="21" t="s">
        <v>9</v>
      </c>
      <c r="U2" s="21"/>
      <c r="V2" s="21"/>
      <c r="W2" s="21"/>
      <c r="X2" s="21"/>
      <c r="Y2" s="21"/>
      <c r="AA2" s="22" t="s">
        <v>57</v>
      </c>
      <c r="AB2" s="22"/>
      <c r="AC2" s="22"/>
      <c r="AD2" s="22"/>
      <c r="AE2" s="22"/>
      <c r="AF2" s="22"/>
      <c r="AH2" s="23" t="s">
        <v>58</v>
      </c>
      <c r="AI2" s="23"/>
      <c r="AJ2" s="23"/>
      <c r="AK2" s="23"/>
      <c r="AL2" s="23"/>
      <c r="AM2" s="23"/>
      <c r="AO2" s="24" t="s">
        <v>59</v>
      </c>
      <c r="AP2" s="24"/>
      <c r="AQ2" s="24"/>
      <c r="AR2" s="24"/>
      <c r="AS2" s="24"/>
      <c r="AT2" s="24"/>
      <c r="AV2" s="25" t="s">
        <v>6</v>
      </c>
      <c r="AW2" s="25"/>
      <c r="AX2" s="25"/>
      <c r="AY2" s="25"/>
      <c r="AZ2" s="25"/>
      <c r="BA2" s="25"/>
      <c r="BC2" s="26" t="s">
        <v>60</v>
      </c>
      <c r="BD2" s="26"/>
      <c r="BE2" s="26"/>
      <c r="BF2" s="26"/>
      <c r="BG2" s="26"/>
      <c r="BH2" s="26"/>
      <c r="BJ2" s="27" t="s">
        <v>61</v>
      </c>
      <c r="BK2" s="27"/>
      <c r="BL2" s="27"/>
      <c r="BM2" s="27"/>
      <c r="BN2" s="27"/>
      <c r="BO2" s="27"/>
      <c r="BQ2" s="28" t="s">
        <v>62</v>
      </c>
      <c r="BR2" s="28"/>
      <c r="BS2" s="28"/>
      <c r="BT2" s="28"/>
      <c r="BU2" s="28"/>
      <c r="BV2" s="28"/>
      <c r="BX2" s="21" t="s">
        <v>63</v>
      </c>
      <c r="BY2" s="21"/>
      <c r="BZ2" s="21"/>
      <c r="CA2" s="21"/>
      <c r="CB2" s="21"/>
      <c r="CC2" s="21"/>
    </row>
    <row r="3" s="29" customFormat="true" ht="15" hidden="false" customHeight="false" outlineLevel="0" collapsed="false">
      <c r="A3" s="29" t="s">
        <v>67</v>
      </c>
      <c r="B3" s="29" t="s">
        <v>68</v>
      </c>
      <c r="C3" s="29" t="s">
        <v>69</v>
      </c>
      <c r="E3" s="29" t="s">
        <v>70</v>
      </c>
      <c r="G3" s="30" t="s">
        <v>9</v>
      </c>
      <c r="H3" s="31" t="s">
        <v>57</v>
      </c>
      <c r="I3" s="32" t="s">
        <v>58</v>
      </c>
      <c r="J3" s="33" t="s">
        <v>59</v>
      </c>
      <c r="K3" s="34" t="s">
        <v>6</v>
      </c>
      <c r="L3" s="35" t="s">
        <v>60</v>
      </c>
      <c r="M3" s="36" t="s">
        <v>61</v>
      </c>
      <c r="N3" s="37" t="s">
        <v>62</v>
      </c>
      <c r="O3" s="30" t="s">
        <v>63</v>
      </c>
      <c r="T3" s="21" t="s">
        <v>71</v>
      </c>
      <c r="U3" s="21" t="s">
        <v>72</v>
      </c>
      <c r="V3" s="21" t="s">
        <v>73</v>
      </c>
      <c r="W3" s="21" t="s">
        <v>74</v>
      </c>
      <c r="X3" s="21" t="s">
        <v>75</v>
      </c>
      <c r="Y3" s="21" t="s">
        <v>76</v>
      </c>
      <c r="AA3" s="22" t="s">
        <v>71</v>
      </c>
      <c r="AB3" s="22" t="s">
        <v>72</v>
      </c>
      <c r="AC3" s="22" t="s">
        <v>73</v>
      </c>
      <c r="AD3" s="22" t="s">
        <v>74</v>
      </c>
      <c r="AE3" s="22" t="s">
        <v>77</v>
      </c>
      <c r="AF3" s="22" t="s">
        <v>76</v>
      </c>
      <c r="AH3" s="23" t="s">
        <v>71</v>
      </c>
      <c r="AI3" s="23" t="s">
        <v>72</v>
      </c>
      <c r="AJ3" s="23" t="s">
        <v>73</v>
      </c>
      <c r="AK3" s="23" t="s">
        <v>74</v>
      </c>
      <c r="AL3" s="23" t="s">
        <v>78</v>
      </c>
      <c r="AM3" s="23" t="s">
        <v>76</v>
      </c>
      <c r="AO3" s="24" t="s">
        <v>71</v>
      </c>
      <c r="AP3" s="24" t="s">
        <v>72</v>
      </c>
      <c r="AQ3" s="24" t="s">
        <v>73</v>
      </c>
      <c r="AR3" s="24" t="s">
        <v>74</v>
      </c>
      <c r="AS3" s="24" t="s">
        <v>79</v>
      </c>
      <c r="AT3" s="24" t="s">
        <v>76</v>
      </c>
      <c r="AV3" s="25" t="s">
        <v>71</v>
      </c>
      <c r="AW3" s="25" t="s">
        <v>72</v>
      </c>
      <c r="AX3" s="25" t="s">
        <v>73</v>
      </c>
      <c r="AY3" s="25" t="s">
        <v>74</v>
      </c>
      <c r="AZ3" s="25" t="s">
        <v>80</v>
      </c>
      <c r="BA3" s="25" t="s">
        <v>76</v>
      </c>
      <c r="BC3" s="26" t="s">
        <v>71</v>
      </c>
      <c r="BD3" s="26" t="s">
        <v>72</v>
      </c>
      <c r="BE3" s="26" t="s">
        <v>73</v>
      </c>
      <c r="BF3" s="26" t="s">
        <v>74</v>
      </c>
      <c r="BG3" s="26" t="s">
        <v>81</v>
      </c>
      <c r="BH3" s="26" t="s">
        <v>76</v>
      </c>
      <c r="BJ3" s="38" t="s">
        <v>71</v>
      </c>
      <c r="BK3" s="38" t="s">
        <v>72</v>
      </c>
      <c r="BL3" s="38" t="s">
        <v>73</v>
      </c>
      <c r="BM3" s="38" t="s">
        <v>74</v>
      </c>
      <c r="BN3" s="38" t="s">
        <v>82</v>
      </c>
      <c r="BO3" s="38" t="s">
        <v>76</v>
      </c>
      <c r="BQ3" s="28" t="s">
        <v>71</v>
      </c>
      <c r="BR3" s="28" t="s">
        <v>72</v>
      </c>
      <c r="BS3" s="28" t="s">
        <v>73</v>
      </c>
      <c r="BT3" s="28" t="s">
        <v>74</v>
      </c>
      <c r="BU3" s="28" t="s">
        <v>83</v>
      </c>
      <c r="BV3" s="28" t="s">
        <v>76</v>
      </c>
      <c r="BX3" s="21" t="s">
        <v>71</v>
      </c>
      <c r="BY3" s="21" t="s">
        <v>72</v>
      </c>
      <c r="BZ3" s="21" t="s">
        <v>73</v>
      </c>
      <c r="CA3" s="21" t="s">
        <v>74</v>
      </c>
      <c r="CB3" s="21" t="s">
        <v>84</v>
      </c>
      <c r="CC3" s="21" t="s">
        <v>76</v>
      </c>
    </row>
    <row r="4" customFormat="false" ht="15" hidden="false" customHeight="false" outlineLevel="0" collapsed="false">
      <c r="A4" s="10" t="s">
        <v>85</v>
      </c>
      <c r="B4" s="0" t="n">
        <v>8</v>
      </c>
      <c r="C4" s="0" t="s">
        <v>86</v>
      </c>
      <c r="E4" s="0" t="n">
        <v>20.9893283843994</v>
      </c>
      <c r="G4" s="39" t="n">
        <v>29.0836009979248</v>
      </c>
      <c r="H4" s="40" t="n">
        <v>25.8348484039307</v>
      </c>
      <c r="I4" s="41" t="n">
        <v>26.417978922526</v>
      </c>
      <c r="J4" s="42" t="n">
        <v>30.3039976755778</v>
      </c>
      <c r="K4" s="43" t="n">
        <v>25.6964270273844</v>
      </c>
      <c r="L4" s="44" t="n">
        <v>26.779998143514</v>
      </c>
      <c r="M4" s="5" t="n">
        <v>31.8702659606934</v>
      </c>
      <c r="N4" s="45"/>
      <c r="O4" s="39"/>
      <c r="T4" s="0" t="n">
        <f aca="false">G4-E4</f>
        <v>8.0942726135254</v>
      </c>
      <c r="U4" s="0" t="n">
        <f aca="false">AVERAGE(T12:T19)</f>
        <v>7.17828984097153</v>
      </c>
      <c r="V4" s="0" t="n">
        <f aca="false">T4-U4</f>
        <v>0.915982772553877</v>
      </c>
      <c r="W4" s="0" t="n">
        <f aca="false">POWER(2,-V4)</f>
        <v>0.529982720267041</v>
      </c>
      <c r="X4" s="0" t="n">
        <f aca="false">POWER(2,-T4)*1000</f>
        <v>3.65915789729325</v>
      </c>
      <c r="Y4" s="0" t="n">
        <f aca="false">AVERAGE(X4:X11)+(2*STDEV(X4:X11))</f>
        <v>14.0767578382584</v>
      </c>
      <c r="AA4" s="0" t="n">
        <f aca="false">H4-E4</f>
        <v>4.8455200195313</v>
      </c>
      <c r="AB4" s="0" t="n">
        <f aca="false">AVERAGE($AA$12:$AA$19)</f>
        <v>4.16904213398694</v>
      </c>
      <c r="AC4" s="0" t="n">
        <f aca="false">AA4-AB4</f>
        <v>0.676477885544362</v>
      </c>
      <c r="AD4" s="0" t="n">
        <f aca="false">POWER(2,-AC4)</f>
        <v>0.625690937990949</v>
      </c>
      <c r="AE4" s="0" t="n">
        <f aca="false">POWER(2,-AA4)*1000</f>
        <v>34.7818861764945</v>
      </c>
      <c r="AF4" s="0" t="n">
        <f aca="false">AVERAGE(AE4:AE11)+(2*STDEV(AE4:AE11))</f>
        <v>66.984260094622</v>
      </c>
      <c r="AH4" s="0" t="n">
        <f aca="false">I4-E4</f>
        <v>5.4286505381266</v>
      </c>
      <c r="AI4" s="0" t="n">
        <f aca="false">AVERAGE($AH$12:$AH$19)</f>
        <v>5.33410530758708</v>
      </c>
      <c r="AJ4" s="0" t="n">
        <f aca="false">AH4-AI4</f>
        <v>0.0945452305395254</v>
      </c>
      <c r="AK4" s="0" t="n">
        <f aca="false">POWER(2,-AJ4)</f>
        <v>0.936567427724656</v>
      </c>
      <c r="AL4" s="0" t="n">
        <f aca="false">POWER(2,-AH4)*1000</f>
        <v>23.2173876175055</v>
      </c>
      <c r="AM4" s="0" t="n">
        <f aca="false">AVERAGE(AL4:AL11)+(2*STDEV(AL4:AL11))</f>
        <v>33.6818492181816</v>
      </c>
      <c r="AO4" s="0" t="n">
        <f aca="false">J4-E4</f>
        <v>9.3146692911784</v>
      </c>
      <c r="AP4" s="0" t="n">
        <f aca="false">AVERAGE($AO$12:$AO$19)</f>
        <v>8.52747045248609</v>
      </c>
      <c r="AQ4" s="0" t="n">
        <f aca="false">AO4-AP4</f>
        <v>0.787198838692312</v>
      </c>
      <c r="AR4" s="0" t="n">
        <f aca="false">POWER(2,-AQ4)</f>
        <v>0.579468105558583</v>
      </c>
      <c r="AS4" s="0" t="n">
        <f aca="false">POWER(2,-AO4)*1000</f>
        <v>1.57038140339155</v>
      </c>
      <c r="AT4" s="0" t="n">
        <f aca="false">AVERAGE(AS4:AS11)+(2*STDEV(AS4:AS11))</f>
        <v>5.32855857584659</v>
      </c>
      <c r="AV4" s="0" t="n">
        <f aca="false">K4-E4</f>
        <v>4.707098642985</v>
      </c>
      <c r="AW4" s="0" t="n">
        <f aca="false">AVERAGE($AV$12:$AV$19)</f>
        <v>4.93652461751216</v>
      </c>
      <c r="AX4" s="0" t="n">
        <f aca="false">AV4-AW4</f>
        <v>-0.229425974527164</v>
      </c>
      <c r="AY4" s="0" t="n">
        <f aca="false">POWER(2,-AX4)</f>
        <v>1.1723683896335</v>
      </c>
      <c r="AZ4" s="0" t="n">
        <f aca="false">POWER(2,-AV4)*1000</f>
        <v>38.2844238692374</v>
      </c>
      <c r="BA4" s="0" t="n">
        <f aca="false">AVERAGE(AZ4:AZ11)+(2*STDEV(AZ4:AZ11))</f>
        <v>59.0196672681395</v>
      </c>
      <c r="BC4" s="0" t="n">
        <f aca="false">L4-E4</f>
        <v>5.7906697591146</v>
      </c>
      <c r="BD4" s="0" t="n">
        <f aca="false">AVERAGE($BC$12:$BC$19)</f>
        <v>5.59760417236355</v>
      </c>
      <c r="BE4" s="0" t="n">
        <f aca="false">BC4-BD4</f>
        <v>0.193065586751049</v>
      </c>
      <c r="BF4" s="0" t="n">
        <f aca="false">POWER(2,-BE4)</f>
        <v>0.874744996982014</v>
      </c>
      <c r="BG4" s="0" t="n">
        <f aca="false">POWER(2,-BC4)*1000</f>
        <v>18.064864464206</v>
      </c>
      <c r="BH4" s="0" t="n">
        <f aca="false">AVERAGE(BG4:BG11)+(2*STDEV(BG4:BG11))</f>
        <v>27.850704569396</v>
      </c>
      <c r="BJ4" s="0" t="n">
        <f aca="false">M4-E4</f>
        <v>10.880937576294</v>
      </c>
      <c r="BK4" s="0" t="n">
        <f aca="false">AVERAGE($BJ$12:$BJ$19)</f>
        <v>10.9008829526965</v>
      </c>
      <c r="BL4" s="0" t="n">
        <f aca="false">BJ4-BK4</f>
        <v>-0.0199453764025392</v>
      </c>
      <c r="BM4" s="0" t="n">
        <f aca="false">POWER(2,-BL4)</f>
        <v>1.01392108978771</v>
      </c>
      <c r="BN4" s="0" t="n">
        <f aca="false">POWER(2,-BJ4)*1000</f>
        <v>0.530287522699126</v>
      </c>
      <c r="BO4" s="0" t="n">
        <f aca="false">AVERAGE(BN4:BN11)+(2*STDEV(BN4:BN11))</f>
        <v>0.821669518161365</v>
      </c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0" t="s">
        <v>87</v>
      </c>
      <c r="B5" s="0" t="n">
        <v>13</v>
      </c>
      <c r="C5" s="0" t="s">
        <v>86</v>
      </c>
      <c r="E5" s="0" t="n">
        <v>20.6869220733643</v>
      </c>
      <c r="G5" s="39" t="n">
        <v>27.1553440093994</v>
      </c>
      <c r="H5" s="40" t="n">
        <v>24.8244152069092</v>
      </c>
      <c r="I5" s="41" t="n">
        <v>25.7952715555827</v>
      </c>
      <c r="J5" s="42" t="n">
        <v>28.7707010904948</v>
      </c>
      <c r="K5" s="43" t="n">
        <v>25.524206161499</v>
      </c>
      <c r="L5" s="44" t="n">
        <v>26.2064787546794</v>
      </c>
      <c r="M5" s="5" t="n">
        <v>31.4836050669352</v>
      </c>
      <c r="N5" s="45"/>
      <c r="O5" s="39"/>
      <c r="T5" s="0" t="n">
        <f aca="false">G5-E5</f>
        <v>6.4684219360351</v>
      </c>
      <c r="U5" s="0" t="n">
        <f aca="false">AVERAGE(T12:T19)</f>
        <v>7.17828984097153</v>
      </c>
      <c r="V5" s="0" t="n">
        <f aca="false">T5-U5</f>
        <v>-0.709867904936425</v>
      </c>
      <c r="W5" s="0" t="n">
        <f aca="false">POWER(2,-V5)</f>
        <v>1.63565434758655</v>
      </c>
      <c r="X5" s="0" t="n">
        <f aca="false">POWER(2,-T5)*1000</f>
        <v>11.2930427622199</v>
      </c>
      <c r="Y5" s="0" t="n">
        <f aca="false">AVERAGE(X4:X11)-(2*STDEV(X4:X11))</f>
        <v>1.4101091143462</v>
      </c>
      <c r="AA5" s="0" t="n">
        <f aca="false">H5-E5</f>
        <v>4.1374931335449</v>
      </c>
      <c r="AB5" s="0" t="n">
        <f aca="false">AVERAGE($AA$12:$AA$19)</f>
        <v>4.16904213398694</v>
      </c>
      <c r="AC5" s="0" t="n">
        <f aca="false">AA5-AB5</f>
        <v>-0.0315490004420376</v>
      </c>
      <c r="AD5" s="0" t="n">
        <f aca="false">POWER(2,-AC5)</f>
        <v>1.02210896012866</v>
      </c>
      <c r="AE5" s="0" t="n">
        <f aca="false">POWER(2,-AA5)*1000</f>
        <v>56.818591020867</v>
      </c>
      <c r="AF5" s="0" t="n">
        <f aca="false">AVERAGE(AE4:AE11)-(2*STDEV(AE4:AE11))</f>
        <v>27.8481577917098</v>
      </c>
      <c r="AH5" s="0" t="n">
        <f aca="false">I5-E5</f>
        <v>5.1083494822184</v>
      </c>
      <c r="AI5" s="0" t="n">
        <f aca="false">AVERAGE($AH$12:$AH$19)</f>
        <v>5.33410530758708</v>
      </c>
      <c r="AJ5" s="0" t="n">
        <f aca="false">AH5-AI5</f>
        <v>-0.225755825368674</v>
      </c>
      <c r="AK5" s="0" t="n">
        <f aca="false">POWER(2,-AJ5)</f>
        <v>1.16938972930997</v>
      </c>
      <c r="AL5" s="0" t="n">
        <f aca="false">POWER(2,-AH5)*1000</f>
        <v>28.989022912402</v>
      </c>
      <c r="AM5" s="0" t="n">
        <f aca="false">AVERAGE(AL4:AL11)-(2*STDEV(AL4:AL11))</f>
        <v>13.150578598986</v>
      </c>
      <c r="AO5" s="0" t="n">
        <f aca="false">J5-E5</f>
        <v>8.0837790171305</v>
      </c>
      <c r="AP5" s="0" t="n">
        <f aca="false">AVERAGE($AO$12:$AO$19)</f>
        <v>8.52747045248609</v>
      </c>
      <c r="AQ5" s="0" t="n">
        <f aca="false">AO5-AP5</f>
        <v>-0.443691435355589</v>
      </c>
      <c r="AR5" s="0" t="n">
        <f aca="false">POWER(2,-AQ5)</f>
        <v>1.36007992643053</v>
      </c>
      <c r="AS5" s="0" t="n">
        <f aca="false">POWER(2,-AO5)*1000</f>
        <v>3.68587020252616</v>
      </c>
      <c r="AT5" s="0" t="n">
        <f aca="false">AVERAGE(AS4:AS11)-(2*STDEV(AS4:AS11))</f>
        <v>0.631443972074538</v>
      </c>
      <c r="AV5" s="0" t="n">
        <f aca="false">K5-E5</f>
        <v>4.8372840881347</v>
      </c>
      <c r="AW5" s="0" t="n">
        <f aca="false">AVERAGE($AV$12:$AV$19)</f>
        <v>4.93652461751216</v>
      </c>
      <c r="AX5" s="0" t="n">
        <f aca="false">AV5-AW5</f>
        <v>-0.0992405293774645</v>
      </c>
      <c r="AY5" s="0" t="n">
        <f aca="false">POWER(2,-AX5)</f>
        <v>1.07120940275683</v>
      </c>
      <c r="AZ5" s="0" t="n">
        <f aca="false">POWER(2,-AV5)*1000</f>
        <v>34.9810138097255</v>
      </c>
      <c r="BA5" s="0" t="n">
        <f aca="false">AVERAGE(AZ4:AZ11)-(2*STDEV(AZ4:AZ11))</f>
        <v>9.46882350940664</v>
      </c>
      <c r="BC5" s="0" t="n">
        <f aca="false">L5-E5</f>
        <v>5.5195566813151</v>
      </c>
      <c r="BD5" s="0" t="n">
        <f aca="false">AVERAGE($BC$12:$BC$19)</f>
        <v>5.59760417236355</v>
      </c>
      <c r="BE5" s="0" t="n">
        <f aca="false">BC5-BD5</f>
        <v>-0.0780474910484523</v>
      </c>
      <c r="BF5" s="0" t="n">
        <f aca="false">POWER(2,-BE5)</f>
        <v>1.0555884652294</v>
      </c>
      <c r="BG5" s="0" t="n">
        <f aca="false">POWER(2,-BC5)*1000</f>
        <v>21.7995674398129</v>
      </c>
      <c r="BH5" s="0" t="n">
        <f aca="false">AVERAGE(BG4:BG11)-(2*STDEV(BG4:BG11))</f>
        <v>11.815149074397</v>
      </c>
      <c r="BJ5" s="0" t="n">
        <f aca="false">M5-E5</f>
        <v>10.7966829935709</v>
      </c>
      <c r="BK5" s="0" t="n">
        <f aca="false">AVERAGE($BJ$12:$BJ$19)</f>
        <v>10.9008829526965</v>
      </c>
      <c r="BL5" s="0" t="n">
        <f aca="false">BJ5-BK5</f>
        <v>-0.104199959125637</v>
      </c>
      <c r="BM5" s="0" t="n">
        <f aca="false">POWER(2,-BL5)</f>
        <v>1.07489814460114</v>
      </c>
      <c r="BN5" s="0" t="n">
        <f aca="false">POWER(2,-BJ5)*1000</f>
        <v>0.562178930880873</v>
      </c>
      <c r="BO5" s="0" t="n">
        <f aca="false">AVERAGE(BN4:BN11)-(2*STDEV(BN4:BN11))</f>
        <v>0.356337927320953</v>
      </c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0" t="s">
        <v>88</v>
      </c>
      <c r="B6" s="0" t="n">
        <v>14</v>
      </c>
      <c r="C6" s="0" t="s">
        <v>86</v>
      </c>
      <c r="E6" s="0" t="n">
        <v>20.3297958374023</v>
      </c>
      <c r="G6" s="39" t="n">
        <v>27.012228012085</v>
      </c>
      <c r="H6" s="40" t="n">
        <v>24.7437947591146</v>
      </c>
      <c r="I6" s="41" t="n">
        <v>25.8234373728434</v>
      </c>
      <c r="J6" s="42" t="n">
        <v>28.720547358195</v>
      </c>
      <c r="K6" s="43" t="n">
        <v>26.023619333903</v>
      </c>
      <c r="L6" s="44" t="n">
        <v>26.0865408579508</v>
      </c>
      <c r="M6" s="5" t="n">
        <v>31.3816521962484</v>
      </c>
      <c r="N6" s="45"/>
      <c r="O6" s="39"/>
      <c r="T6" s="0" t="n">
        <f aca="false">G6-E6</f>
        <v>6.6824321746827</v>
      </c>
      <c r="U6" s="0" t="n">
        <f aca="false">AVERAGE(T12:T19)</f>
        <v>7.17828984097153</v>
      </c>
      <c r="V6" s="0" t="n">
        <f aca="false">T6-U6</f>
        <v>-0.495857666288826</v>
      </c>
      <c r="W6" s="0" t="n">
        <f aca="false">POWER(2,-V6)</f>
        <v>1.4101588298745</v>
      </c>
      <c r="X6" s="0" t="n">
        <f aca="false">POWER(2,-T6)*1000</f>
        <v>9.73615482439337</v>
      </c>
      <c r="AA6" s="0" t="n">
        <f aca="false">H6-E6</f>
        <v>4.4139989217123</v>
      </c>
      <c r="AB6" s="0" t="n">
        <f aca="false">AVERAGE($AA$12:$AA$19)</f>
        <v>4.16904213398694</v>
      </c>
      <c r="AC6" s="0" t="n">
        <f aca="false">AA6-AB6</f>
        <v>0.244956787725361</v>
      </c>
      <c r="AD6" s="0" t="n">
        <f aca="false">POWER(2,-AC6)</f>
        <v>0.84384107087276</v>
      </c>
      <c r="AE6" s="0" t="n">
        <f aca="false">POWER(2,-AA6)*1000</f>
        <v>46.9087568574825</v>
      </c>
      <c r="AH6" s="0" t="n">
        <f aca="false">I6-E6</f>
        <v>5.4936415354411</v>
      </c>
      <c r="AI6" s="0" t="n">
        <f aca="false">AVERAGE($AH$12:$AH$19)</f>
        <v>5.33410530758708</v>
      </c>
      <c r="AJ6" s="0" t="n">
        <f aca="false">AH6-AI6</f>
        <v>0.159536227854025</v>
      </c>
      <c r="AK6" s="0" t="n">
        <f aca="false">POWER(2,-AJ6)</f>
        <v>0.895312834045446</v>
      </c>
      <c r="AL6" s="0" t="n">
        <f aca="false">POWER(2,-AH6)*1000</f>
        <v>22.1946914782858</v>
      </c>
      <c r="AO6" s="0" t="n">
        <f aca="false">J6-E6</f>
        <v>8.3907515207927</v>
      </c>
      <c r="AP6" s="0" t="n">
        <f aca="false">AVERAGE($AO$12:$AO$19)</f>
        <v>8.52747045248609</v>
      </c>
      <c r="AQ6" s="0" t="n">
        <f aca="false">AO6-AP6</f>
        <v>-0.136718931693391</v>
      </c>
      <c r="AR6" s="0" t="n">
        <f aca="false">POWER(2,-AQ6)</f>
        <v>1.09940194108918</v>
      </c>
      <c r="AS6" s="0" t="n">
        <f aca="false">POWER(2,-AO6)*1000</f>
        <v>2.97942258871137</v>
      </c>
      <c r="AV6" s="0" t="n">
        <f aca="false">K6-E6</f>
        <v>5.6938234965007</v>
      </c>
      <c r="AW6" s="0" t="n">
        <f aca="false">AVERAGE($AV$12:$AV$19)</f>
        <v>4.93652461751216</v>
      </c>
      <c r="AX6" s="0" t="n">
        <f aca="false">AV6-AW6</f>
        <v>0.757298878988536</v>
      </c>
      <c r="AY6" s="0" t="n">
        <f aca="false">POWER(2,-AX6)</f>
        <v>0.591602937498521</v>
      </c>
      <c r="AZ6" s="0" t="n">
        <f aca="false">POWER(2,-AV6)*1000</f>
        <v>19.3191643699638</v>
      </c>
      <c r="BC6" s="0" t="n">
        <f aca="false">L6-E6</f>
        <v>5.7567450205485</v>
      </c>
      <c r="BD6" s="0" t="n">
        <f aca="false">AVERAGE($BC$12:$BC$19)</f>
        <v>5.59760417236355</v>
      </c>
      <c r="BE6" s="0" t="n">
        <f aca="false">BC6-BD6</f>
        <v>0.15914084818495</v>
      </c>
      <c r="BF6" s="0" t="n">
        <f aca="false">POWER(2,-BE6)</f>
        <v>0.895558233795795</v>
      </c>
      <c r="BG6" s="0" t="n">
        <f aca="false">POWER(2,-BC6)*1000</f>
        <v>18.4946906460071</v>
      </c>
      <c r="BJ6" s="0" t="n">
        <f aca="false">M6-E6</f>
        <v>11.0518563588461</v>
      </c>
      <c r="BK6" s="0" t="n">
        <f aca="false">AVERAGE($BJ$12:$BJ$19)</f>
        <v>10.9008829526965</v>
      </c>
      <c r="BL6" s="0" t="n">
        <f aca="false">BJ6-BK6</f>
        <v>0.150973406149561</v>
      </c>
      <c r="BM6" s="0" t="n">
        <f aca="false">POWER(2,-BL6)</f>
        <v>0.90064258164712</v>
      </c>
      <c r="BN6" s="0" t="n">
        <f aca="false">POWER(2,-BJ6)*1000</f>
        <v>0.471042104034933</v>
      </c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0" t="s">
        <v>89</v>
      </c>
      <c r="B7" s="0" t="n">
        <v>15</v>
      </c>
      <c r="C7" s="0" t="s">
        <v>86</v>
      </c>
      <c r="E7" s="0" t="n">
        <v>19.9022388458252</v>
      </c>
      <c r="G7" s="39" t="n">
        <v>26.8990116119385</v>
      </c>
      <c r="H7" s="40" t="n">
        <v>24.4553070068359</v>
      </c>
      <c r="I7" s="41" t="n">
        <v>25.8733380635579</v>
      </c>
      <c r="J7" s="42" t="n">
        <v>27.6096420288086</v>
      </c>
      <c r="K7" s="43" t="n">
        <v>25.2924270629883</v>
      </c>
      <c r="L7" s="44" t="n">
        <v>25.6437473297119</v>
      </c>
      <c r="M7" s="5" t="n">
        <v>30.6389859517415</v>
      </c>
      <c r="N7" s="45"/>
      <c r="O7" s="39"/>
      <c r="T7" s="0" t="n">
        <f aca="false">G7-E7</f>
        <v>6.9967727661133</v>
      </c>
      <c r="U7" s="0" t="n">
        <f aca="false">AVERAGE(T12:T19)</f>
        <v>7.17828984097153</v>
      </c>
      <c r="V7" s="0" t="n">
        <f aca="false">T7-U7</f>
        <v>-0.181517074858222</v>
      </c>
      <c r="W7" s="0" t="n">
        <f aca="false">POWER(2,-V7)</f>
        <v>1.13407580289903</v>
      </c>
      <c r="X7" s="0" t="n">
        <f aca="false">POWER(2,-T7)*1000</f>
        <v>7.82999571800422</v>
      </c>
      <c r="AA7" s="0" t="n">
        <f aca="false">H7-E7</f>
        <v>4.5530681610107</v>
      </c>
      <c r="AB7" s="0" t="n">
        <f aca="false">AVERAGE($AA$12:$AA$19)</f>
        <v>4.16904213398694</v>
      </c>
      <c r="AC7" s="0" t="n">
        <f aca="false">AA7-AB7</f>
        <v>0.384026027023761</v>
      </c>
      <c r="AD7" s="0" t="n">
        <f aca="false">POWER(2,-AC7)</f>
        <v>0.766296155568845</v>
      </c>
      <c r="AE7" s="0" t="n">
        <f aca="false">POWER(2,-AA7)*1000</f>
        <v>42.5980688581852</v>
      </c>
      <c r="AH7" s="0" t="n">
        <f aca="false">I7-E7</f>
        <v>5.9710992177327</v>
      </c>
      <c r="AI7" s="0" t="n">
        <f aca="false">AVERAGE($AH$12:$AH$19)</f>
        <v>5.33410530758708</v>
      </c>
      <c r="AJ7" s="0" t="n">
        <f aca="false">AH7-AI7</f>
        <v>0.636993910145625</v>
      </c>
      <c r="AK7" s="0" t="n">
        <f aca="false">POWER(2,-AJ7)</f>
        <v>0.643051456136123</v>
      </c>
      <c r="AL7" s="0" t="n">
        <f aca="false">POWER(2,-AH7)*1000</f>
        <v>15.9411639494931</v>
      </c>
      <c r="AO7" s="0" t="n">
        <f aca="false">J7-E7</f>
        <v>7.7074031829834</v>
      </c>
      <c r="AP7" s="0" t="n">
        <f aca="false">AVERAGE($AO$12:$AO$19)</f>
        <v>8.52747045248609</v>
      </c>
      <c r="AQ7" s="0" t="n">
        <f aca="false">AO7-AP7</f>
        <v>-0.820067269502687</v>
      </c>
      <c r="AR7" s="0" t="n">
        <f aca="false">POWER(2,-AQ7)</f>
        <v>1.76548831126166</v>
      </c>
      <c r="AS7" s="0" t="n">
        <f aca="false">POWER(2,-AO7)*1000</f>
        <v>4.78454290290559</v>
      </c>
      <c r="AV7" s="0" t="n">
        <f aca="false">K7-E7</f>
        <v>5.3901882171631</v>
      </c>
      <c r="AW7" s="0" t="n">
        <f aca="false">AVERAGE($AV$12:$AV$19)</f>
        <v>4.93652461751216</v>
      </c>
      <c r="AX7" s="0" t="n">
        <f aca="false">AV7-AW7</f>
        <v>0.453663599650938</v>
      </c>
      <c r="AY7" s="0" t="n">
        <f aca="false">POWER(2,-AX7)</f>
        <v>0.730186246622583</v>
      </c>
      <c r="AZ7" s="0" t="n">
        <f aca="false">POWER(2,-AV7)*1000</f>
        <v>23.8446891065748</v>
      </c>
      <c r="BC7" s="0" t="n">
        <f aca="false">L7-E7</f>
        <v>5.7415084838867</v>
      </c>
      <c r="BD7" s="0" t="n">
        <f aca="false">AVERAGE($BC$12:$BC$19)</f>
        <v>5.59760417236355</v>
      </c>
      <c r="BE7" s="0" t="n">
        <f aca="false">BC7-BD7</f>
        <v>0.14390431152315</v>
      </c>
      <c r="BF7" s="0" t="n">
        <f aca="false">POWER(2,-BE7)</f>
        <v>0.90506649051138</v>
      </c>
      <c r="BG7" s="0" t="n">
        <f aca="false">POWER(2,-BC7)*1000</f>
        <v>18.6910511504404</v>
      </c>
      <c r="BJ7" s="0" t="n">
        <f aca="false">M7-E7</f>
        <v>10.7367471059163</v>
      </c>
      <c r="BK7" s="0" t="n">
        <f aca="false">AVERAGE($BJ$12:$BJ$19)</f>
        <v>10.9008829526965</v>
      </c>
      <c r="BL7" s="0" t="n">
        <f aca="false">BJ7-BK7</f>
        <v>-0.164135846780237</v>
      </c>
      <c r="BM7" s="0" t="n">
        <f aca="false">POWER(2,-BL7)</f>
        <v>1.12049471704062</v>
      </c>
      <c r="BN7" s="0" t="n">
        <f aca="false">POWER(2,-BJ7)*1000</f>
        <v>0.586026243739867</v>
      </c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0" t="s">
        <v>90</v>
      </c>
      <c r="B8" s="0" t="n">
        <v>21</v>
      </c>
      <c r="C8" s="0" t="s">
        <v>86</v>
      </c>
      <c r="E8" s="0" t="n">
        <v>20.5079135894775</v>
      </c>
      <c r="G8" s="39" t="n">
        <v>27.9763851165771</v>
      </c>
      <c r="H8" s="40" t="n">
        <v>24.5764764149984</v>
      </c>
      <c r="I8" s="41" t="n">
        <v>25.6781107584635</v>
      </c>
      <c r="J8" s="42" t="n">
        <v>28.933469136556</v>
      </c>
      <c r="K8" s="43" t="n">
        <v>25.4931456247966</v>
      </c>
      <c r="L8" s="44" t="n">
        <v>26.0985463460286</v>
      </c>
      <c r="M8" s="5" t="n">
        <v>31.0769761403402</v>
      </c>
      <c r="N8" s="45"/>
      <c r="O8" s="39"/>
      <c r="T8" s="0" t="n">
        <f aca="false">G8-E8</f>
        <v>7.4684715270996</v>
      </c>
      <c r="U8" s="0" t="n">
        <f aca="false">AVERAGE(T12:T19)</f>
        <v>7.17828984097153</v>
      </c>
      <c r="V8" s="0" t="n">
        <f aca="false">T8-U8</f>
        <v>0.290181686128074</v>
      </c>
      <c r="W8" s="0" t="n">
        <f aca="false">POWER(2,-V8)</f>
        <v>0.817799062361589</v>
      </c>
      <c r="X8" s="0" t="n">
        <f aca="false">POWER(2,-T8)*1000</f>
        <v>5.64632729144758</v>
      </c>
      <c r="AA8" s="0" t="n">
        <f aca="false">H8-E8</f>
        <v>4.0685628255209</v>
      </c>
      <c r="AB8" s="0" t="n">
        <f aca="false">AVERAGE($AA$12:$AA$19)</f>
        <v>4.16904213398694</v>
      </c>
      <c r="AC8" s="0" t="n">
        <f aca="false">AA8-AB8</f>
        <v>-0.100479308466038</v>
      </c>
      <c r="AD8" s="0" t="n">
        <f aca="false">POWER(2,-AC8)</f>
        <v>1.07212959839623</v>
      </c>
      <c r="AE8" s="0" t="n">
        <f aca="false">POWER(2,-AA8)*1000</f>
        <v>59.5992164719633</v>
      </c>
      <c r="AH8" s="0" t="n">
        <f aca="false">I8-E8</f>
        <v>5.170197168986</v>
      </c>
      <c r="AI8" s="0" t="n">
        <f aca="false">AVERAGE($AH$12:$AH$19)</f>
        <v>5.33410530758708</v>
      </c>
      <c r="AJ8" s="0" t="n">
        <f aca="false">AH8-AI8</f>
        <v>-0.163908138601075</v>
      </c>
      <c r="AK8" s="0" t="n">
        <f aca="false">POWER(2,-AJ8)</f>
        <v>1.12031787739669</v>
      </c>
      <c r="AL8" s="0" t="n">
        <f aca="false">POWER(2,-AH8)*1000</f>
        <v>27.7725379341154</v>
      </c>
      <c r="AO8" s="0" t="n">
        <f aca="false">J8-E8</f>
        <v>8.4255555470785</v>
      </c>
      <c r="AP8" s="0" t="n">
        <f aca="false">AVERAGE($AO$12:$AO$19)</f>
        <v>8.52747045248609</v>
      </c>
      <c r="AQ8" s="0" t="n">
        <f aca="false">AO8-AP8</f>
        <v>-0.10191490540759</v>
      </c>
      <c r="AR8" s="0" t="n">
        <f aca="false">POWER(2,-AQ8)</f>
        <v>1.07319698406645</v>
      </c>
      <c r="AS8" s="0" t="n">
        <f aca="false">POWER(2,-AO8)*1000</f>
        <v>2.90840612242025</v>
      </c>
      <c r="AV8" s="0" t="n">
        <f aca="false">K8-E8</f>
        <v>4.9852320353191</v>
      </c>
      <c r="AW8" s="0" t="n">
        <f aca="false">AVERAGE($AV$12:$AV$19)</f>
        <v>4.93652461751216</v>
      </c>
      <c r="AX8" s="0" t="n">
        <f aca="false">AV8-AW8</f>
        <v>0.0487074178069378</v>
      </c>
      <c r="AY8" s="0" t="n">
        <f aca="false">POWER(2,-AX8)</f>
        <v>0.966802147098483</v>
      </c>
      <c r="AZ8" s="0" t="n">
        <f aca="false">POWER(2,-AV8)*1000</f>
        <v>31.5715294991689</v>
      </c>
      <c r="BC8" s="0" t="n">
        <f aca="false">L8-E8</f>
        <v>5.5906327565511</v>
      </c>
      <c r="BD8" s="0" t="n">
        <f aca="false">AVERAGE($BC$12:$BC$19)</f>
        <v>5.59760417236355</v>
      </c>
      <c r="BE8" s="0" t="n">
        <f aca="false">BC8-BD8</f>
        <v>-0.00697141581245209</v>
      </c>
      <c r="BF8" s="0" t="n">
        <f aca="false">POWER(2,-BE8)</f>
        <v>1.0048439112049</v>
      </c>
      <c r="BG8" s="0" t="n">
        <f aca="false">POWER(2,-BC8)*1000</f>
        <v>20.751612328424</v>
      </c>
      <c r="BJ8" s="0" t="n">
        <f aca="false">M8-E8</f>
        <v>10.5690625508627</v>
      </c>
      <c r="BK8" s="0" t="n">
        <f aca="false">AVERAGE($BJ$12:$BJ$19)</f>
        <v>10.9008829526965</v>
      </c>
      <c r="BL8" s="0" t="n">
        <f aca="false">BJ8-BK8</f>
        <v>-0.331820401833838</v>
      </c>
      <c r="BM8" s="0" t="n">
        <f aca="false">POWER(2,-BL8)</f>
        <v>1.25860048314227</v>
      </c>
      <c r="BN8" s="0" t="n">
        <f aca="false">POWER(2,-BJ8)*1000</f>
        <v>0.658256484647317</v>
      </c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0" t="s">
        <v>91</v>
      </c>
      <c r="B9" s="0" t="n">
        <v>22</v>
      </c>
      <c r="C9" s="0" t="s">
        <v>86</v>
      </c>
      <c r="E9" s="0" t="n">
        <v>21.0513935089111</v>
      </c>
      <c r="G9" s="39" t="n">
        <v>28.1068878173828</v>
      </c>
      <c r="H9" s="40" t="n">
        <v>25.807523727417</v>
      </c>
      <c r="I9" s="41" t="n">
        <v>26.8557408650716</v>
      </c>
      <c r="J9" s="42" t="n">
        <v>30.2024631500244</v>
      </c>
      <c r="K9" s="43" t="n">
        <v>26.3054281870524</v>
      </c>
      <c r="L9" s="44" t="n">
        <v>27.2086060841878</v>
      </c>
      <c r="M9" s="5" t="n">
        <v>32.1063105265299</v>
      </c>
      <c r="N9" s="45"/>
      <c r="O9" s="39"/>
      <c r="T9" s="0" t="n">
        <f aca="false">G9-E9</f>
        <v>7.0554943084717</v>
      </c>
      <c r="U9" s="0" t="n">
        <f aca="false">AVERAGE(T12:T19)</f>
        <v>7.17828984097153</v>
      </c>
      <c r="V9" s="0" t="n">
        <f aca="false">T9-U9</f>
        <v>-0.122795532499827</v>
      </c>
      <c r="W9" s="0" t="n">
        <f aca="false">POWER(2,-V9)</f>
        <v>1.08884268700394</v>
      </c>
      <c r="X9" s="0" t="n">
        <f aca="false">POWER(2,-T9)*1000</f>
        <v>7.51769286940702</v>
      </c>
      <c r="AA9" s="0" t="n">
        <f aca="false">H9-E9</f>
        <v>4.7561302185059</v>
      </c>
      <c r="AB9" s="0" t="n">
        <f aca="false">AVERAGE($AA$12:$AA$19)</f>
        <v>4.16904213398694</v>
      </c>
      <c r="AC9" s="0" t="n">
        <f aca="false">AA9-AB9</f>
        <v>0.58708808451896</v>
      </c>
      <c r="AD9" s="0" t="n">
        <f aca="false">POWER(2,-AC9)</f>
        <v>0.665685161613068</v>
      </c>
      <c r="AE9" s="0" t="n">
        <f aca="false">POWER(2,-AA9)*1000</f>
        <v>37.0051476132167</v>
      </c>
      <c r="AH9" s="0" t="n">
        <f aca="false">I9-E9</f>
        <v>5.8043473561605</v>
      </c>
      <c r="AI9" s="0" t="n">
        <f aca="false">AVERAGE($AH$12:$AH$19)</f>
        <v>5.33410530758708</v>
      </c>
      <c r="AJ9" s="0" t="n">
        <f aca="false">AH9-AI9</f>
        <v>0.470242048573423</v>
      </c>
      <c r="AK9" s="0" t="n">
        <f aca="false">POWER(2,-AJ9)</f>
        <v>0.721843480104772</v>
      </c>
      <c r="AL9" s="0" t="n">
        <f aca="false">POWER(2,-AH9)*1000</f>
        <v>17.8944082194675</v>
      </c>
      <c r="AO9" s="0" t="n">
        <f aca="false">J9-E9</f>
        <v>9.1510696411133</v>
      </c>
      <c r="AP9" s="0" t="n">
        <f aca="false">AVERAGE($AO$12:$AO$19)</f>
        <v>8.52747045248609</v>
      </c>
      <c r="AQ9" s="0" t="n">
        <f aca="false">AO9-AP9</f>
        <v>0.62359918862721</v>
      </c>
      <c r="AR9" s="0" t="n">
        <f aca="false">POWER(2,-AQ9)</f>
        <v>0.649049678231409</v>
      </c>
      <c r="AS9" s="0" t="n">
        <f aca="false">POWER(2,-AO9)*1000</f>
        <v>1.7589502076035</v>
      </c>
      <c r="AV9" s="0" t="n">
        <f aca="false">K9-E9</f>
        <v>5.2540346781413</v>
      </c>
      <c r="AW9" s="0" t="n">
        <f aca="false">AVERAGE($AV$12:$AV$19)</f>
        <v>4.93652461751216</v>
      </c>
      <c r="AX9" s="0" t="n">
        <f aca="false">AV9-AW9</f>
        <v>0.317510060629136</v>
      </c>
      <c r="AY9" s="0" t="n">
        <f aca="false">POWER(2,-AX9)</f>
        <v>0.802453633413933</v>
      </c>
      <c r="AZ9" s="0" t="n">
        <f aca="false">POWER(2,-AV9)*1000</f>
        <v>26.2046258741526</v>
      </c>
      <c r="BC9" s="0" t="n">
        <f aca="false">L9-E9</f>
        <v>6.1572125752767</v>
      </c>
      <c r="BD9" s="0" t="n">
        <f aca="false">AVERAGE($BC$12:$BC$19)</f>
        <v>5.59760417236355</v>
      </c>
      <c r="BE9" s="0" t="n">
        <f aca="false">BC9-BD9</f>
        <v>0.559608402913148</v>
      </c>
      <c r="BF9" s="0" t="n">
        <f aca="false">POWER(2,-BE9)</f>
        <v>0.678486303265744</v>
      </c>
      <c r="BG9" s="0" t="n">
        <f aca="false">POWER(2,-BC9)*1000</f>
        <v>14.0118127586935</v>
      </c>
      <c r="BJ9" s="0" t="n">
        <f aca="false">M9-E9</f>
        <v>11.0549170176188</v>
      </c>
      <c r="BK9" s="0" t="n">
        <f aca="false">AVERAGE($BJ$12:$BJ$19)</f>
        <v>10.9008829526965</v>
      </c>
      <c r="BL9" s="0" t="n">
        <f aca="false">BJ9-BK9</f>
        <v>0.154034064922264</v>
      </c>
      <c r="BM9" s="0" t="n">
        <f aca="false">POWER(2,-BL9)</f>
        <v>0.898733905451183</v>
      </c>
      <c r="BN9" s="0" t="n">
        <f aca="false">POWER(2,-BJ9)*1000</f>
        <v>0.470043853597327</v>
      </c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0" t="s">
        <v>92</v>
      </c>
      <c r="B10" s="0" t="n">
        <v>23</v>
      </c>
      <c r="C10" s="0" t="s">
        <v>86</v>
      </c>
      <c r="E10" s="0" t="n">
        <v>21.3495197296143</v>
      </c>
      <c r="G10" s="39" t="n">
        <v>29.2722682952881</v>
      </c>
      <c r="H10" s="40" t="n">
        <v>24.6695925394694</v>
      </c>
      <c r="I10" s="41" t="n">
        <v>25.8810094197591</v>
      </c>
      <c r="J10" s="42" t="n">
        <v>29.2549769083659</v>
      </c>
      <c r="K10" s="43" t="n">
        <v>25.9661248524984</v>
      </c>
      <c r="L10" s="44" t="n">
        <v>26.1894245147705</v>
      </c>
      <c r="M10" s="5" t="n">
        <v>31.5865039825439</v>
      </c>
      <c r="N10" s="45"/>
      <c r="O10" s="39"/>
      <c r="T10" s="0" t="n">
        <f aca="false">G10-E10</f>
        <v>7.9227485656738</v>
      </c>
      <c r="U10" s="0" t="n">
        <f aca="false">AVERAGE(T12:T19)</f>
        <v>7.17828984097153</v>
      </c>
      <c r="V10" s="0" t="n">
        <f aca="false">T10-U10</f>
        <v>0.744458724702275</v>
      </c>
      <c r="W10" s="0" t="n">
        <f aca="false">POWER(2,-V10)</f>
        <v>0.596891773423845</v>
      </c>
      <c r="X10" s="0" t="n">
        <f aca="false">POWER(2,-T10)*1000</f>
        <v>4.12111784597944</v>
      </c>
      <c r="AA10" s="0" t="n">
        <f aca="false">H10-E10</f>
        <v>3.3200728098551</v>
      </c>
      <c r="AB10" s="0" t="n">
        <f aca="false">AVERAGE($AA$12:$AA$19)</f>
        <v>4.16904213398694</v>
      </c>
      <c r="AC10" s="0" t="n">
        <f aca="false">AA10-AB10</f>
        <v>-0.84896932413184</v>
      </c>
      <c r="AD10" s="0" t="n">
        <f aca="false">POWER(2,-AC10)</f>
        <v>1.80121366027801</v>
      </c>
      <c r="AH10" s="0" t="n">
        <f aca="false">I10-E10</f>
        <v>4.5314896901448</v>
      </c>
      <c r="AI10" s="0" t="n">
        <f aca="false">AVERAGE($AH$12:$AH$19)</f>
        <v>5.33410530758708</v>
      </c>
      <c r="AJ10" s="0" t="n">
        <f aca="false">AH10-AI10</f>
        <v>-0.802615617442276</v>
      </c>
      <c r="AK10" s="0" t="n">
        <f aca="false">POWER(2,-AJ10)</f>
        <v>1.74426061983965</v>
      </c>
      <c r="AO10" s="0" t="n">
        <f aca="false">J10-E10</f>
        <v>7.9054571787516</v>
      </c>
      <c r="AP10" s="0" t="n">
        <f aca="false">AVERAGE($AO$12:$AO$19)</f>
        <v>8.52747045248609</v>
      </c>
      <c r="AQ10" s="0" t="n">
        <f aca="false">AO10-AP10</f>
        <v>-0.622013273734488</v>
      </c>
      <c r="AR10" s="0" t="n">
        <f aca="false">POWER(2,-AQ10)</f>
        <v>1.5390213800953</v>
      </c>
      <c r="AS10" s="0" t="n">
        <f aca="false">POWER(2,-AO10)*1000</f>
        <v>4.1708085941916</v>
      </c>
      <c r="AV10" s="0" t="n">
        <f aca="false">K10-E10</f>
        <v>4.6166051228841</v>
      </c>
      <c r="AW10" s="0" t="n">
        <f aca="false">AVERAGE($AV$12:$AV$19)</f>
        <v>4.93652461751216</v>
      </c>
      <c r="AX10" s="0" t="n">
        <f aca="false">AV10-AW10</f>
        <v>-0.319919494628063</v>
      </c>
      <c r="AY10" s="0" t="n">
        <f aca="false">POWER(2,-AX10)</f>
        <v>1.2482608914145</v>
      </c>
      <c r="AZ10" s="0" t="n">
        <f aca="false">POWER(2,-AV10)*1000</f>
        <v>40.7627410367526</v>
      </c>
      <c r="BC10" s="0" t="n">
        <f aca="false">L10-E10</f>
        <v>4.8399047851562</v>
      </c>
      <c r="BD10" s="0" t="n">
        <f aca="false">AVERAGE($BC$12:$BC$19)</f>
        <v>5.59760417236355</v>
      </c>
      <c r="BE10" s="0" t="n">
        <f aca="false">BC10-BD10</f>
        <v>-0.75769938720735</v>
      </c>
      <c r="BF10" s="0" t="n">
        <f aca="false">POWER(2,-BE10)</f>
        <v>1.69079222951408</v>
      </c>
      <c r="BJ10" s="0" t="n">
        <f aca="false">M10-E10</f>
        <v>10.2369842529296</v>
      </c>
      <c r="BK10" s="0" t="n">
        <f aca="false">AVERAGE($BJ$12:$BJ$19)</f>
        <v>10.9008829526965</v>
      </c>
      <c r="BL10" s="0" t="n">
        <f aca="false">BJ10-BK10</f>
        <v>-0.663898699766939</v>
      </c>
      <c r="BM10" s="0" t="n">
        <f aca="false">POWER(2,-BL10)</f>
        <v>1.58435837068287</v>
      </c>
      <c r="BN10" s="0" t="n">
        <f aca="false">POWER(2,-BJ10)*1000</f>
        <v>0.828630042238248</v>
      </c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9" customFormat="true" ht="15" hidden="false" customHeight="false" outlineLevel="0" collapsed="false">
      <c r="A11" s="29" t="s">
        <v>93</v>
      </c>
      <c r="B11" s="19" t="n">
        <v>24</v>
      </c>
      <c r="C11" s="19" t="s">
        <v>86</v>
      </c>
      <c r="E11" s="19" t="n">
        <v>22.1203765869141</v>
      </c>
      <c r="G11" s="46" t="n">
        <v>28.4839916229248</v>
      </c>
      <c r="H11" s="47" t="n">
        <v>26.3258921305339</v>
      </c>
      <c r="I11" s="48" t="n">
        <v>27.2837460835775</v>
      </c>
      <c r="J11" s="49" t="n">
        <v>31.0994745890299</v>
      </c>
      <c r="K11" s="50" t="n">
        <v>26.2038656870524</v>
      </c>
      <c r="L11" s="51" t="n">
        <v>27.3303712209066</v>
      </c>
      <c r="M11" s="52" t="n">
        <v>32.8098080952962</v>
      </c>
      <c r="N11" s="53"/>
      <c r="O11" s="46"/>
      <c r="T11" s="19" t="n">
        <f aca="false">G11-E11</f>
        <v>6.3636150360107</v>
      </c>
      <c r="U11" s="19" t="n">
        <f aca="false">AVERAGE(T12:T19)</f>
        <v>7.17828984097153</v>
      </c>
      <c r="V11" s="19" t="n">
        <f aca="false">T11-U11</f>
        <v>-0.814674804960825</v>
      </c>
      <c r="W11" s="19" t="n">
        <f aca="false">POWER(2,-V11)</f>
        <v>1.75890163661443</v>
      </c>
      <c r="X11" s="19" t="n">
        <f aca="false">POWER(2,-T11)*1000</f>
        <v>12.1439786016736</v>
      </c>
      <c r="AA11" s="19" t="n">
        <f aca="false">H11-E11</f>
        <v>4.2055155436198</v>
      </c>
      <c r="AB11" s="19" t="n">
        <f aca="false">AVERAGE($AA$12:$AA$19)</f>
        <v>4.16904213398694</v>
      </c>
      <c r="AC11" s="19" t="n">
        <f aca="false">AA11-AB11</f>
        <v>0.0364734096328618</v>
      </c>
      <c r="AD11" s="19" t="n">
        <f aca="false">POWER(2,-AC11)</f>
        <v>0.97503545840332</v>
      </c>
      <c r="AE11" s="19" t="n">
        <f aca="false">POWER(2,-AA11)*1000</f>
        <v>54.201795603952</v>
      </c>
      <c r="AH11" s="19" t="n">
        <f aca="false">I11-E11</f>
        <v>5.1633694966634</v>
      </c>
      <c r="AI11" s="19" t="n">
        <f aca="false">AVERAGE($AH$12:$AH$19)</f>
        <v>5.33410530758708</v>
      </c>
      <c r="AJ11" s="19" t="n">
        <f aca="false">AH11-AI11</f>
        <v>-0.170735810923675</v>
      </c>
      <c r="AK11" s="19" t="n">
        <f aca="false">POWER(2,-AJ11)</f>
        <v>1.12563243929628</v>
      </c>
      <c r="AL11" s="19" t="n">
        <f aca="false">POWER(2,-AH11)*1000</f>
        <v>27.9042852488174</v>
      </c>
      <c r="AO11" s="19" t="n">
        <f aca="false">J11-E11</f>
        <v>8.9790980021158</v>
      </c>
      <c r="AP11" s="19" t="n">
        <f aca="false">AVERAGE($AO$12:$AO$19)</f>
        <v>8.52747045248609</v>
      </c>
      <c r="AQ11" s="19" t="n">
        <f aca="false">AO11-AP11</f>
        <v>0.451627549629709</v>
      </c>
      <c r="AR11" s="19" t="n">
        <f aca="false">POWER(2,-AQ11)</f>
        <v>0.731217473075965</v>
      </c>
      <c r="AS11" s="19" t="n">
        <f aca="false">POWER(2,-AO11)*1000</f>
        <v>1.98162816993449</v>
      </c>
      <c r="AV11" s="19" t="n">
        <f aca="false">K11-E11</f>
        <v>4.0834891001383</v>
      </c>
      <c r="AW11" s="19" t="n">
        <f aca="false">AVERAGE($AV$12:$AV$19)</f>
        <v>4.93652461751216</v>
      </c>
      <c r="AX11" s="19" t="n">
        <f aca="false">AV11-AW11</f>
        <v>-0.853035517373865</v>
      </c>
      <c r="AY11" s="19" t="n">
        <f aca="false">POWER(2,-AX11)</f>
        <v>1.80629748857427</v>
      </c>
      <c r="AZ11" s="19" t="n">
        <f aca="false">POWER(2,-AV11)*1000</f>
        <v>58.9857755446092</v>
      </c>
      <c r="BC11" s="19" t="n">
        <f aca="false">L11-E11</f>
        <v>5.2099946339925</v>
      </c>
      <c r="BD11" s="19" t="n">
        <f aca="false">AVERAGE($BC$12:$BC$19)</f>
        <v>5.59760417236355</v>
      </c>
      <c r="BE11" s="19" t="n">
        <f aca="false">BC11-BD11</f>
        <v>-0.387609538371053</v>
      </c>
      <c r="BF11" s="19" t="n">
        <f aca="false">POWER(2,-BE11)</f>
        <v>1.30822395615443</v>
      </c>
      <c r="BG11" s="19" t="n">
        <f aca="false">POWER(2,-BC11)*1000</f>
        <v>27.0168889656915</v>
      </c>
      <c r="BJ11" s="19" t="n">
        <f aca="false">M11-E11</f>
        <v>10.6894315083821</v>
      </c>
      <c r="BK11" s="19" t="n">
        <f aca="false">AVERAGE($BJ$12:$BJ$19)</f>
        <v>10.9008829526965</v>
      </c>
      <c r="BL11" s="19" t="n">
        <f aca="false">BJ11-BK11</f>
        <v>-0.211451444314442</v>
      </c>
      <c r="BM11" s="19" t="n">
        <f aca="false">POWER(2,-BL11)</f>
        <v>1.15785247244085</v>
      </c>
      <c r="BN11" s="19" t="n">
        <f aca="false">POWER(2,-BJ11)*1000</f>
        <v>0.60556460009158</v>
      </c>
    </row>
    <row r="12" customFormat="false" ht="15" hidden="false" customHeight="false" outlineLevel="0" collapsed="false">
      <c r="A12" s="10" t="s">
        <v>94</v>
      </c>
      <c r="B12" s="0" t="n">
        <v>9</v>
      </c>
      <c r="C12" s="0" t="s">
        <v>95</v>
      </c>
      <c r="E12" s="0" t="n">
        <v>21.6322422027588</v>
      </c>
      <c r="G12" s="39" t="n">
        <v>28.2160263061523</v>
      </c>
      <c r="H12" s="40" t="n">
        <v>25.6550337473551</v>
      </c>
      <c r="I12" s="41" t="n">
        <v>27.0499782562256</v>
      </c>
      <c r="J12" s="42" t="n">
        <v>29.7471332550049</v>
      </c>
      <c r="K12" s="43" t="n">
        <v>26.4015992482503</v>
      </c>
      <c r="L12" s="44" t="n">
        <v>26.813710530599</v>
      </c>
      <c r="M12" s="5" t="n">
        <v>32.0167859395345</v>
      </c>
      <c r="N12" s="45"/>
      <c r="O12" s="39"/>
      <c r="T12" s="0" t="n">
        <f aca="false">G12-E12</f>
        <v>6.5837841033935</v>
      </c>
      <c r="U12" s="0" t="n">
        <v>7.17828984097153</v>
      </c>
      <c r="V12" s="0" t="n">
        <f aca="false">T12-U12</f>
        <v>-0.594505737578029</v>
      </c>
      <c r="W12" s="0" t="n">
        <f aca="false">POWER(2,-V12)</f>
        <v>1.509955191418</v>
      </c>
      <c r="X12" s="0" t="n">
        <f aca="false">POWER(2,-T12)*1000</f>
        <v>10.4251785047863</v>
      </c>
      <c r="Y12" s="0" t="n">
        <f aca="false">AVERAGE(X12:X19)+(2*STDEV(X12:X19))</f>
        <v>13.4688000255026</v>
      </c>
      <c r="AA12" s="0" t="n">
        <f aca="false">H12-E12</f>
        <v>4.0227915445963</v>
      </c>
      <c r="AB12" s="0" t="n">
        <f aca="false">AVERAGE($AA$12:$AA$19)</f>
        <v>4.16904213398694</v>
      </c>
      <c r="AC12" s="0" t="n">
        <f aca="false">AA12-AB12</f>
        <v>-0.14625058939064</v>
      </c>
      <c r="AD12" s="0" t="n">
        <f aca="false">POWER(2,-AC12)</f>
        <v>1.10668956320724</v>
      </c>
      <c r="AE12" s="0" t="n">
        <f aca="false">POWER(2,-AA12)*1000</f>
        <v>61.5203898330158</v>
      </c>
      <c r="AF12" s="0" t="n">
        <f aca="false">AVERAGE(AE12:AE19)+(2*STDEV(AE12:AE19))</f>
        <v>84.0236042481558</v>
      </c>
      <c r="AH12" s="0" t="n">
        <f aca="false">I12-E12</f>
        <v>5.4177360534668</v>
      </c>
      <c r="AI12" s="0" t="n">
        <f aca="false">AVERAGE($AH$12:$AH$19)</f>
        <v>5.33410530758708</v>
      </c>
      <c r="AJ12" s="0" t="n">
        <f aca="false">AH12-AI12</f>
        <v>0.0836307458797254</v>
      </c>
      <c r="AK12" s="0" t="n">
        <f aca="false">POWER(2,-AJ12)</f>
        <v>0.943679752416684</v>
      </c>
      <c r="AL12" s="0" t="n">
        <f aca="false">POWER(2,-AH12)*1000</f>
        <v>23.3937012435704</v>
      </c>
      <c r="AM12" s="0" t="n">
        <f aca="false">AVERAGE(AL12:AL19)+(2*STDEV(AL12:AL19))</f>
        <v>31.1227885581492</v>
      </c>
      <c r="AO12" s="0" t="n">
        <f aca="false">J12-E12</f>
        <v>8.1148910522461</v>
      </c>
      <c r="AP12" s="0" t="n">
        <f aca="false">AVERAGE($AO$12:$AO$19)</f>
        <v>8.52747045248609</v>
      </c>
      <c r="AQ12" s="0" t="n">
        <f aca="false">AO12-AP12</f>
        <v>-0.412579400239988</v>
      </c>
      <c r="AR12" s="0" t="n">
        <f aca="false">POWER(2,-AQ12)</f>
        <v>1.33106350168864</v>
      </c>
      <c r="AS12" s="0" t="n">
        <f aca="false">POWER(2,-AO12)*1000</f>
        <v>3.60723454791381</v>
      </c>
      <c r="AT12" s="0" t="n">
        <f aca="false">AVERAGE(AS12:AS19)+(2*STDEV(AS12:AS19))</f>
        <v>5.16143360399134</v>
      </c>
      <c r="AV12" s="0" t="n">
        <f aca="false">K12-E12</f>
        <v>4.7693570454915</v>
      </c>
      <c r="AW12" s="0" t="n">
        <f aca="false">AVERAGE($AV$12:$AV$19)</f>
        <v>4.93652461751216</v>
      </c>
      <c r="AX12" s="0" t="n">
        <f aca="false">AV12-AW12</f>
        <v>-0.167167572020663</v>
      </c>
      <c r="AY12" s="0" t="n">
        <f aca="false">POWER(2,-AX12)</f>
        <v>1.12285183606871</v>
      </c>
      <c r="AZ12" s="0" t="n">
        <f aca="false">POWER(2,-AV12)*1000</f>
        <v>36.6674298066366</v>
      </c>
      <c r="BA12" s="0" t="n">
        <f aca="false">AVERAGE(AZ12:AZ19)+(2*STDEV(AZ12:AZ19))</f>
        <v>69.5267173056224</v>
      </c>
      <c r="BC12" s="0" t="n">
        <f aca="false">L12-E12</f>
        <v>5.1814683278402</v>
      </c>
      <c r="BD12" s="0" t="n">
        <f aca="false">AVERAGE($BC$12:$BC$19)</f>
        <v>5.59760417236355</v>
      </c>
      <c r="BE12" s="0" t="n">
        <f aca="false">BC12-BD12</f>
        <v>-0.416135844523351</v>
      </c>
      <c r="BF12" s="0" t="n">
        <f aca="false">POWER(2,-BE12)</f>
        <v>1.33434880637769</v>
      </c>
      <c r="BG12" s="0" t="n">
        <f aca="false">POWER(2,-BC12)*1000</f>
        <v>27.5564083456926</v>
      </c>
      <c r="BH12" s="0" t="n">
        <f aca="false">AVERAGE(BG12:BG19)+(2*STDEV(BG12:BG19))</f>
        <v>28.1709756317878</v>
      </c>
      <c r="BJ12" s="0" t="n">
        <f aca="false">M12-E12</f>
        <v>10.3845437367757</v>
      </c>
      <c r="BK12" s="0" t="n">
        <f aca="false">AVERAGE($BJ$12:$BJ$19)</f>
        <v>10.9008829526965</v>
      </c>
      <c r="BL12" s="0" t="n">
        <f aca="false">BJ12-BK12</f>
        <v>-0.516339215920837</v>
      </c>
      <c r="BM12" s="0" t="n">
        <f aca="false">POWER(2,-BL12)</f>
        <v>1.43032125334224</v>
      </c>
      <c r="BN12" s="0" t="n">
        <f aca="false">POWER(2,-BJ12)*1000</f>
        <v>0.748067597901105</v>
      </c>
      <c r="BO12" s="0" t="n">
        <f aca="false">AVERAGE(BN12:BN19)+(2*STDEV(BN12:BN19))</f>
        <v>0.820204929801425</v>
      </c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0" t="s">
        <v>96</v>
      </c>
      <c r="B13" s="0" t="n">
        <v>10</v>
      </c>
      <c r="C13" s="0" t="s">
        <v>95</v>
      </c>
      <c r="E13" s="0" t="n">
        <v>21.5403461456299</v>
      </c>
      <c r="G13" s="39" t="n">
        <v>29.6533737182617</v>
      </c>
      <c r="H13" s="40" t="n">
        <v>26.3430601755778</v>
      </c>
      <c r="I13" s="41" t="n">
        <v>27.0665588378906</v>
      </c>
      <c r="J13" s="42" t="n">
        <v>30.8228187561035</v>
      </c>
      <c r="K13" s="43" t="n">
        <v>26.3839289347331</v>
      </c>
      <c r="L13" s="44" t="n">
        <v>27.7480080922445</v>
      </c>
      <c r="M13" s="5" t="n">
        <v>32.9025650024414</v>
      </c>
      <c r="N13" s="45"/>
      <c r="O13" s="39"/>
      <c r="T13" s="0" t="n">
        <f aca="false">G13-E13</f>
        <v>8.1130275726318</v>
      </c>
      <c r="U13" s="0" t="n">
        <v>7.17828984097153</v>
      </c>
      <c r="V13" s="0" t="n">
        <f aca="false">T13-U13</f>
        <v>0.93473773166027</v>
      </c>
      <c r="W13" s="0" t="n">
        <f aca="false">POWER(2,-V13)</f>
        <v>0.52313756272312</v>
      </c>
      <c r="X13" s="0" t="n">
        <f aca="false">POWER(2,-T13)*1000</f>
        <v>3.61189689928856</v>
      </c>
      <c r="Y13" s="0" t="n">
        <f aca="false">AVERAGE(X12:X19)-(2*STDEV(X12:X19))</f>
        <v>1.40278969365083</v>
      </c>
      <c r="AA13" s="0" t="n">
        <f aca="false">H13-E13</f>
        <v>4.8027140299479</v>
      </c>
      <c r="AB13" s="0" t="n">
        <f aca="false">AVERAGE($AA$12:$AA$19)</f>
        <v>4.16904213398694</v>
      </c>
      <c r="AC13" s="0" t="n">
        <f aca="false">AA13-AB13</f>
        <v>0.633671895960962</v>
      </c>
      <c r="AD13" s="0" t="n">
        <f aca="false">POWER(2,-AC13)</f>
        <v>0.644533881300052</v>
      </c>
      <c r="AE13" s="0" t="n">
        <f aca="false">POWER(2,-AA13)*1000</f>
        <v>35.8293571715385</v>
      </c>
      <c r="AF13" s="0" t="n">
        <f aca="false">AVERAGE(AE12:AE19)-(2*STDEV(AE12:AE19))</f>
        <v>18.576723721391</v>
      </c>
      <c r="AH13" s="0" t="n">
        <f aca="false">I13-E13</f>
        <v>5.5262126922607</v>
      </c>
      <c r="AI13" s="0" t="n">
        <f aca="false">AVERAGE($AH$12:$AH$19)</f>
        <v>5.33410530758708</v>
      </c>
      <c r="AJ13" s="0" t="n">
        <f aca="false">AH13-AI13</f>
        <v>0.192107384673625</v>
      </c>
      <c r="AK13" s="0" t="n">
        <f aca="false">POWER(2,-AJ13)</f>
        <v>0.8753261737804</v>
      </c>
      <c r="AL13" s="0" t="n">
        <f aca="false">POWER(2,-AH13)*1000</f>
        <v>21.6992247080178</v>
      </c>
      <c r="AM13" s="0" t="n">
        <f aca="false">AVERAGE(AL12:AL19)-(2*STDEV(AL12:AL19))</f>
        <v>13.1007129245298</v>
      </c>
      <c r="AO13" s="0" t="n">
        <f aca="false">J13-E13</f>
        <v>9.2824726104736</v>
      </c>
      <c r="AP13" s="0" t="n">
        <f aca="false">AVERAGE($AO$12:$AO$19)</f>
        <v>8.52747045248609</v>
      </c>
      <c r="AQ13" s="0" t="n">
        <f aca="false">AO13-AP13</f>
        <v>0.755002157987512</v>
      </c>
      <c r="AR13" s="0" t="n">
        <f aca="false">POWER(2,-AQ13)</f>
        <v>0.592545499138817</v>
      </c>
      <c r="AS13" s="0" t="n">
        <f aca="false">POWER(2,-AO13)*1000</f>
        <v>1.60582165538512</v>
      </c>
      <c r="AT13" s="0" t="n">
        <f aca="false">AVERAGE(AS12:AS19)-(2*STDEV(AS12:AS19))</f>
        <v>0.644137094659625</v>
      </c>
      <c r="AV13" s="0" t="n">
        <f aca="false">K13-E13</f>
        <v>4.8435827891032</v>
      </c>
      <c r="AW13" s="0" t="n">
        <f aca="false">AVERAGE($AV$12:$AV$19)</f>
        <v>4.93652461751216</v>
      </c>
      <c r="AX13" s="0" t="n">
        <f aca="false">AV13-AW13</f>
        <v>-0.0929418284089643</v>
      </c>
      <c r="AY13" s="0" t="n">
        <f aca="false">POWER(2,-AX13)</f>
        <v>1.06654277538763</v>
      </c>
      <c r="AZ13" s="0" t="n">
        <f aca="false">POWER(2,-AV13)*1000</f>
        <v>34.8286221708668</v>
      </c>
      <c r="BA13" s="0" t="n">
        <f aca="false">AVERAGE(AZ12:AZ19)-(2*STDEV(AZ12:AZ19))</f>
        <v>1.28694459440389</v>
      </c>
      <c r="BC13" s="0" t="n">
        <f aca="false">L13-E13</f>
        <v>6.2076619466146</v>
      </c>
      <c r="BD13" s="0" t="n">
        <f aca="false">AVERAGE($BC$12:$BC$19)</f>
        <v>5.59760417236355</v>
      </c>
      <c r="BE13" s="0" t="n">
        <f aca="false">BC13-BD13</f>
        <v>0.610057774251049</v>
      </c>
      <c r="BF13" s="0" t="n">
        <f aca="false">POWER(2,-BE13)</f>
        <v>0.655170464408611</v>
      </c>
      <c r="BG13" s="0" t="n">
        <f aca="false">POWER(2,-BC13)*1000</f>
        <v>13.5303038957945</v>
      </c>
      <c r="BH13" s="0" t="n">
        <f aca="false">AVERAGE(BG12:BG19)-(2*STDEV(BG12:BG19))</f>
        <v>8.36038943457695</v>
      </c>
      <c r="BJ13" s="0" t="n">
        <f aca="false">M13-E13</f>
        <v>11.3622188568115</v>
      </c>
      <c r="BK13" s="0" t="n">
        <f aca="false">AVERAGE($BJ$12:$BJ$19)</f>
        <v>10.9008829526965</v>
      </c>
      <c r="BL13" s="0" t="n">
        <f aca="false">BJ13-BK13</f>
        <v>0.461335904114961</v>
      </c>
      <c r="BM13" s="0" t="n">
        <f aca="false">POWER(2,-BL13)</f>
        <v>0.726313396829938</v>
      </c>
      <c r="BN13" s="0" t="n">
        <f aca="false">POWER(2,-BJ13)*1000</f>
        <v>0.379866772461332</v>
      </c>
      <c r="BO13" s="0" t="n">
        <f aca="false">AVERAGE(BN12:BN19)-(2*STDEV(BN12:BN19))</f>
        <v>0.258741622934367</v>
      </c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0" t="s">
        <v>97</v>
      </c>
      <c r="B14" s="0" t="n">
        <v>11</v>
      </c>
      <c r="C14" s="0" t="s">
        <v>95</v>
      </c>
      <c r="E14" s="0" t="n">
        <v>20.1959209442139</v>
      </c>
      <c r="G14" s="39" t="n">
        <v>26.5390377044678</v>
      </c>
      <c r="H14" s="40" t="n">
        <v>25.0687866210937</v>
      </c>
      <c r="I14" s="41" t="n">
        <v>25.9986540476481</v>
      </c>
      <c r="J14" s="42" t="n">
        <v>28.9975528717041</v>
      </c>
      <c r="K14" s="43" t="n">
        <v>26.0548686981201</v>
      </c>
      <c r="L14" s="44" t="n">
        <v>26.3787441253662</v>
      </c>
      <c r="M14" s="5" t="n">
        <v>31.6630827585856</v>
      </c>
      <c r="N14" s="45"/>
      <c r="O14" s="39"/>
      <c r="T14" s="0" t="n">
        <f aca="false">G14-E14</f>
        <v>6.3431167602539</v>
      </c>
      <c r="U14" s="0" t="n">
        <v>7.17828984097153</v>
      </c>
      <c r="V14" s="0" t="n">
        <f aca="false">T14-U14</f>
        <v>-0.835173080717631</v>
      </c>
      <c r="W14" s="0" t="n">
        <f aca="false">POWER(2,-V14)</f>
        <v>1.78407106174103</v>
      </c>
      <c r="X14" s="0" t="n">
        <f aca="false">POWER(2,-T14)*1000</f>
        <v>12.3177557781745</v>
      </c>
      <c r="AA14" s="0" t="n">
        <f aca="false">H14-E14</f>
        <v>4.8728656768798</v>
      </c>
      <c r="AB14" s="0" t="n">
        <f aca="false">AVERAGE($AA$12:$AA$19)</f>
        <v>4.16904213398694</v>
      </c>
      <c r="AC14" s="0" t="n">
        <f aca="false">AA14-AB14</f>
        <v>0.703823542892863</v>
      </c>
      <c r="AD14" s="0" t="n">
        <f aca="false">POWER(2,-AC14)</f>
        <v>0.613942929183304</v>
      </c>
      <c r="AE14" s="0" t="n">
        <f aca="false">POWER(2,-AA14)*1000</f>
        <v>34.1288194939883</v>
      </c>
      <c r="AH14" s="0" t="n">
        <f aca="false">I14-E14</f>
        <v>5.8027331034342</v>
      </c>
      <c r="AI14" s="0" t="n">
        <f aca="false">AVERAGE($AH$12:$AH$19)</f>
        <v>5.33410530758708</v>
      </c>
      <c r="AJ14" s="0" t="n">
        <f aca="false">AH14-AI14</f>
        <v>0.468627795847125</v>
      </c>
      <c r="AK14" s="0" t="n">
        <f aca="false">POWER(2,-AJ14)</f>
        <v>0.722651613436318</v>
      </c>
      <c r="AL14" s="0" t="n">
        <f aca="false">POWER(2,-AH14)*1000</f>
        <v>17.914441742148</v>
      </c>
      <c r="AO14" s="0" t="n">
        <f aca="false">J14-E14</f>
        <v>8.8016319274902</v>
      </c>
      <c r="AP14" s="0" t="n">
        <f aca="false">AVERAGE($AO$12:$AO$19)</f>
        <v>8.52747045248609</v>
      </c>
      <c r="AQ14" s="0" t="n">
        <f aca="false">AO14-AP14</f>
        <v>0.274161475004114</v>
      </c>
      <c r="AR14" s="0" t="n">
        <f aca="false">POWER(2,-AQ14)</f>
        <v>0.826930808252221</v>
      </c>
      <c r="AS14" s="0" t="n">
        <f aca="false">POWER(2,-AO14)*1000</f>
        <v>2.24101508040558</v>
      </c>
      <c r="AV14" s="0" t="n">
        <f aca="false">K14-E14</f>
        <v>5.8589477539062</v>
      </c>
      <c r="AW14" s="0" t="n">
        <f aca="false">AVERAGE($AV$12:$AV$19)</f>
        <v>4.93652461751216</v>
      </c>
      <c r="AX14" s="0" t="n">
        <f aca="false">AV14-AW14</f>
        <v>0.922423136394038</v>
      </c>
      <c r="AY14" s="0" t="n">
        <f aca="false">POWER(2,-AX14)</f>
        <v>0.52762208678184</v>
      </c>
      <c r="AZ14" s="0" t="n">
        <f aca="false">POWER(2,-AV14)*1000</f>
        <v>17.2298296267117</v>
      </c>
      <c r="BC14" s="0" t="n">
        <f aca="false">L14-E14</f>
        <v>6.1828231811523</v>
      </c>
      <c r="BD14" s="0" t="n">
        <f aca="false">AVERAGE($BC$12:$BC$19)</f>
        <v>5.59760417236355</v>
      </c>
      <c r="BE14" s="0" t="n">
        <f aca="false">BC14-BD14</f>
        <v>0.585219008788751</v>
      </c>
      <c r="BF14" s="0" t="n">
        <f aca="false">POWER(2,-BE14)</f>
        <v>0.666548145307504</v>
      </c>
      <c r="BG14" s="0" t="n">
        <f aca="false">POWER(2,-BC14)*1000</f>
        <v>13.7652709594126</v>
      </c>
      <c r="BJ14" s="0" t="n">
        <f aca="false">M14-E14</f>
        <v>11.4671618143717</v>
      </c>
      <c r="BK14" s="0" t="n">
        <f aca="false">AVERAGE($BJ$12:$BJ$19)</f>
        <v>10.9008829526965</v>
      </c>
      <c r="BL14" s="0" t="n">
        <f aca="false">BJ14-BK14</f>
        <v>0.566278861675162</v>
      </c>
      <c r="BM14" s="0" t="n">
        <f aca="false">POWER(2,-BL14)</f>
        <v>0.675356488520135</v>
      </c>
      <c r="BN14" s="0" t="n">
        <f aca="false">POWER(2,-BJ14)*1000</f>
        <v>0.353215968030714</v>
      </c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0" t="s">
        <v>98</v>
      </c>
      <c r="B15" s="0" t="n">
        <v>12</v>
      </c>
      <c r="C15" s="0" t="s">
        <v>95</v>
      </c>
      <c r="E15" s="0" t="n">
        <v>20.6185359954834</v>
      </c>
      <c r="G15" s="39" t="n">
        <v>27.6676635742187</v>
      </c>
      <c r="H15" s="40" t="n">
        <v>25.5040079752604</v>
      </c>
      <c r="I15" s="41" t="n">
        <v>26.5873406728109</v>
      </c>
      <c r="J15" s="42" t="n">
        <v>29.9149945576986</v>
      </c>
      <c r="K15" s="43" t="n">
        <v>25.9384326934814</v>
      </c>
      <c r="L15" s="44" t="n">
        <v>26.6441179911296</v>
      </c>
      <c r="M15" s="5" t="n">
        <v>31.6671002705892</v>
      </c>
      <c r="N15" s="45"/>
      <c r="O15" s="39"/>
      <c r="T15" s="0" t="n">
        <f aca="false">G15-E15</f>
        <v>7.0491275787353</v>
      </c>
      <c r="U15" s="0" t="n">
        <v>7.17828984097153</v>
      </c>
      <c r="V15" s="0" t="n">
        <f aca="false">T15-U15</f>
        <v>-0.129162262236228</v>
      </c>
      <c r="W15" s="0" t="n">
        <f aca="false">POWER(2,-V15)</f>
        <v>1.09365845609662</v>
      </c>
      <c r="X15" s="0" t="n">
        <f aca="false">POWER(2,-T15)*1000</f>
        <v>7.55094236761355</v>
      </c>
      <c r="AA15" s="0" t="n">
        <f aca="false">H15-E15</f>
        <v>4.885471979777</v>
      </c>
      <c r="AB15" s="0" t="n">
        <f aca="false">AVERAGE($AA$12:$AA$19)</f>
        <v>4.16904213398694</v>
      </c>
      <c r="AC15" s="0" t="n">
        <f aca="false">AA15-AB15</f>
        <v>0.716429845790064</v>
      </c>
      <c r="AD15" s="0" t="n">
        <f aca="false">POWER(2,-AC15)</f>
        <v>0.608601651645805</v>
      </c>
      <c r="AE15" s="0" t="n">
        <f aca="false">POWER(2,-AA15)*1000</f>
        <v>33.8319002067394</v>
      </c>
      <c r="AH15" s="0" t="n">
        <f aca="false">I15-E15</f>
        <v>5.9688046773275</v>
      </c>
      <c r="AI15" s="0" t="n">
        <f aca="false">AVERAGE($AH$12:$AH$19)</f>
        <v>5.33410530758708</v>
      </c>
      <c r="AJ15" s="0" t="n">
        <f aca="false">AH15-AI15</f>
        <v>0.634699369740426</v>
      </c>
      <c r="AK15" s="0" t="n">
        <f aca="false">POWER(2,-AJ15)</f>
        <v>0.644075013778439</v>
      </c>
      <c r="AL15" s="0" t="n">
        <f aca="false">POWER(2,-AH15)*1000</f>
        <v>15.9665378134851</v>
      </c>
      <c r="AO15" s="0" t="n">
        <f aca="false">J15-E15</f>
        <v>9.2964585622152</v>
      </c>
      <c r="AP15" s="0" t="n">
        <f aca="false">AVERAGE($AO$12:$AO$19)</f>
        <v>8.52747045248609</v>
      </c>
      <c r="AQ15" s="0" t="n">
        <f aca="false">AO15-AP15</f>
        <v>0.768988109729111</v>
      </c>
      <c r="AR15" s="0" t="n">
        <f aca="false">POWER(2,-AQ15)</f>
        <v>0.586828925593246</v>
      </c>
      <c r="AS15" s="0" t="n">
        <f aca="false">POWER(2,-AO15)*1000</f>
        <v>1.59032951578163</v>
      </c>
      <c r="AV15" s="0" t="n">
        <f aca="false">K15-E15</f>
        <v>5.319896697998</v>
      </c>
      <c r="AW15" s="0" t="n">
        <f aca="false">AVERAGE($AV$12:$AV$19)</f>
        <v>4.93652461751216</v>
      </c>
      <c r="AX15" s="0" t="n">
        <f aca="false">AV15-AW15</f>
        <v>0.383372080485838</v>
      </c>
      <c r="AY15" s="0" t="n">
        <f aca="false">POWER(2,-AX15)</f>
        <v>0.766643581944002</v>
      </c>
      <c r="AZ15" s="0" t="n">
        <f aca="false">POWER(2,-AV15)*1000</f>
        <v>25.0352262201048</v>
      </c>
      <c r="BC15" s="0" t="n">
        <f aca="false">L15-E15</f>
        <v>6.0255819956462</v>
      </c>
      <c r="BD15" s="0" t="n">
        <f aca="false">AVERAGE($BC$12:$BC$19)</f>
        <v>5.59760417236355</v>
      </c>
      <c r="BE15" s="0" t="n">
        <f aca="false">BC15-BD15</f>
        <v>0.427977823282652</v>
      </c>
      <c r="BF15" s="0" t="n">
        <f aca="false">POWER(2,-BE15)</f>
        <v>0.743302917978788</v>
      </c>
      <c r="BG15" s="0" t="n">
        <f aca="false">POWER(2,-BC15)*1000</f>
        <v>15.3503781278691</v>
      </c>
      <c r="BJ15" s="0" t="n">
        <f aca="false">M15-E15</f>
        <v>11.0485642751058</v>
      </c>
      <c r="BK15" s="0" t="n">
        <f aca="false">AVERAGE($BJ$12:$BJ$19)</f>
        <v>10.9008829526965</v>
      </c>
      <c r="BL15" s="0" t="n">
        <f aca="false">BJ15-BK15</f>
        <v>0.147681322409262</v>
      </c>
      <c r="BM15" s="0" t="n">
        <f aca="false">POWER(2,-BL15)</f>
        <v>0.902700103294778</v>
      </c>
      <c r="BN15" s="0" t="n">
        <f aca="false">POWER(2,-BJ15)*1000</f>
        <v>0.472118201640975</v>
      </c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0" t="s">
        <v>99</v>
      </c>
      <c r="B16" s="0" t="n">
        <v>25</v>
      </c>
      <c r="C16" s="0" t="s">
        <v>95</v>
      </c>
      <c r="E16" s="0" t="n">
        <v>20.3978404998779</v>
      </c>
      <c r="G16" s="39" t="n">
        <v>27.9415225982666</v>
      </c>
      <c r="H16" s="40" t="n">
        <v>24.3033618927002</v>
      </c>
      <c r="I16" s="41" t="n">
        <v>25.6239204406738</v>
      </c>
      <c r="J16" s="42" t="n">
        <v>28.6186180114746</v>
      </c>
      <c r="K16" s="43" t="n">
        <v>25.4143028259277</v>
      </c>
      <c r="L16" s="44" t="n">
        <v>26.0537026723226</v>
      </c>
      <c r="M16" s="5" t="n">
        <v>31.0322469075521</v>
      </c>
      <c r="N16" s="45"/>
      <c r="O16" s="39"/>
      <c r="T16" s="0" t="n">
        <f aca="false">G16-E16</f>
        <v>7.5436820983887</v>
      </c>
      <c r="U16" s="0" t="n">
        <v>7.17828984097153</v>
      </c>
      <c r="V16" s="0" t="n">
        <f aca="false">T16-U16</f>
        <v>0.36539225741717</v>
      </c>
      <c r="W16" s="0" t="n">
        <f aca="false">POWER(2,-V16)</f>
        <v>0.776257787928111</v>
      </c>
      <c r="X16" s="0" t="n">
        <f aca="false">POWER(2,-T16)*1000</f>
        <v>5.35951401132722</v>
      </c>
      <c r="AA16" s="0" t="n">
        <f aca="false">H16-E16</f>
        <v>3.9055213928223</v>
      </c>
      <c r="AB16" s="0" t="n">
        <f aca="false">AVERAGE($AA$12:$AA$19)</f>
        <v>4.16904213398694</v>
      </c>
      <c r="AC16" s="0" t="n">
        <f aca="false">AA16-AB16</f>
        <v>-0.263520741164641</v>
      </c>
      <c r="AD16" s="0" t="n">
        <f aca="false">POWER(2,-AC16)</f>
        <v>1.20040459054636</v>
      </c>
      <c r="AE16" s="0" t="n">
        <f aca="false">POWER(2,-AA16)*1000</f>
        <v>66.7299673033287</v>
      </c>
      <c r="AH16" s="0" t="n">
        <f aca="false">I16-E16</f>
        <v>5.2260799407959</v>
      </c>
      <c r="AI16" s="0" t="n">
        <f aca="false">AVERAGE($AH$12:$AH$19)</f>
        <v>5.33410530758708</v>
      </c>
      <c r="AJ16" s="0" t="n">
        <f aca="false">AH16-AI16</f>
        <v>-0.108025366791177</v>
      </c>
      <c r="AK16" s="0" t="n">
        <f aca="false">POWER(2,-AJ16)</f>
        <v>1.07775209490571</v>
      </c>
      <c r="AL16" s="0" t="n">
        <f aca="false">POWER(2,-AH16)*1000</f>
        <v>26.7173375907333</v>
      </c>
      <c r="AO16" s="0" t="n">
        <f aca="false">J16-E16</f>
        <v>8.2207775115967</v>
      </c>
      <c r="AP16" s="0" t="n">
        <f aca="false">AVERAGE($AO$12:$AO$19)</f>
        <v>8.52747045248609</v>
      </c>
      <c r="AQ16" s="0" t="n">
        <f aca="false">AO16-AP16</f>
        <v>-0.306692940889391</v>
      </c>
      <c r="AR16" s="0" t="n">
        <f aca="false">POWER(2,-AQ16)</f>
        <v>1.23686919894669</v>
      </c>
      <c r="AS16" s="0" t="n">
        <f aca="false">POWER(2,-AO16)*1000</f>
        <v>3.35196427520605</v>
      </c>
      <c r="AV16" s="0" t="n">
        <f aca="false">K16-E16</f>
        <v>5.0164623260498</v>
      </c>
      <c r="AW16" s="0" t="n">
        <f aca="false">AVERAGE($AV$12:$AV$19)</f>
        <v>4.93652461751216</v>
      </c>
      <c r="AX16" s="0" t="n">
        <f aca="false">AV16-AW16</f>
        <v>0.0799377085376349</v>
      </c>
      <c r="AY16" s="0" t="n">
        <f aca="false">POWER(2,-AX16)</f>
        <v>0.946098495681811</v>
      </c>
      <c r="AZ16" s="0" t="n">
        <f aca="false">POWER(2,-AV16)*1000</f>
        <v>30.8954387980842</v>
      </c>
      <c r="BC16" s="0" t="n">
        <f aca="false">L16-E16</f>
        <v>5.6558621724447</v>
      </c>
      <c r="BD16" s="0" t="n">
        <f aca="false">AVERAGE($BC$12:$BC$19)</f>
        <v>5.59760417236355</v>
      </c>
      <c r="BE16" s="0" t="n">
        <f aca="false">BC16-BD16</f>
        <v>0.0582580000811488</v>
      </c>
      <c r="BF16" s="0" t="n">
        <f aca="false">POWER(2,-BE16)</f>
        <v>0.960423094184496</v>
      </c>
      <c r="BG16" s="0" t="n">
        <f aca="false">POWER(2,-BC16)*1000</f>
        <v>19.8342523645129</v>
      </c>
      <c r="BJ16" s="0" t="n">
        <f aca="false">M16-E16</f>
        <v>10.6344064076742</v>
      </c>
      <c r="BK16" s="0" t="n">
        <f aca="false">AVERAGE($BJ$12:$BJ$19)</f>
        <v>10.9008829526965</v>
      </c>
      <c r="BL16" s="0" t="n">
        <f aca="false">BJ16-BK16</f>
        <v>-0.266476545022339</v>
      </c>
      <c r="BM16" s="0" t="n">
        <f aca="false">POWER(2,-BL16)</f>
        <v>1.20286650914363</v>
      </c>
      <c r="BN16" s="0" t="n">
        <f aca="false">POWER(2,-BJ16)*1000</f>
        <v>0.629107242857602</v>
      </c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0" t="s">
        <v>100</v>
      </c>
      <c r="B17" s="0" t="n">
        <v>26</v>
      </c>
      <c r="C17" s="0" t="s">
        <v>95</v>
      </c>
      <c r="E17" s="0" t="n">
        <v>20.3152446746826</v>
      </c>
      <c r="G17" s="39" t="n">
        <v>27.9172916412354</v>
      </c>
      <c r="H17" s="40" t="n">
        <v>24.4835459391276</v>
      </c>
      <c r="I17" s="41" t="n">
        <v>25.9182790120443</v>
      </c>
      <c r="J17" s="42" t="n">
        <v>28.9514795939128</v>
      </c>
      <c r="K17" s="43" t="n">
        <v>25.3617159525553</v>
      </c>
      <c r="L17" s="44" t="n">
        <v>26.1829922993978</v>
      </c>
      <c r="M17" s="5" t="n">
        <v>31.0349057515462</v>
      </c>
      <c r="N17" s="45"/>
      <c r="O17" s="39"/>
      <c r="T17" s="0" t="n">
        <f aca="false">G17-E17</f>
        <v>7.6020469665528</v>
      </c>
      <c r="U17" s="0" t="n">
        <v>7.17828984097153</v>
      </c>
      <c r="V17" s="0" t="n">
        <f aca="false">T17-U17</f>
        <v>0.423757125581272</v>
      </c>
      <c r="W17" s="0" t="n">
        <f aca="false">POWER(2,-V17)</f>
        <v>0.745480682808426</v>
      </c>
      <c r="X17" s="0" t="n">
        <f aca="false">POWER(2,-T17)*1000</f>
        <v>5.14701974887698</v>
      </c>
      <c r="AA17" s="0" t="n">
        <f aca="false">H17-E17</f>
        <v>4.168301264445</v>
      </c>
      <c r="AB17" s="0" t="n">
        <f aca="false">AVERAGE($AA$12:$AA$19)</f>
        <v>4.16904213398694</v>
      </c>
      <c r="AC17" s="0" t="n">
        <f aca="false">AA17-AB17</f>
        <v>-0.000740869541935751</v>
      </c>
      <c r="AD17" s="0" t="n">
        <f aca="false">POWER(2,-AC17)</f>
        <v>1.0005136635141</v>
      </c>
      <c r="AE17" s="0" t="n">
        <f aca="false">POWER(2,-AA17)*1000</f>
        <v>55.6181179067649</v>
      </c>
      <c r="AH17" s="0" t="n">
        <f aca="false">I17-E17</f>
        <v>5.6030343373617</v>
      </c>
      <c r="AI17" s="0" t="n">
        <f aca="false">AVERAGE($AH$12:$AH$19)</f>
        <v>5.33410530758708</v>
      </c>
      <c r="AJ17" s="0" t="n">
        <f aca="false">AH17-AI17</f>
        <v>0.268929029774627</v>
      </c>
      <c r="AK17" s="0" t="n">
        <f aca="false">POWER(2,-AJ17)</f>
        <v>0.829935411442158</v>
      </c>
      <c r="AL17" s="0" t="n">
        <f aca="false">POWER(2,-AH17)*1000</f>
        <v>20.5739934729093</v>
      </c>
      <c r="AO17" s="0" t="n">
        <f aca="false">J17-E17</f>
        <v>8.6362349192302</v>
      </c>
      <c r="AP17" s="0" t="n">
        <f aca="false">AVERAGE($AO$12:$AO$19)</f>
        <v>8.52747045248609</v>
      </c>
      <c r="AQ17" s="0" t="n">
        <f aca="false">AO17-AP17</f>
        <v>0.108764466744113</v>
      </c>
      <c r="AR17" s="0" t="n">
        <f aca="false">POWER(2,-AQ17)</f>
        <v>0.927381937721719</v>
      </c>
      <c r="AS17" s="0" t="n">
        <f aca="false">POWER(2,-AO17)*1000</f>
        <v>2.51324160013183</v>
      </c>
      <c r="AV17" s="0" t="n">
        <f aca="false">K17-E17</f>
        <v>5.0464712778727</v>
      </c>
      <c r="AW17" s="0" t="n">
        <f aca="false">AVERAGE($AV$12:$AV$19)</f>
        <v>4.93652461751216</v>
      </c>
      <c r="AX17" s="0" t="n">
        <f aca="false">AV17-AW17</f>
        <v>0.109946660360539</v>
      </c>
      <c r="AY17" s="0" t="n">
        <f aca="false">POWER(2,-AX17)</f>
        <v>0.926622320542003</v>
      </c>
      <c r="AZ17" s="0" t="n">
        <f aca="false">POWER(2,-AV17)*1000</f>
        <v>30.2594321034334</v>
      </c>
      <c r="BC17" s="0" t="n">
        <f aca="false">L17-E17</f>
        <v>5.8677476247152</v>
      </c>
      <c r="BD17" s="0" t="n">
        <f aca="false">AVERAGE($BC$12:$BC$19)</f>
        <v>5.59760417236355</v>
      </c>
      <c r="BE17" s="0" t="n">
        <f aca="false">BC17-BD17</f>
        <v>0.270143452351649</v>
      </c>
      <c r="BF17" s="0" t="n">
        <f aca="false">POWER(2,-BE17)</f>
        <v>0.829237087691803</v>
      </c>
      <c r="BG17" s="0" t="n">
        <f aca="false">POWER(2,-BC17)*1000</f>
        <v>17.1250543295801</v>
      </c>
      <c r="BJ17" s="0" t="n">
        <f aca="false">M17-E17</f>
        <v>10.7196610768636</v>
      </c>
      <c r="BK17" s="0" t="n">
        <f aca="false">AVERAGE($BJ$12:$BJ$19)</f>
        <v>10.9008829526965</v>
      </c>
      <c r="BL17" s="0" t="n">
        <f aca="false">BJ17-BK17</f>
        <v>-0.181221875832936</v>
      </c>
      <c r="BM17" s="0" t="n">
        <f aca="false">POWER(2,-BL17)</f>
        <v>1.13384377616162</v>
      </c>
      <c r="BN17" s="0" t="n">
        <f aca="false">POWER(2,-BJ17)*1000</f>
        <v>0.593007891091854</v>
      </c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0" t="s">
        <v>101</v>
      </c>
      <c r="B18" s="0" t="n">
        <v>27</v>
      </c>
      <c r="C18" s="0" t="s">
        <v>95</v>
      </c>
      <c r="E18" s="0" t="n">
        <v>20.4300785064697</v>
      </c>
      <c r="G18" s="39" t="n">
        <v>27.8838787078857</v>
      </c>
      <c r="H18" s="40" t="n">
        <v>24.2371501922607</v>
      </c>
      <c r="I18" s="41" t="n">
        <v>25.5621115366618</v>
      </c>
      <c r="J18" s="42" t="n">
        <v>28.6230227152507</v>
      </c>
      <c r="K18" s="43" t="n">
        <v>25.3256238301595</v>
      </c>
      <c r="L18" s="44" t="n">
        <v>26.0244356791178</v>
      </c>
      <c r="M18" s="5" t="n">
        <v>31.4600664774577</v>
      </c>
      <c r="N18" s="45"/>
      <c r="O18" s="39"/>
      <c r="T18" s="0" t="n">
        <f aca="false">G18-E18</f>
        <v>7.453800201416</v>
      </c>
      <c r="U18" s="0" t="n">
        <v>7.17828984097153</v>
      </c>
      <c r="V18" s="0" t="n">
        <f aca="false">T18-U18</f>
        <v>0.275510360444468</v>
      </c>
      <c r="W18" s="0" t="n">
        <f aca="false">POWER(2,-V18)</f>
        <v>0.826158009007898</v>
      </c>
      <c r="X18" s="0" t="n">
        <f aca="false">POWER(2,-T18)*1000</f>
        <v>5.70403993841553</v>
      </c>
      <c r="AA18" s="0" t="n">
        <f aca="false">H18-E18</f>
        <v>3.807071685791</v>
      </c>
      <c r="AB18" s="0" t="n">
        <f aca="false">AVERAGE($AA$12:$AA$19)</f>
        <v>4.16904213398694</v>
      </c>
      <c r="AC18" s="0" t="n">
        <f aca="false">AA18-AB18</f>
        <v>-0.36197044819594</v>
      </c>
      <c r="AD18" s="0" t="n">
        <f aca="false">POWER(2,-AC18)</f>
        <v>1.28518001189411</v>
      </c>
      <c r="AE18" s="0" t="n">
        <f aca="false">POWER(2,-AA18)*1000</f>
        <v>71.4425959780379</v>
      </c>
      <c r="AH18" s="0" t="n">
        <f aca="false">I18-E18</f>
        <v>5.1320330301921</v>
      </c>
      <c r="AI18" s="0" t="n">
        <f aca="false">AVERAGE($AH$12:$AH$19)</f>
        <v>5.33410530758708</v>
      </c>
      <c r="AJ18" s="0" t="n">
        <f aca="false">AH18-AI18</f>
        <v>-0.202072277394977</v>
      </c>
      <c r="AK18" s="0" t="n">
        <f aca="false">POWER(2,-AJ18)</f>
        <v>1.15034952312114</v>
      </c>
      <c r="AL18" s="0" t="n">
        <f aca="false">POWER(2,-AH18)*1000</f>
        <v>28.5170186185123</v>
      </c>
      <c r="AO18" s="0" t="n">
        <f aca="false">J18-E18</f>
        <v>8.192944208781</v>
      </c>
      <c r="AP18" s="0" t="n">
        <f aca="false">AVERAGE($AO$12:$AO$19)</f>
        <v>8.52747045248609</v>
      </c>
      <c r="AQ18" s="0" t="n">
        <f aca="false">AO18-AP18</f>
        <v>-0.334526243705092</v>
      </c>
      <c r="AR18" s="0" t="n">
        <f aca="false">POWER(2,-AQ18)</f>
        <v>1.26096326213837</v>
      </c>
      <c r="AS18" s="0" t="n">
        <f aca="false">POWER(2,-AO18)*1000</f>
        <v>3.41726013602288</v>
      </c>
      <c r="AV18" s="0" t="n">
        <f aca="false">K18-E18</f>
        <v>4.8955453236898</v>
      </c>
      <c r="AW18" s="0" t="n">
        <f aca="false">AVERAGE($AV$12:$AV$19)</f>
        <v>4.93652461751216</v>
      </c>
      <c r="AX18" s="0" t="n">
        <f aca="false">AV18-AW18</f>
        <v>-0.0409792938223639</v>
      </c>
      <c r="AY18" s="0" t="n">
        <f aca="false">POWER(2,-AX18)</f>
        <v>1.02881194183762</v>
      </c>
      <c r="AZ18" s="0" t="n">
        <f aca="false">POWER(2,-AV18)*1000</f>
        <v>33.5964981752519</v>
      </c>
      <c r="BC18" s="0" t="n">
        <f aca="false">L18-E18</f>
        <v>5.5943571726481</v>
      </c>
      <c r="BD18" s="0" t="n">
        <f aca="false">AVERAGE($BC$12:$BC$19)</f>
        <v>5.59760417236355</v>
      </c>
      <c r="BE18" s="0" t="n">
        <f aca="false">BC18-BD18</f>
        <v>-0.00324699971545161</v>
      </c>
      <c r="BF18" s="0" t="n">
        <f aca="false">POWER(2,-BE18)</f>
        <v>1.00225318330897</v>
      </c>
      <c r="BG18" s="0" t="n">
        <f aca="false">POWER(2,-BC18)*1000</f>
        <v>20.6981097094151</v>
      </c>
      <c r="BJ18" s="0" t="n">
        <f aca="false">M18-E18</f>
        <v>11.029987970988</v>
      </c>
      <c r="BK18" s="0" t="n">
        <f aca="false">AVERAGE($BJ$12:$BJ$19)</f>
        <v>10.9008829526965</v>
      </c>
      <c r="BL18" s="0" t="n">
        <f aca="false">BJ18-BK18</f>
        <v>0.129105018291462</v>
      </c>
      <c r="BM18" s="0" t="n">
        <f aca="false">POWER(2,-BL18)</f>
        <v>0.914398525144096</v>
      </c>
      <c r="BN18" s="0" t="n">
        <f aca="false">POWER(2,-BJ18)*1000</f>
        <v>0.478236554641466</v>
      </c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55" customFormat="true" ht="15" hidden="false" customHeight="false" outlineLevel="0" collapsed="false">
      <c r="A19" s="54" t="s">
        <v>137</v>
      </c>
      <c r="B19" s="55" t="n">
        <v>28</v>
      </c>
      <c r="C19" s="55" t="s">
        <v>95</v>
      </c>
      <c r="E19" s="55" t="n">
        <v>21.7394348243386</v>
      </c>
      <c r="G19" s="56" t="n">
        <v>28.4771682707388</v>
      </c>
      <c r="H19" s="57" t="n">
        <v>24.6270343219748</v>
      </c>
      <c r="I19" s="58" t="n">
        <v>25.7356434501963</v>
      </c>
      <c r="J19" s="59" t="n">
        <v>29.4137876521943</v>
      </c>
      <c r="K19" s="60" t="n">
        <v>25.4813685503247</v>
      </c>
      <c r="L19" s="61" t="n">
        <v>25.8047657821857</v>
      </c>
      <c r="M19" s="62" t="n">
        <v>32.2999543073204</v>
      </c>
      <c r="N19" s="63"/>
      <c r="O19" s="56"/>
      <c r="T19" s="55" t="n">
        <f aca="false">G19-E19</f>
        <v>6.7377334464002</v>
      </c>
      <c r="U19" s="55" t="n">
        <v>7.17828984097153</v>
      </c>
      <c r="V19" s="55" t="n">
        <f aca="false">T19-U19</f>
        <v>-0.440556394571328</v>
      </c>
      <c r="W19" s="55" t="n">
        <f aca="false">POWER(2,-V19)</f>
        <v>1.35712762088897</v>
      </c>
      <c r="X19" s="55" t="n">
        <f aca="false">POWER(2,-T19)*1000</f>
        <v>9.37001162813095</v>
      </c>
      <c r="AA19" s="55" t="n">
        <f aca="false">H19-E19</f>
        <v>2.8875994976362</v>
      </c>
      <c r="AB19" s="55" t="n">
        <f aca="false">AVERAGE($AA$12:$AA$19)</f>
        <v>4.16904213398694</v>
      </c>
      <c r="AC19" s="55" t="n">
        <f aca="false">AA19-AB19</f>
        <v>-1.28144263635074</v>
      </c>
      <c r="AD19" s="55" t="n">
        <f aca="false">POWER(2,-AC19)</f>
        <v>2.43081927427065</v>
      </c>
      <c r="AH19" s="55" t="n">
        <f aca="false">I19-E19</f>
        <v>3.9962086258577</v>
      </c>
      <c r="AI19" s="55" t="n">
        <f aca="false">AVERAGE($AH$12:$AH$19)</f>
        <v>5.33410530758708</v>
      </c>
      <c r="AJ19" s="55" t="n">
        <f aca="false">AH19-AI19</f>
        <v>-1.33789668172937</v>
      </c>
      <c r="AK19" s="55" t="n">
        <f aca="false">POWER(2,-AJ19)</f>
        <v>2.52782516081086</v>
      </c>
      <c r="AO19" s="55" t="n">
        <f aca="false">J19-E19</f>
        <v>7.6743528278557</v>
      </c>
      <c r="AP19" s="55" t="n">
        <f aca="false">AVERAGE($AO$12:$AO$19)</f>
        <v>8.52747045248609</v>
      </c>
      <c r="AQ19" s="55" t="n">
        <f aca="false">AO19-AP19</f>
        <v>-0.853117624630386</v>
      </c>
      <c r="AR19" s="55" t="n">
        <f aca="false">POWER(2,-AQ19)</f>
        <v>1.80640029224897</v>
      </c>
      <c r="AS19" s="55" t="n">
        <f aca="false">POWER(2,-AO19)*1000</f>
        <v>4.89541598375696</v>
      </c>
      <c r="AV19" s="55" t="n">
        <f aca="false">K19-E19</f>
        <v>3.7419337259861</v>
      </c>
      <c r="AW19" s="55" t="n">
        <f aca="false">AVERAGE($AV$12:$AV$19)</f>
        <v>4.93652461751216</v>
      </c>
      <c r="AX19" s="55" t="n">
        <f aca="false">AV19-AW19</f>
        <v>-1.19459089152606</v>
      </c>
      <c r="AY19" s="55" t="n">
        <f aca="false">POWER(2,-AX19)</f>
        <v>2.28879918891836</v>
      </c>
      <c r="AZ19" s="55" t="n">
        <f aca="false">POWER(2,-AV19)*1000</f>
        <v>74.7421706990157</v>
      </c>
      <c r="BC19" s="55" t="n">
        <f aca="false">L19-E19</f>
        <v>4.0653309578471</v>
      </c>
      <c r="BD19" s="55" t="n">
        <f aca="false">AVERAGE($BC$12:$BC$19)</f>
        <v>5.59760417236355</v>
      </c>
      <c r="BE19" s="55" t="n">
        <f aca="false">BC19-BD19</f>
        <v>-1.53227321451645</v>
      </c>
      <c r="BF19" s="55" t="n">
        <f aca="false">POWER(2,-BE19)</f>
        <v>2.89241229611296</v>
      </c>
      <c r="BJ19" s="55" t="n">
        <f aca="false">M19-E19</f>
        <v>10.5605194829818</v>
      </c>
      <c r="BK19" s="55" t="n">
        <f aca="false">AVERAGE($BJ$12:$BJ$19)</f>
        <v>10.9008829526965</v>
      </c>
      <c r="BL19" s="55" t="n">
        <f aca="false">BJ19-BK19</f>
        <v>-0.340363469714738</v>
      </c>
      <c r="BM19" s="55" t="n">
        <f aca="false">POWER(2,-BL19)</f>
        <v>1.26607552633907</v>
      </c>
      <c r="BN19" s="55" t="n">
        <f aca="false">POWER(2,-BJ19)*1000</f>
        <v>0.662165982318118</v>
      </c>
    </row>
    <row r="20" customFormat="false" ht="15" hidden="false" customHeight="false" outlineLevel="0" collapsed="false">
      <c r="A20" s="10" t="s">
        <v>102</v>
      </c>
      <c r="B20" s="0" t="n">
        <v>5</v>
      </c>
      <c r="C20" s="0" t="s">
        <v>103</v>
      </c>
      <c r="E20" s="0" t="n">
        <v>22.2697525024414</v>
      </c>
      <c r="G20" s="39" t="n">
        <v>29.1821918487549</v>
      </c>
      <c r="H20" s="40" t="n">
        <v>26.3900852203369</v>
      </c>
      <c r="I20" s="41" t="n">
        <v>28.0172894795736</v>
      </c>
      <c r="J20" s="42" t="n">
        <v>30.6856867472331</v>
      </c>
      <c r="K20" s="43" t="n">
        <v>27.4540983835856</v>
      </c>
      <c r="L20" s="44" t="n">
        <v>27.7034079233805</v>
      </c>
      <c r="M20" s="5" t="n">
        <v>33.1717478434245</v>
      </c>
      <c r="N20" s="45"/>
      <c r="O20" s="39"/>
      <c r="T20" s="0" t="n">
        <f aca="false">G20-E20</f>
        <v>6.9124393463135</v>
      </c>
      <c r="U20" s="0" t="n">
        <v>7.17828984097153</v>
      </c>
      <c r="V20" s="0" t="n">
        <f aca="false">T20-U20</f>
        <v>-0.265850494658029</v>
      </c>
      <c r="W20" s="0" t="n">
        <f aca="false">POWER(2,-V20)</f>
        <v>1.2023446444208</v>
      </c>
      <c r="X20" s="0" t="n">
        <f aca="false">POWER(2,-T20)*1000</f>
        <v>8.30134404888482</v>
      </c>
      <c r="Y20" s="0" t="n">
        <f aca="false">AVERAGE(X20:X27)+(2*STDEV(X20:X27))</f>
        <v>13.0484206101228</v>
      </c>
      <c r="AA20" s="0" t="n">
        <f aca="false">H20-E20</f>
        <v>4.1203327178955</v>
      </c>
      <c r="AB20" s="0" t="n">
        <f aca="false">AVERAGE($AA$12:$AA$19)</f>
        <v>4.16904213398694</v>
      </c>
      <c r="AC20" s="0" t="n">
        <f aca="false">AA20-AB20</f>
        <v>-0.0487094160914374</v>
      </c>
      <c r="AD20" s="0" t="n">
        <f aca="false">POWER(2,-AC20)</f>
        <v>1.0343392266012</v>
      </c>
      <c r="AE20" s="0" t="n">
        <f aca="false">POWER(2,-AA20)*1000</f>
        <v>57.4984661964959</v>
      </c>
      <c r="AF20" s="0" t="n">
        <f aca="false">AVERAGE(AE20:AE27)+(2*STDEV(AE20:AE27))</f>
        <v>117.379623020224</v>
      </c>
      <c r="AH20" s="0" t="n">
        <f aca="false">I20-E20</f>
        <v>5.7475369771322</v>
      </c>
      <c r="AI20" s="0" t="n">
        <f aca="false">AVERAGE($AH$12:$AH$19)</f>
        <v>5.33410530758708</v>
      </c>
      <c r="AJ20" s="0" t="n">
        <f aca="false">AH20-AI20</f>
        <v>0.413431669545124</v>
      </c>
      <c r="AK20" s="0" t="n">
        <f aca="false">POWER(2,-AJ20)</f>
        <v>0.75083527203883</v>
      </c>
      <c r="AL20" s="0" t="n">
        <f aca="false">POWER(2,-AH20)*1000</f>
        <v>18.6131110604305</v>
      </c>
      <c r="AM20" s="0" t="n">
        <f aca="false">AVERAGE(AL20:AL27)+(2*STDEV(AL20:AL27))</f>
        <v>75.1269259228481</v>
      </c>
      <c r="AO20" s="0" t="n">
        <f aca="false">J20-E20</f>
        <v>8.4159342447917</v>
      </c>
      <c r="AP20" s="0" t="n">
        <f aca="false">AVERAGE($AO$12:$AO$19)</f>
        <v>8.52747045248609</v>
      </c>
      <c r="AQ20" s="0" t="n">
        <f aca="false">AO20-AP20</f>
        <v>-0.111536207694389</v>
      </c>
      <c r="AR20" s="0" t="n">
        <f aca="false">POWER(2,-AQ20)</f>
        <v>1.08037803024334</v>
      </c>
      <c r="AS20" s="0" t="n">
        <f aca="false">POWER(2,-AO20)*1000</f>
        <v>2.92786704057075</v>
      </c>
      <c r="AT20" s="0" t="n">
        <f aca="false">AVERAGE(AS20:AS27)+(2*STDEV(AS20:AS27))</f>
        <v>7.0070564392238</v>
      </c>
      <c r="AV20" s="0" t="n">
        <f aca="false">K20-E20</f>
        <v>5.1843458811442</v>
      </c>
      <c r="AW20" s="0" t="n">
        <f aca="false">AVERAGE($AV$12:$AV$19)</f>
        <v>4.93652461751216</v>
      </c>
      <c r="AX20" s="0" t="n">
        <f aca="false">AV20-AW20</f>
        <v>0.247821263632037</v>
      </c>
      <c r="AY20" s="0" t="n">
        <f aca="false">POWER(2,-AX20)</f>
        <v>0.84216728376362</v>
      </c>
      <c r="AZ20" s="0" t="n">
        <f aca="false">POWER(2,-AV20)*1000</f>
        <v>27.5014999939482</v>
      </c>
      <c r="BA20" s="0" t="n">
        <f aca="false">AVERAGE(AZ20:AZ27)+(2*STDEV(AZ20:AZ27))</f>
        <v>65.4931682108881</v>
      </c>
      <c r="BC20" s="0" t="n">
        <f aca="false">L20-E20</f>
        <v>5.4336554209391</v>
      </c>
      <c r="BD20" s="0" t="n">
        <f aca="false">AVERAGE($BC$12:$BC$19)</f>
        <v>5.59760417236355</v>
      </c>
      <c r="BE20" s="0" t="n">
        <f aca="false">BC20-BD20</f>
        <v>-0.16394875142445</v>
      </c>
      <c r="BF20" s="0" t="n">
        <f aca="false">POWER(2,-BE20)</f>
        <v>1.12034941553275</v>
      </c>
      <c r="BG20" s="0" t="n">
        <f aca="false">POWER(2,-BC20)*1000</f>
        <v>23.1369832510946</v>
      </c>
      <c r="BH20" s="0" t="n">
        <f aca="false">AVERAGE(BG20:BG27)+(2*STDEV(BG20:BG27))</f>
        <v>59.5435714003042</v>
      </c>
      <c r="BJ20" s="0" t="n">
        <f aca="false">M20-E20</f>
        <v>10.9019953409831</v>
      </c>
      <c r="BK20" s="0" t="n">
        <f aca="false">AVERAGE($BJ$12:$BJ$19)</f>
        <v>10.9008829526965</v>
      </c>
      <c r="BL20" s="0" t="n">
        <f aca="false">BJ20-BK20</f>
        <v>0.00111238828656113</v>
      </c>
      <c r="BM20" s="0" t="n">
        <f aca="false">POWER(2,-BL20)</f>
        <v>0.999229248377226</v>
      </c>
      <c r="BN20" s="0" t="n">
        <f aca="false">POWER(2,-BJ20)*1000</f>
        <v>0.5226035912138</v>
      </c>
      <c r="BO20" s="0" t="n">
        <f aca="false">AVERAGE(BN20:BN27)+(2*STDEV(BN20:BN27))</f>
        <v>0.84248519484076</v>
      </c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0" t="s">
        <v>104</v>
      </c>
      <c r="B21" s="0" t="n">
        <v>6</v>
      </c>
      <c r="C21" s="0" t="s">
        <v>103</v>
      </c>
      <c r="E21" s="0" t="n">
        <v>21.8557071685791</v>
      </c>
      <c r="G21" s="39" t="n">
        <v>29.0305767059326</v>
      </c>
      <c r="H21" s="40" t="n">
        <v>26.2094186147054</v>
      </c>
      <c r="I21" s="41" t="n">
        <v>27.1684061686198</v>
      </c>
      <c r="J21" s="42" t="n">
        <v>30.5913626352946</v>
      </c>
      <c r="K21" s="43" t="n">
        <v>26.7693678538005</v>
      </c>
      <c r="L21" s="44" t="n">
        <v>26.8703689575195</v>
      </c>
      <c r="M21" s="5" t="n">
        <v>32.4868698120117</v>
      </c>
      <c r="N21" s="45"/>
      <c r="O21" s="39"/>
      <c r="T21" s="0" t="n">
        <f aca="false">G21-E21</f>
        <v>7.1748695373535</v>
      </c>
      <c r="U21" s="0" t="n">
        <v>7.17828984097153</v>
      </c>
      <c r="V21" s="0" t="n">
        <f aca="false">T21-U21</f>
        <v>-0.00342030361803225</v>
      </c>
      <c r="W21" s="0" t="n">
        <f aca="false">POWER(2,-V21)</f>
        <v>1.00237358631589</v>
      </c>
      <c r="X21" s="0" t="n">
        <f aca="false">POWER(2,-T21)*1000</f>
        <v>6.92068455091862</v>
      </c>
      <c r="Y21" s="0" t="n">
        <f aca="false">AVERAGE(X20:X27)-(2*STDEV(X20:X27))</f>
        <v>2.2595216650469</v>
      </c>
      <c r="AA21" s="0" t="n">
        <f aca="false">H21-E21</f>
        <v>4.3537114461263</v>
      </c>
      <c r="AB21" s="0" t="n">
        <f aca="false">AVERAGE($AA$12:$AA$19)</f>
        <v>4.16904213398694</v>
      </c>
      <c r="AC21" s="0" t="n">
        <f aca="false">AA21-AB21</f>
        <v>0.184669312139359</v>
      </c>
      <c r="AD21" s="0" t="n">
        <f aca="false">POWER(2,-AC21)</f>
        <v>0.879850728110513</v>
      </c>
      <c r="AE21" s="0" t="n">
        <f aca="false">POWER(2,-AA21)*1000</f>
        <v>48.9105179878574</v>
      </c>
      <c r="AF21" s="0" t="n">
        <f aca="false">AVERAGE(AE20:AE27)-(2*STDEV(AE20:AE27))</f>
        <v>16.4598562930072</v>
      </c>
      <c r="AH21" s="0" t="n">
        <f aca="false">I21-E21</f>
        <v>5.3126990000407</v>
      </c>
      <c r="AI21" s="0" t="n">
        <f aca="false">AVERAGE($AH$12:$AH$19)</f>
        <v>5.33410530758708</v>
      </c>
      <c r="AJ21" s="0" t="n">
        <f aca="false">AH21-AI21</f>
        <v>-0.0214063075463766</v>
      </c>
      <c r="AK21" s="0" t="n">
        <f aca="false">POWER(2,-AJ21)</f>
        <v>1.01494834718098</v>
      </c>
      <c r="AL21" s="0" t="n">
        <f aca="false">POWER(2,-AH21)*1000</f>
        <v>25.1604406588173</v>
      </c>
      <c r="AM21" s="0" t="n">
        <f aca="false">AVERAGE(AL20:AL27)-(2*STDEV(AL20:AL27))</f>
        <v>-2.92190317071066</v>
      </c>
      <c r="AO21" s="0" t="n">
        <f aca="false">J21-E21</f>
        <v>8.7356554667155</v>
      </c>
      <c r="AP21" s="0" t="n">
        <f aca="false">AVERAGE($AO$12:$AO$19)</f>
        <v>8.52747045248609</v>
      </c>
      <c r="AQ21" s="0" t="n">
        <f aca="false">AO21-AP21</f>
        <v>0.208185014229411</v>
      </c>
      <c r="AR21" s="0" t="n">
        <f aca="false">POWER(2,-AQ21)</f>
        <v>0.865625548770488</v>
      </c>
      <c r="AS21" s="0" t="n">
        <f aca="false">POWER(2,-AO21)*1000</f>
        <v>2.34587935220251</v>
      </c>
      <c r="AT21" s="0" t="n">
        <f aca="false">AVERAGE(AS20:AS27)-(2*STDEV(AS20:AS27))</f>
        <v>0.525987944962634</v>
      </c>
      <c r="AV21" s="0" t="n">
        <f aca="false">K21-E21</f>
        <v>4.9136606852214</v>
      </c>
      <c r="AW21" s="0" t="n">
        <f aca="false">AVERAGE($AV$12:$AV$19)</f>
        <v>4.93652461751216</v>
      </c>
      <c r="AX21" s="0" t="n">
        <f aca="false">AV21-AW21</f>
        <v>-0.0228639322907647</v>
      </c>
      <c r="AY21" s="0" t="n">
        <f aca="false">POWER(2,-AX21)</f>
        <v>1.01597431690895</v>
      </c>
      <c r="AZ21" s="0" t="n">
        <f aca="false">POWER(2,-AV21)*1000</f>
        <v>33.1772774946284</v>
      </c>
      <c r="BA21" s="0" t="n">
        <f aca="false">AVERAGE(AZ20:AZ27)-(2*STDEV(AZ20:AZ27))</f>
        <v>10.8398489969388</v>
      </c>
      <c r="BC21" s="0" t="n">
        <f aca="false">L21-E21</f>
        <v>5.0146617889404</v>
      </c>
      <c r="BD21" s="0" t="n">
        <f aca="false">AVERAGE($BC$12:$BC$19)</f>
        <v>5.59760417236355</v>
      </c>
      <c r="BE21" s="0" t="n">
        <f aca="false">BC21-BD21</f>
        <v>-0.582942383423153</v>
      </c>
      <c r="BF21" s="0" t="n">
        <f aca="false">POWER(2,-BE21)</f>
        <v>1.49790111190075</v>
      </c>
      <c r="BG21" s="0" t="n">
        <f aca="false">POWER(2,-BC21)*1000</f>
        <v>30.9340215269923</v>
      </c>
      <c r="BH21" s="0" t="n">
        <f aca="false">AVERAGE(BG20:BG27)-(2*STDEV(BG20:BG27))</f>
        <v>5.32429117764839</v>
      </c>
      <c r="BJ21" s="0" t="n">
        <f aca="false">M21-E21</f>
        <v>10.6311626434326</v>
      </c>
      <c r="BK21" s="0" t="n">
        <f aca="false">AVERAGE($BJ$12:$BJ$19)</f>
        <v>10.9008829526965</v>
      </c>
      <c r="BL21" s="0" t="n">
        <f aca="false">BJ21-BK21</f>
        <v>-0.269720309263942</v>
      </c>
      <c r="BM21" s="0" t="n">
        <f aca="false">POWER(2,-BL21)</f>
        <v>1.20557408418967</v>
      </c>
      <c r="BN21" s="0" t="n">
        <f aca="false">POWER(2,-BJ21)*1000</f>
        <v>0.630523322746011</v>
      </c>
      <c r="BO21" s="0" t="n">
        <f aca="false">AVERAGE(BN20:BN27)-(2*STDEV(BN20:BN27))</f>
        <v>0.301604107877269</v>
      </c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65" customFormat="true" ht="15" hidden="false" customHeight="false" outlineLevel="0" collapsed="false">
      <c r="A22" s="64" t="s">
        <v>138</v>
      </c>
      <c r="B22" s="65" t="n">
        <v>7</v>
      </c>
      <c r="C22" s="65" t="s">
        <v>103</v>
      </c>
      <c r="G22" s="66"/>
      <c r="H22" s="67"/>
      <c r="I22" s="68"/>
      <c r="J22" s="69"/>
      <c r="K22" s="70"/>
      <c r="L22" s="71"/>
      <c r="M22" s="72"/>
      <c r="N22" s="73"/>
      <c r="O22" s="66"/>
    </row>
    <row r="23" s="81" customFormat="true" ht="15" hidden="false" customHeight="false" outlineLevel="0" collapsed="false">
      <c r="A23" s="74" t="s">
        <v>139</v>
      </c>
      <c r="B23" s="1" t="n">
        <v>16</v>
      </c>
      <c r="C23" s="1" t="s">
        <v>103</v>
      </c>
      <c r="D23" s="1"/>
      <c r="E23" s="1" t="n">
        <v>20.0585193634033</v>
      </c>
      <c r="F23" s="1"/>
      <c r="G23" s="3" t="n">
        <v>26.7382125854492</v>
      </c>
      <c r="H23" s="75" t="n">
        <v>25.1653658548991</v>
      </c>
      <c r="I23" s="76" t="n">
        <v>27.0700448354085</v>
      </c>
      <c r="J23" s="77" t="n">
        <v>29.0894978841146</v>
      </c>
      <c r="K23" s="78" t="n">
        <v>25.9610087076823</v>
      </c>
      <c r="L23" s="79" t="n">
        <v>26.7489477793376</v>
      </c>
      <c r="M23" s="4" t="n">
        <v>31.7916698455811</v>
      </c>
      <c r="N23" s="80"/>
      <c r="O23" s="3"/>
      <c r="P23" s="1"/>
      <c r="Q23" s="1"/>
      <c r="R23" s="1"/>
      <c r="S23" s="1"/>
      <c r="T23" s="1" t="n">
        <f aca="false">G23-E23</f>
        <v>6.6796932220459</v>
      </c>
      <c r="U23" s="1" t="n">
        <v>7.17828984097153</v>
      </c>
      <c r="V23" s="1" t="n">
        <f aca="false">T23-U23</f>
        <v>-0.498596618925628</v>
      </c>
      <c r="W23" s="1" t="n">
        <f aca="false">POWER(2,-V23)</f>
        <v>1.41283855552368</v>
      </c>
      <c r="X23" s="1" t="n">
        <f aca="false">POWER(2,-T23)*1000</f>
        <v>9.75465644510061</v>
      </c>
      <c r="Y23" s="1"/>
      <c r="Z23" s="1"/>
      <c r="AA23" s="1" t="n">
        <f aca="false">H23-E23</f>
        <v>5.1068464914958</v>
      </c>
      <c r="AB23" s="1" t="n">
        <f aca="false">AVERAGE($AA$12:$AA$19)</f>
        <v>4.16904213398694</v>
      </c>
      <c r="AC23" s="1" t="n">
        <f aca="false">AA23-AB23</f>
        <v>0.937804357508863</v>
      </c>
      <c r="AD23" s="1" t="n">
        <f aca="false">POWER(2,-AC23)</f>
        <v>0.522026750458163</v>
      </c>
      <c r="AE23" s="1" t="n">
        <f aca="false">POWER(2,-AA23)*1000</f>
        <v>29.0192392330665</v>
      </c>
      <c r="AF23" s="1"/>
      <c r="AG23" s="1"/>
      <c r="AH23" s="1" t="n">
        <f aca="false">I23-E23</f>
        <v>7.0115254720052</v>
      </c>
      <c r="AI23" s="1" t="n">
        <f aca="false">AVERAGE($AH$12:$AH$19)</f>
        <v>5.33410530758708</v>
      </c>
      <c r="AJ23" s="1" t="n">
        <f aca="false">AH23-AI23</f>
        <v>1.67742016441813</v>
      </c>
      <c r="AK23" s="1" t="n">
        <f aca="false">POWER(2,-AJ23)</f>
        <v>0.312641204462582</v>
      </c>
      <c r="AL23" s="1" t="n">
        <f aca="false">POWER(2,-AH23)*1000</f>
        <v>7.75033576263295</v>
      </c>
      <c r="AM23" s="1"/>
      <c r="AN23" s="1"/>
      <c r="AO23" s="1" t="n">
        <f aca="false">J23-E23</f>
        <v>9.0309785207113</v>
      </c>
      <c r="AP23" s="1" t="n">
        <f aca="false">AVERAGE($AO$12:$AO$19)</f>
        <v>8.52747045248609</v>
      </c>
      <c r="AQ23" s="1" t="n">
        <f aca="false">AO23-AP23</f>
        <v>0.503508068225212</v>
      </c>
      <c r="AR23" s="1" t="n">
        <f aca="false">POWER(2,-AQ23)</f>
        <v>0.705389463730999</v>
      </c>
      <c r="AS23" s="1" t="n">
        <f aca="false">POWER(2,-AO23)*1000</f>
        <v>1.91163324670595</v>
      </c>
      <c r="AT23" s="1"/>
      <c r="AU23" s="1"/>
      <c r="AV23" s="1" t="n">
        <f aca="false">K23-E23</f>
        <v>5.902489344279</v>
      </c>
      <c r="AW23" s="1" t="n">
        <f aca="false">AVERAGE($AV$12:$AV$19)</f>
        <v>4.93652461751216</v>
      </c>
      <c r="AX23" s="1" t="n">
        <f aca="false">AV23-AW23</f>
        <v>0.965964726766838</v>
      </c>
      <c r="AY23" s="1" t="n">
        <f aca="false">POWER(2,-AX23)</f>
        <v>0.511935966661187</v>
      </c>
      <c r="AZ23" s="1" t="n">
        <f aca="false">POWER(2,-AV23)*1000</f>
        <v>16.7175895519425</v>
      </c>
      <c r="BA23" s="1"/>
      <c r="BB23" s="1"/>
      <c r="BC23" s="1" t="n">
        <f aca="false">L23-E23</f>
        <v>6.6904284159343</v>
      </c>
      <c r="BD23" s="1" t="n">
        <f aca="false">AVERAGE($BC$12:$BC$19)</f>
        <v>5.59760417236355</v>
      </c>
      <c r="BE23" s="1" t="n">
        <f aca="false">BC23-BD23</f>
        <v>1.09282424357075</v>
      </c>
      <c r="BF23" s="1" t="n">
        <f aca="false">POWER(2,-BE23)</f>
        <v>0.468842661541223</v>
      </c>
      <c r="BG23" s="1" t="n">
        <f aca="false">POWER(2,-BC23)*1000</f>
        <v>9.68234075645015</v>
      </c>
      <c r="BH23" s="1"/>
      <c r="BI23" s="1"/>
      <c r="BJ23" s="1" t="n">
        <f aca="false">M23-E23</f>
        <v>11.7331504821778</v>
      </c>
      <c r="BK23" s="1" t="n">
        <f aca="false">AVERAGE($BJ$12:$BJ$19)</f>
        <v>10.9008829526965</v>
      </c>
      <c r="BL23" s="1" t="n">
        <f aca="false">BJ23-BK23</f>
        <v>0.832267529481264</v>
      </c>
      <c r="BM23" s="1" t="n">
        <f aca="false">POWER(2,-BL23)</f>
        <v>0.561645791776211</v>
      </c>
      <c r="BN23" s="1" t="n">
        <f aca="false">POWER(2,-BJ23)*1000</f>
        <v>0.293744511831541</v>
      </c>
      <c r="BO23" s="1"/>
      <c r="BP23" s="1"/>
      <c r="BQ23" s="1"/>
      <c r="BR23" s="1"/>
      <c r="BS23" s="1"/>
      <c r="BT23" s="1"/>
      <c r="BU23" s="1"/>
      <c r="BV23" s="1"/>
      <c r="BW23" s="1"/>
    </row>
    <row r="24" customFormat="false" ht="15" hidden="false" customHeight="false" outlineLevel="0" collapsed="false">
      <c r="A24" s="10" t="s">
        <v>105</v>
      </c>
      <c r="B24" s="0" t="n">
        <v>29</v>
      </c>
      <c r="C24" s="0" t="s">
        <v>103</v>
      </c>
      <c r="E24" s="0" t="n">
        <v>20.6340131189392</v>
      </c>
      <c r="G24" s="39" t="n">
        <v>27.5465066792006</v>
      </c>
      <c r="H24" s="40" t="n">
        <v>24.5165168222784</v>
      </c>
      <c r="I24" s="41" t="n">
        <v>25.0315751888782</v>
      </c>
      <c r="J24" s="42" t="n">
        <v>28.2931879745008</v>
      </c>
      <c r="K24" s="43" t="n">
        <v>25.1484865227272</v>
      </c>
      <c r="L24" s="44" t="n">
        <v>25.1892107392833</v>
      </c>
      <c r="M24" s="5" t="n">
        <v>31.3701676077693</v>
      </c>
      <c r="N24" s="45"/>
      <c r="O24" s="39"/>
      <c r="T24" s="0" t="n">
        <f aca="false">G24-E24</f>
        <v>6.9124935602614</v>
      </c>
      <c r="U24" s="0" t="n">
        <v>7.17828984097153</v>
      </c>
      <c r="V24" s="0" t="n">
        <f aca="false">T24-U24</f>
        <v>-0.265796280710131</v>
      </c>
      <c r="W24" s="0" t="n">
        <f aca="false">POWER(2,-V24)</f>
        <v>1.20229946326794</v>
      </c>
      <c r="X24" s="0" t="n">
        <f aca="false">POWER(2,-T24)*1000</f>
        <v>8.30103210480441</v>
      </c>
      <c r="AA24" s="0" t="n">
        <f aca="false">H24-E24</f>
        <v>3.8825037033392</v>
      </c>
      <c r="AB24" s="0" t="n">
        <f aca="false">AVERAGE($AA$12:$AA$19)</f>
        <v>4.16904213398694</v>
      </c>
      <c r="AC24" s="0" t="n">
        <f aca="false">AA24-AB24</f>
        <v>-0.286538430647738</v>
      </c>
      <c r="AD24" s="0" t="n">
        <f aca="false">POWER(2,-AC24)</f>
        <v>1.21971021924864</v>
      </c>
      <c r="AE24" s="0" t="n">
        <f aca="false">POWER(2,-AA24)*1000</f>
        <v>67.8031587774522</v>
      </c>
      <c r="AH24" s="0" t="n">
        <f aca="false">I24-E24</f>
        <v>4.397562069939</v>
      </c>
      <c r="AI24" s="0" t="n">
        <f aca="false">AVERAGE($AH$12:$AH$19)</f>
        <v>5.33410530758708</v>
      </c>
      <c r="AJ24" s="0" t="n">
        <f aca="false">AH24-AI24</f>
        <v>-0.936543237648076</v>
      </c>
      <c r="AK24" s="0" t="n">
        <f aca="false">POWER(2,-AJ24)</f>
        <v>1.91393686127729</v>
      </c>
      <c r="AL24" s="0" t="n">
        <f aca="false">POWER(2,-AH24)*1000</f>
        <v>47.4462517788637</v>
      </c>
      <c r="AO24" s="0" t="n">
        <f aca="false">J24-E24</f>
        <v>7.6591748555616</v>
      </c>
      <c r="AP24" s="0" t="n">
        <f aca="false">AVERAGE($AO$12:$AO$19)</f>
        <v>8.52747045248609</v>
      </c>
      <c r="AQ24" s="0" t="n">
        <f aca="false">AO24-AP24</f>
        <v>-0.86829559692449</v>
      </c>
      <c r="AR24" s="0" t="n">
        <f aca="false">POWER(2,-AQ24)</f>
        <v>1.82550497045493</v>
      </c>
      <c r="AS24" s="0" t="n">
        <f aca="false">POWER(2,-AO24)*1000</f>
        <v>4.94719041462662</v>
      </c>
      <c r="AV24" s="0" t="n">
        <f aca="false">K24-E24</f>
        <v>4.514473403788</v>
      </c>
      <c r="AW24" s="0" t="n">
        <f aca="false">AVERAGE($AV$12:$AV$19)</f>
        <v>4.93652461751216</v>
      </c>
      <c r="AX24" s="0" t="n">
        <f aca="false">AV24-AW24</f>
        <v>-0.422051213724163</v>
      </c>
      <c r="AY24" s="0" t="n">
        <f aca="false">POWER(2,-AX24)</f>
        <v>1.3398311637792</v>
      </c>
      <c r="AZ24" s="0" t="n">
        <f aca="false">POWER(2,-AV24)*1000</f>
        <v>43.7530256196792</v>
      </c>
      <c r="BC24" s="0" t="n">
        <f aca="false">L24-E24</f>
        <v>4.5551976203441</v>
      </c>
      <c r="BD24" s="0" t="n">
        <f aca="false">AVERAGE($BC$12:$BC$19)</f>
        <v>5.59760417236355</v>
      </c>
      <c r="BE24" s="0" t="n">
        <f aca="false">BC24-BD24</f>
        <v>-1.04240655201945</v>
      </c>
      <c r="BF24" s="0" t="n">
        <f aca="false">POWER(2,-BE24)</f>
        <v>2.05966049821885</v>
      </c>
      <c r="BG24" s="0" t="n">
        <f aca="false">POWER(2,-BC24)*1000</f>
        <v>42.5352392651268</v>
      </c>
      <c r="BJ24" s="0" t="n">
        <f aca="false">M24-E24</f>
        <v>10.7361544888301</v>
      </c>
      <c r="BK24" s="0" t="n">
        <f aca="false">AVERAGE($BJ$12:$BJ$19)</f>
        <v>10.9008829526965</v>
      </c>
      <c r="BL24" s="0" t="n">
        <f aca="false">BJ24-BK24</f>
        <v>-0.164728463866439</v>
      </c>
      <c r="BM24" s="0" t="n">
        <f aca="false">POWER(2,-BL24)</f>
        <v>1.1209550781669</v>
      </c>
      <c r="BN24" s="0" t="n">
        <f aca="false">POWER(2,-BJ24)*1000</f>
        <v>0.586267015693094</v>
      </c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0" t="s">
        <v>106</v>
      </c>
      <c r="B25" s="0" t="n">
        <v>30</v>
      </c>
      <c r="C25" s="0" t="s">
        <v>103</v>
      </c>
      <c r="E25" s="0" t="n">
        <v>20.7739550622399</v>
      </c>
      <c r="G25" s="39" t="n">
        <v>28.1733566768603</v>
      </c>
      <c r="H25" s="40" t="n">
        <v>24.6268467912306</v>
      </c>
      <c r="I25" s="41" t="n">
        <v>25.2940015025151</v>
      </c>
      <c r="J25" s="42" t="n">
        <v>28.0110685890642</v>
      </c>
      <c r="K25" s="43" t="n">
        <v>25.2476155161132</v>
      </c>
      <c r="L25" s="44" t="n">
        <v>25.1156697521198</v>
      </c>
      <c r="M25" s="5" t="n">
        <v>31.2415003006352</v>
      </c>
      <c r="N25" s="45"/>
      <c r="O25" s="39"/>
      <c r="T25" s="0" t="n">
        <f aca="false">G25-E25</f>
        <v>7.3994016146204</v>
      </c>
      <c r="U25" s="0" t="n">
        <v>7.17828984097153</v>
      </c>
      <c r="V25" s="0" t="n">
        <f aca="false">T25-U25</f>
        <v>0.221111773648872</v>
      </c>
      <c r="W25" s="0" t="n">
        <f aca="false">POWER(2,-V25)</f>
        <v>0.85790406123091</v>
      </c>
      <c r="X25" s="0" t="n">
        <f aca="false">POWER(2,-T25)*1000</f>
        <v>5.9232240990636</v>
      </c>
      <c r="AA25" s="0" t="n">
        <f aca="false">H25-E25</f>
        <v>3.8528917289907</v>
      </c>
      <c r="AB25" s="0" t="n">
        <f aca="false">AVERAGE($AA$12:$AA$19)</f>
        <v>4.16904213398694</v>
      </c>
      <c r="AC25" s="0" t="n">
        <f aca="false">AA25-AB25</f>
        <v>-0.316150404996236</v>
      </c>
      <c r="AD25" s="0" t="n">
        <f aca="false">POWER(2,-AC25)</f>
        <v>1.245004023771</v>
      </c>
      <c r="AE25" s="0" t="n">
        <f aca="false">POWER(2,-AA25)*1000</f>
        <v>69.2092303320318</v>
      </c>
      <c r="AH25" s="0" t="n">
        <f aca="false">I25-E25</f>
        <v>4.5200464402752</v>
      </c>
      <c r="AI25" s="0" t="n">
        <f aca="false">AVERAGE($AH$12:$AH$19)</f>
        <v>5.33410530758708</v>
      </c>
      <c r="AJ25" s="0" t="n">
        <f aca="false">AH25-AI25</f>
        <v>-0.814058867311873</v>
      </c>
      <c r="AK25" s="0" t="n">
        <f aca="false">POWER(2,-AJ25)</f>
        <v>1.75815085943999</v>
      </c>
      <c r="AL25" s="0" t="n">
        <f aca="false">POWER(2,-AH25)*1000</f>
        <v>43.5843365734361</v>
      </c>
      <c r="AO25" s="0" t="n">
        <f aca="false">J25-E25</f>
        <v>7.2371135268243</v>
      </c>
      <c r="AP25" s="0" t="n">
        <f aca="false">AVERAGE($AO$12:$AO$19)</f>
        <v>8.52747045248609</v>
      </c>
      <c r="AQ25" s="0" t="n">
        <f aca="false">AO25-AP25</f>
        <v>-1.29035692566179</v>
      </c>
      <c r="AR25" s="0" t="n">
        <f aca="false">POWER(2,-AQ25)</f>
        <v>2.4458855975648</v>
      </c>
      <c r="AS25" s="0" t="n">
        <f aca="false">POWER(2,-AO25)*1000</f>
        <v>6.62844636381922</v>
      </c>
      <c r="AV25" s="0" t="n">
        <f aca="false">K25-E25</f>
        <v>4.4736604538733</v>
      </c>
      <c r="AW25" s="0" t="n">
        <f aca="false">AVERAGE($AV$12:$AV$19)</f>
        <v>4.93652461751216</v>
      </c>
      <c r="AX25" s="0" t="n">
        <f aca="false">AV25-AW25</f>
        <v>-0.462864163638862</v>
      </c>
      <c r="AY25" s="0" t="n">
        <f aca="false">POWER(2,-AX25)</f>
        <v>1.37827537591223</v>
      </c>
      <c r="AZ25" s="0" t="n">
        <f aca="false">POWER(2,-AV25)*1000</f>
        <v>45.0084454396215</v>
      </c>
      <c r="BC25" s="0" t="n">
        <f aca="false">L25-E25</f>
        <v>4.3417146898799</v>
      </c>
      <c r="BD25" s="0" t="n">
        <f aca="false">AVERAGE($BC$12:$BC$19)</f>
        <v>5.59760417236355</v>
      </c>
      <c r="BE25" s="0" t="n">
        <f aca="false">BC25-BD25</f>
        <v>-1.25588948248365</v>
      </c>
      <c r="BF25" s="0" t="n">
        <f aca="false">POWER(2,-BE25)</f>
        <v>2.38814342364205</v>
      </c>
      <c r="BG25" s="0" t="n">
        <f aca="false">POWER(2,-BC25)*1000</f>
        <v>49.3189299944813</v>
      </c>
      <c r="BJ25" s="0" t="n">
        <f aca="false">M25-E25</f>
        <v>10.4675452383953</v>
      </c>
      <c r="BK25" s="0" t="n">
        <f aca="false">AVERAGE($BJ$12:$BJ$19)</f>
        <v>10.9008829526965</v>
      </c>
      <c r="BL25" s="0" t="n">
        <f aca="false">BJ25-BK25</f>
        <v>-0.433337714301238</v>
      </c>
      <c r="BM25" s="0" t="n">
        <f aca="false">POWER(2,-BL25)</f>
        <v>1.35035404672208</v>
      </c>
      <c r="BN25" s="0" t="n">
        <f aca="false">POWER(2,-BJ25)*1000</f>
        <v>0.706244213100366</v>
      </c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0" t="s">
        <v>107</v>
      </c>
      <c r="B26" s="0" t="n">
        <v>31</v>
      </c>
      <c r="C26" s="0" t="s">
        <v>103</v>
      </c>
      <c r="E26" s="0" t="n">
        <v>21.5548815808026</v>
      </c>
      <c r="G26" s="39" t="n">
        <v>28.0176105037817</v>
      </c>
      <c r="H26" s="40" t="n">
        <v>24.8483255514934</v>
      </c>
      <c r="I26" s="41" t="n">
        <v>25.5266041561993</v>
      </c>
      <c r="J26" s="42" t="n">
        <v>29.5810835236266</v>
      </c>
      <c r="K26" s="43" t="n">
        <v>25.6419373654373</v>
      </c>
      <c r="L26" s="44" t="n">
        <v>26.1171936233753</v>
      </c>
      <c r="M26" s="5" t="n">
        <v>32.230238878534</v>
      </c>
      <c r="N26" s="45"/>
      <c r="O26" s="39"/>
      <c r="T26" s="0" t="n">
        <f aca="false">G26-E26</f>
        <v>6.4627289229791</v>
      </c>
      <c r="U26" s="0" t="n">
        <v>7.17828984097153</v>
      </c>
      <c r="V26" s="0" t="n">
        <f aca="false">T26-U26</f>
        <v>-0.715560917992431</v>
      </c>
      <c r="W26" s="0" t="n">
        <f aca="false">POWER(2,-V26)</f>
        <v>1.64212154828611</v>
      </c>
      <c r="X26" s="0" t="n">
        <f aca="false">POWER(2,-T26)*1000</f>
        <v>11.3376942340665</v>
      </c>
      <c r="AA26" s="0" t="n">
        <f aca="false">H26-E26</f>
        <v>3.2934439706908</v>
      </c>
      <c r="AB26" s="0" t="n">
        <f aca="false">AVERAGE($AA$12:$AA$19)</f>
        <v>4.16904213398694</v>
      </c>
      <c r="AC26" s="0" t="n">
        <f aca="false">AA26-AB26</f>
        <v>-0.875598163296139</v>
      </c>
      <c r="AD26" s="0" t="n">
        <f aca="false">POWER(2,-AC26)</f>
        <v>1.83476865170306</v>
      </c>
      <c r="AE26" s="0" t="n">
        <f aca="false">POWER(2,-AA26)*1000</f>
        <v>101.99398861145</v>
      </c>
      <c r="AH26" s="0" t="n">
        <f aca="false">I26-E26</f>
        <v>3.9717225753967</v>
      </c>
      <c r="AI26" s="0" t="n">
        <f aca="false">AVERAGE($AH$12:$AH$19)</f>
        <v>5.33410530758708</v>
      </c>
      <c r="AJ26" s="0" t="n">
        <f aca="false">AH26-AI26</f>
        <v>-1.36238273219037</v>
      </c>
      <c r="AK26" s="0" t="n">
        <f aca="false">POWER(2,-AJ26)</f>
        <v>2.57109466950463</v>
      </c>
      <c r="AL26" s="0" t="n">
        <f aca="false">POWER(2,-AH26)*1000</f>
        <v>63.7371104056171</v>
      </c>
      <c r="AO26" s="0" t="n">
        <f aca="false">J26-E26</f>
        <v>8.026201942824</v>
      </c>
      <c r="AP26" s="0" t="n">
        <f aca="false">AVERAGE($AO$12:$AO$19)</f>
        <v>8.52747045248609</v>
      </c>
      <c r="AQ26" s="0" t="n">
        <f aca="false">AO26-AP26</f>
        <v>-0.50126850966209</v>
      </c>
      <c r="AR26" s="0" t="n">
        <f aca="false">POWER(2,-AQ26)</f>
        <v>1.41545757612747</v>
      </c>
      <c r="AS26" s="0" t="n">
        <f aca="false">POWER(2,-AO26)*1000</f>
        <v>3.83594581568484</v>
      </c>
      <c r="AV26" s="0" t="n">
        <f aca="false">K26-E26</f>
        <v>4.0870557846347</v>
      </c>
      <c r="AW26" s="0" t="n">
        <f aca="false">AVERAGE($AV$12:$AV$19)</f>
        <v>4.93652461751216</v>
      </c>
      <c r="AX26" s="0" t="n">
        <f aca="false">AV26-AW26</f>
        <v>-0.849468832877463</v>
      </c>
      <c r="AY26" s="0" t="n">
        <f aca="false">POWER(2,-AX26)</f>
        <v>1.80183740800381</v>
      </c>
      <c r="AZ26" s="0" t="n">
        <f aca="false">POWER(2,-AV26)*1000</f>
        <v>58.8401288207974</v>
      </c>
      <c r="BC26" s="0" t="n">
        <f aca="false">L26-E26</f>
        <v>4.5623120425727</v>
      </c>
      <c r="BD26" s="0" t="n">
        <f aca="false">AVERAGE($BC$12:$BC$19)</f>
        <v>5.59760417236355</v>
      </c>
      <c r="BE26" s="0" t="n">
        <f aca="false">BC26-BD26</f>
        <v>-1.03529212979085</v>
      </c>
      <c r="BF26" s="0" t="n">
        <f aca="false">POWER(2,-BE26)</f>
        <v>2.04952861092903</v>
      </c>
      <c r="BG26" s="0" t="n">
        <f aca="false">POWER(2,-BC26)*1000</f>
        <v>42.3259998052972</v>
      </c>
      <c r="BJ26" s="0" t="n">
        <f aca="false">M26-E26</f>
        <v>10.6753572977314</v>
      </c>
      <c r="BK26" s="0" t="n">
        <f aca="false">AVERAGE($BJ$12:$BJ$19)</f>
        <v>10.9008829526965</v>
      </c>
      <c r="BL26" s="0" t="n">
        <f aca="false">BJ26-BK26</f>
        <v>-0.225525654965136</v>
      </c>
      <c r="BM26" s="0" t="n">
        <f aca="false">POWER(2,-BL26)</f>
        <v>1.16920317745505</v>
      </c>
      <c r="BN26" s="0" t="n">
        <f aca="false">POWER(2,-BJ26)*1000</f>
        <v>0.611501094857785</v>
      </c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9" customFormat="true" ht="15" hidden="false" customHeight="false" outlineLevel="0" collapsed="false">
      <c r="A27" s="29" t="s">
        <v>108</v>
      </c>
      <c r="B27" s="19" t="n">
        <v>32</v>
      </c>
      <c r="C27" s="19" t="s">
        <v>103</v>
      </c>
      <c r="E27" s="19" t="n">
        <v>20.8681096582408</v>
      </c>
      <c r="G27" s="46" t="n">
        <v>29.2302201363571</v>
      </c>
      <c r="H27" s="47" t="n">
        <v>24.279250201438</v>
      </c>
      <c r="I27" s="48" t="n">
        <v>25.2970330676908</v>
      </c>
      <c r="J27" s="49" t="n">
        <v>28.9198296234122</v>
      </c>
      <c r="K27" s="50" t="n">
        <v>25.4358311651099</v>
      </c>
      <c r="L27" s="51" t="n">
        <v>25.9707481806445</v>
      </c>
      <c r="M27" s="52" t="n">
        <v>31.4477919723171</v>
      </c>
      <c r="N27" s="53"/>
      <c r="O27" s="46"/>
      <c r="T27" s="19" t="n">
        <f aca="false">G27-E27</f>
        <v>8.3621104781163</v>
      </c>
      <c r="U27" s="19" t="n">
        <v>7.17828984097153</v>
      </c>
      <c r="V27" s="19" t="n">
        <f aca="false">T27-U27</f>
        <v>1.18382063714477</v>
      </c>
      <c r="W27" s="19" t="n">
        <f aca="false">POWER(2,-V27)</f>
        <v>0.440184229221353</v>
      </c>
      <c r="X27" s="19" t="n">
        <f aca="false">POWER(2,-T27)*1000</f>
        <v>3.03916248025533</v>
      </c>
      <c r="AA27" s="19" t="n">
        <f aca="false">H27-E27</f>
        <v>3.4111405431972</v>
      </c>
      <c r="AB27" s="19" t="n">
        <f aca="false">AVERAGE($AA$12:$AA$19)</f>
        <v>4.16904213398694</v>
      </c>
      <c r="AC27" s="19" t="n">
        <f aca="false">AA27-AB27</f>
        <v>-0.757901590789739</v>
      </c>
      <c r="AD27" s="19" t="n">
        <f aca="false">POWER(2,-AC27)</f>
        <v>1.69102922222288</v>
      </c>
      <c r="AE27" s="19" t="n">
        <f aca="false">POWER(2,-AA27)*1000</f>
        <v>94.0035764579556</v>
      </c>
      <c r="AH27" s="19" t="n">
        <f aca="false">I27-E27</f>
        <v>4.42892340945</v>
      </c>
      <c r="AI27" s="19" t="n">
        <f aca="false">AVERAGE($AH$12:$AH$19)</f>
        <v>5.33410530758708</v>
      </c>
      <c r="AJ27" s="19" t="n">
        <f aca="false">AH27-AI27</f>
        <v>-0.905181898137075</v>
      </c>
      <c r="AK27" s="19" t="n">
        <f aca="false">POWER(2,-AJ27)</f>
        <v>1.87278060424694</v>
      </c>
      <c r="AL27" s="19" t="n">
        <f aca="false">POWER(2,-AH27)*1000</f>
        <v>46.4259933926834</v>
      </c>
      <c r="AO27" s="19" t="n">
        <f aca="false">J27-E27</f>
        <v>8.0517199651714</v>
      </c>
      <c r="AP27" s="19" t="n">
        <f aca="false">AVERAGE($AO$12:$AO$19)</f>
        <v>8.52747045248609</v>
      </c>
      <c r="AQ27" s="19" t="n">
        <f aca="false">AO27-AP27</f>
        <v>-0.475750487314691</v>
      </c>
      <c r="AR27" s="19" t="n">
        <f aca="false">POWER(2,-AQ27)</f>
        <v>1.39064144084431</v>
      </c>
      <c r="AS27" s="19" t="n">
        <f aca="false">POWER(2,-AO27)*1000</f>
        <v>3.76869311104261</v>
      </c>
      <c r="AV27" s="19" t="n">
        <f aca="false">K27-E27</f>
        <v>4.5677215068691</v>
      </c>
      <c r="AW27" s="19" t="n">
        <f aca="false">AVERAGE($AV$12:$AV$19)</f>
        <v>4.93652461751216</v>
      </c>
      <c r="AX27" s="19" t="n">
        <f aca="false">AV27-AW27</f>
        <v>-0.368803110643064</v>
      </c>
      <c r="AY27" s="19" t="n">
        <f aca="false">POWER(2,-AX27)</f>
        <v>1.29128111287864</v>
      </c>
      <c r="AZ27" s="19" t="n">
        <f aca="false">POWER(2,-AV27)*1000</f>
        <v>42.1675933067771</v>
      </c>
      <c r="BC27" s="19" t="n">
        <f aca="false">L27-E27</f>
        <v>5.1026385224037</v>
      </c>
      <c r="BD27" s="19" t="n">
        <f aca="false">AVERAGE($BC$12:$BC$19)</f>
        <v>5.59760417236355</v>
      </c>
      <c r="BE27" s="19" t="n">
        <f aca="false">BC27-BD27</f>
        <v>-0.494965649959853</v>
      </c>
      <c r="BF27" s="19" t="n">
        <f aca="false">POWER(2,-BE27)</f>
        <v>1.40928720013085</v>
      </c>
      <c r="BG27" s="19" t="n">
        <f aca="false">POWER(2,-BC27)*1000</f>
        <v>29.1040044233916</v>
      </c>
      <c r="BJ27" s="19" t="n">
        <f aca="false">M27-E27</f>
        <v>10.5796823140763</v>
      </c>
      <c r="BK27" s="19" t="n">
        <f aca="false">AVERAGE($BJ$12:$BJ$19)</f>
        <v>10.9008829526965</v>
      </c>
      <c r="BL27" s="19" t="n">
        <f aca="false">BJ27-BK27</f>
        <v>-0.32120063862024</v>
      </c>
      <c r="BM27" s="19" t="n">
        <f aca="false">POWER(2,-BL27)</f>
        <v>1.24936986605524</v>
      </c>
      <c r="BN27" s="19" t="n">
        <f aca="false">POWER(2,-BJ27)*1000</f>
        <v>0.653428810070503</v>
      </c>
    </row>
    <row r="28" customFormat="false" ht="15" hidden="false" customHeight="false" outlineLevel="0" collapsed="false">
      <c r="A28" s="10" t="s">
        <v>109</v>
      </c>
      <c r="B28" s="0" t="n">
        <v>1</v>
      </c>
      <c r="C28" s="0" t="s">
        <v>110</v>
      </c>
      <c r="E28" s="0" t="n">
        <v>20.0566234588623</v>
      </c>
      <c r="G28" s="39" t="n">
        <v>27.9217128753662</v>
      </c>
      <c r="H28" s="40" t="n">
        <v>24.7916673024495</v>
      </c>
      <c r="I28" s="41" t="n">
        <v>25.7255681355794</v>
      </c>
      <c r="J28" s="42" t="n">
        <v>28.8271217346191</v>
      </c>
      <c r="K28" s="43" t="n">
        <v>25.3375339508057</v>
      </c>
      <c r="L28" s="44" t="n">
        <v>25.9679876963298</v>
      </c>
      <c r="M28" s="5" t="n">
        <v>30.6399421691895</v>
      </c>
      <c r="N28" s="45"/>
      <c r="O28" s="39"/>
      <c r="T28" s="0" t="n">
        <f aca="false">G28-E28</f>
        <v>7.8650894165039</v>
      </c>
      <c r="U28" s="0" t="n">
        <v>7.17828984097153</v>
      </c>
      <c r="V28" s="0" t="n">
        <f aca="false">T28-U28</f>
        <v>0.686799575532369</v>
      </c>
      <c r="W28" s="0" t="n">
        <f aca="false">POWER(2,-V28)</f>
        <v>0.62123043850059</v>
      </c>
      <c r="X28" s="0" t="n">
        <f aca="false">POWER(2,-T28)*1000</f>
        <v>4.28915920868701</v>
      </c>
      <c r="Y28" s="0" t="n">
        <f aca="false">AVERAGE(X28:X35)+(2*STDEV(X28:X35))</f>
        <v>14.5044080601642</v>
      </c>
      <c r="AA28" s="0" t="n">
        <f aca="false">H28-E28</f>
        <v>4.7350438435872</v>
      </c>
      <c r="AB28" s="0" t="n">
        <f aca="false">AVERAGE($AA$12:$AA$19)</f>
        <v>4.16904213398694</v>
      </c>
      <c r="AC28" s="0" t="n">
        <f aca="false">AA28-AB28</f>
        <v>0.566001709600261</v>
      </c>
      <c r="AD28" s="0" t="n">
        <f aca="false">POWER(2,-AC28)</f>
        <v>0.67548624181304</v>
      </c>
      <c r="AE28" s="0" t="n">
        <f aca="false">POWER(2,-AA28)*1000</f>
        <v>37.5499853841084</v>
      </c>
      <c r="AF28" s="0" t="n">
        <f aca="false">AVERAGE(AE28:AE35)+(2*STDEV(AE28:AE35))</f>
        <v>77.1185558798125</v>
      </c>
      <c r="AH28" s="0" t="n">
        <f aca="false">I28-E28</f>
        <v>5.6689446767171</v>
      </c>
      <c r="AI28" s="0" t="n">
        <f aca="false">AVERAGE($AH$12:$AH$19)</f>
        <v>5.33410530758708</v>
      </c>
      <c r="AJ28" s="0" t="n">
        <f aca="false">AH28-AI28</f>
        <v>0.334839369130025</v>
      </c>
      <c r="AK28" s="0" t="n">
        <f aca="false">POWER(2,-AJ28)</f>
        <v>0.792872410771908</v>
      </c>
      <c r="AL28" s="0" t="n">
        <f aca="false">POWER(2,-AH28)*1000</f>
        <v>19.6552063921759</v>
      </c>
      <c r="AM28" s="0" t="n">
        <f aca="false">AVERAGE(AL28:AL35)+(2*STDEV(AL28:AL35))</f>
        <v>29.7758094350087</v>
      </c>
      <c r="AO28" s="0" t="n">
        <f aca="false">J28-E28</f>
        <v>8.7704982757568</v>
      </c>
      <c r="AP28" s="0" t="n">
        <f aca="false">AVERAGE($AO$12:$AO$19)</f>
        <v>8.52747045248609</v>
      </c>
      <c r="AQ28" s="0" t="n">
        <f aca="false">AO28-AP28</f>
        <v>0.243027823270712</v>
      </c>
      <c r="AR28" s="0" t="n">
        <f aca="false">POWER(2,-AQ28)</f>
        <v>0.844970088481945</v>
      </c>
      <c r="AS28" s="0" t="n">
        <f aca="false">POWER(2,-AO28)*1000</f>
        <v>2.28990224077141</v>
      </c>
      <c r="AT28" s="0" t="n">
        <f aca="false">AVERAGE(AS28:AS35)+(2*STDEV(AS28:AS35))</f>
        <v>5.2982439031029</v>
      </c>
      <c r="AV28" s="0" t="n">
        <f aca="false">K28-E28</f>
        <v>5.2809104919434</v>
      </c>
      <c r="AW28" s="0" t="n">
        <f aca="false">AVERAGE($AV$12:$AV$19)</f>
        <v>4.93652461751216</v>
      </c>
      <c r="AX28" s="0" t="n">
        <f aca="false">AV28-AW28</f>
        <v>0.344385874431236</v>
      </c>
      <c r="AY28" s="0" t="n">
        <f aca="false">POWER(2,-AX28)</f>
        <v>0.78764318870279</v>
      </c>
      <c r="AZ28" s="0" t="n">
        <f aca="false">POWER(2,-AV28)*1000</f>
        <v>25.7209815282056</v>
      </c>
      <c r="BA28" s="0" t="n">
        <f aca="false">AVERAGE(AZ28:AZ35)+(2*STDEV(AZ28:AZ35))</f>
        <v>32.9306319013712</v>
      </c>
      <c r="BC28" s="0" t="n">
        <f aca="false">L28-E28</f>
        <v>5.9113642374675</v>
      </c>
      <c r="BD28" s="0" t="n">
        <f aca="false">AVERAGE($BC$12:$BC$19)</f>
        <v>5.59760417236355</v>
      </c>
      <c r="BE28" s="0" t="n">
        <f aca="false">BC28-BD28</f>
        <v>0.313760065103948</v>
      </c>
      <c r="BF28" s="0" t="n">
        <f aca="false">POWER(2,-BE28)</f>
        <v>0.804542163381542</v>
      </c>
      <c r="BG28" s="0" t="n">
        <f aca="false">POWER(2,-BC28)*1000</f>
        <v>16.6150651759892</v>
      </c>
      <c r="BH28" s="0" t="n">
        <f aca="false">AVERAGE(BG28:BG35)+(2*STDEV(BG28:BG35))</f>
        <v>25.2251072256388</v>
      </c>
      <c r="BJ28" s="0" t="n">
        <f aca="false">M28-E28</f>
        <v>10.5833187103272</v>
      </c>
      <c r="BK28" s="0" t="n">
        <f aca="false">AVERAGE($BJ$12:$BJ$19)</f>
        <v>10.9008829526965</v>
      </c>
      <c r="BL28" s="0" t="n">
        <f aca="false">BJ28-BK28</f>
        <v>-0.31756424236934</v>
      </c>
      <c r="BM28" s="0" t="n">
        <f aca="false">POWER(2,-BL28)</f>
        <v>1.2462247225066</v>
      </c>
      <c r="BN28" s="0" t="n">
        <f aca="false">POWER(2,-BJ28)*1000</f>
        <v>0.65178387892375</v>
      </c>
      <c r="BO28" s="0" t="n">
        <f aca="false">AVERAGE(BN28:BN35)+(2*STDEV(BN28:BN35))</f>
        <v>0.82920815199052</v>
      </c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0" t="s">
        <v>111</v>
      </c>
      <c r="B29" s="0" t="n">
        <v>2</v>
      </c>
      <c r="C29" s="0" t="s">
        <v>110</v>
      </c>
      <c r="E29" s="0" t="n">
        <v>20.7602214813232</v>
      </c>
      <c r="G29" s="39" t="n">
        <v>27.1110782623291</v>
      </c>
      <c r="H29" s="40" t="n">
        <v>25.0131963094076</v>
      </c>
      <c r="I29" s="41" t="n">
        <v>26.7717380523682</v>
      </c>
      <c r="J29" s="42" t="n">
        <v>28.8823038736979</v>
      </c>
      <c r="K29" s="43" t="n">
        <v>26.3618742624919</v>
      </c>
      <c r="L29" s="44" t="n">
        <v>26.2832787831624</v>
      </c>
      <c r="M29" s="5" t="n">
        <v>31.6066080729167</v>
      </c>
      <c r="N29" s="45"/>
      <c r="O29" s="39"/>
      <c r="T29" s="0" t="n">
        <f aca="false">G29-E29</f>
        <v>6.3508567810059</v>
      </c>
      <c r="U29" s="0" t="n">
        <v>7.17828984097153</v>
      </c>
      <c r="V29" s="0" t="n">
        <f aca="false">T29-U29</f>
        <v>-0.827433059965628</v>
      </c>
      <c r="W29" s="0" t="n">
        <f aca="false">POWER(2,-V29)</f>
        <v>1.77452519721444</v>
      </c>
      <c r="X29" s="0" t="n">
        <f aca="false">POWER(2,-T29)*1000</f>
        <v>12.251848298113</v>
      </c>
      <c r="Y29" s="0" t="n">
        <f aca="false">AVERAGE(X28:X35)-(2*STDEV(X28:X35))</f>
        <v>1.87530715480123</v>
      </c>
      <c r="AA29" s="0" t="n">
        <f aca="false">H29-E29</f>
        <v>4.2529748280844</v>
      </c>
      <c r="AB29" s="0" t="n">
        <f aca="false">AVERAGE($AA$12:$AA$19)</f>
        <v>4.16904213398694</v>
      </c>
      <c r="AC29" s="0" t="n">
        <f aca="false">AA29-AB29</f>
        <v>0.083932694097463</v>
      </c>
      <c r="AD29" s="0" t="n">
        <f aca="false">POWER(2,-AC29)</f>
        <v>0.943482266049216</v>
      </c>
      <c r="AE29" s="0" t="n">
        <f aca="false">POWER(2,-AA29)*1000</f>
        <v>52.4477674115518</v>
      </c>
      <c r="AF29" s="0" t="n">
        <f aca="false">AVERAGE(AE28:AE35)-(2*STDEV(AE28:AE35))</f>
        <v>36.7696734107136</v>
      </c>
      <c r="AH29" s="0" t="n">
        <f aca="false">I29-E29</f>
        <v>6.011516571045</v>
      </c>
      <c r="AI29" s="0" t="n">
        <f aca="false">AVERAGE($AH$12:$AH$19)</f>
        <v>5.33410530758708</v>
      </c>
      <c r="AJ29" s="0" t="n">
        <f aca="false">AH29-AI29</f>
        <v>0.677411263457925</v>
      </c>
      <c r="AK29" s="0" t="n">
        <f aca="false">POWER(2,-AJ29)</f>
        <v>0.625286266726602</v>
      </c>
      <c r="AL29" s="0" t="n">
        <f aca="false">POWER(2,-AH29)*1000</f>
        <v>15.5007671596738</v>
      </c>
      <c r="AM29" s="0" t="n">
        <f aca="false">AVERAGE(AL28:AL35)-(2*STDEV(AL28:AL35))</f>
        <v>11.3325958765359</v>
      </c>
      <c r="AO29" s="0" t="n">
        <f aca="false">J29-E29</f>
        <v>8.1220823923747</v>
      </c>
      <c r="AP29" s="0" t="n">
        <f aca="false">AVERAGE($AO$12:$AO$19)</f>
        <v>8.52747045248609</v>
      </c>
      <c r="AQ29" s="0" t="n">
        <f aca="false">AO29-AP29</f>
        <v>-0.405388060111388</v>
      </c>
      <c r="AR29" s="0" t="n">
        <f aca="false">POWER(2,-AQ29)</f>
        <v>1.32444511540538</v>
      </c>
      <c r="AS29" s="0" t="n">
        <f aca="false">POWER(2,-AO29)*1000</f>
        <v>3.58929846024996</v>
      </c>
      <c r="AT29" s="0" t="n">
        <f aca="false">AVERAGE(AS28:AS35)-(2*STDEV(AS28:AS35))</f>
        <v>2.02281423621935</v>
      </c>
      <c r="AV29" s="0" t="n">
        <f aca="false">K29-E29</f>
        <v>5.6016527811687</v>
      </c>
      <c r="AW29" s="0" t="n">
        <f aca="false">AVERAGE($AV$12:$AV$19)</f>
        <v>4.93652461751216</v>
      </c>
      <c r="AX29" s="0" t="n">
        <f aca="false">AV29-AW29</f>
        <v>0.665128163656537</v>
      </c>
      <c r="AY29" s="0" t="n">
        <f aca="false">POWER(2,-AX29)</f>
        <v>0.630632678867653</v>
      </c>
      <c r="AZ29" s="0" t="n">
        <f aca="false">POWER(2,-AV29)*1000</f>
        <v>20.5937050137539</v>
      </c>
      <c r="BA29" s="0" t="n">
        <f aca="false">AVERAGE(AZ28:AZ35)-(2*STDEV(AZ28:AZ35))</f>
        <v>17.809118794918</v>
      </c>
      <c r="BC29" s="0" t="n">
        <f aca="false">L29-E29</f>
        <v>5.5230573018392</v>
      </c>
      <c r="BD29" s="0" t="n">
        <f aca="false">AVERAGE($BC$12:$BC$19)</f>
        <v>5.59760417236355</v>
      </c>
      <c r="BE29" s="0" t="n">
        <f aca="false">BC29-BD29</f>
        <v>-0.0745468705243484</v>
      </c>
      <c r="BF29" s="0" t="n">
        <f aca="false">POWER(2,-BE29)</f>
        <v>1.05303024256446</v>
      </c>
      <c r="BG29" s="0" t="n">
        <f aca="false">POWER(2,-BC29)*1000</f>
        <v>21.7467361051144</v>
      </c>
      <c r="BH29" s="0" t="n">
        <f aca="false">AVERAGE(BG28:BG35)-(2*STDEV(BG28:BG35))</f>
        <v>14.8286378350032</v>
      </c>
      <c r="BJ29" s="0" t="n">
        <f aca="false">M29-E29</f>
        <v>10.8463865915935</v>
      </c>
      <c r="BK29" s="0" t="n">
        <f aca="false">AVERAGE($BJ$12:$BJ$19)</f>
        <v>10.9008829526965</v>
      </c>
      <c r="BL29" s="0" t="n">
        <f aca="false">BJ29-BK29</f>
        <v>-0.0544963611030376</v>
      </c>
      <c r="BM29" s="0" t="n">
        <f aca="false">POWER(2,-BL29)</f>
        <v>1.03849650515774</v>
      </c>
      <c r="BN29" s="0" t="n">
        <f aca="false">POWER(2,-BJ29)*1000</f>
        <v>0.543140629580057</v>
      </c>
      <c r="BO29" s="0" t="n">
        <f aca="false">AVERAGE(BN28:BN35)-(2*STDEV(BN28:BN35))</f>
        <v>0.38337714818788</v>
      </c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0" t="s">
        <v>112</v>
      </c>
      <c r="B30" s="0" t="n">
        <v>3</v>
      </c>
      <c r="C30" s="0" t="s">
        <v>110</v>
      </c>
      <c r="E30" s="0" t="n">
        <v>20.884256362915</v>
      </c>
      <c r="G30" s="39" t="n">
        <v>27.1123352050781</v>
      </c>
      <c r="H30" s="40" t="n">
        <v>25.1258996327718</v>
      </c>
      <c r="I30" s="41" t="n">
        <v>26.912322362264</v>
      </c>
      <c r="J30" s="42" t="n">
        <v>29.1364657084147</v>
      </c>
      <c r="K30" s="43" t="n">
        <v>26.3535060882568</v>
      </c>
      <c r="L30" s="44" t="n">
        <v>26.6609401702881</v>
      </c>
      <c r="M30" s="5" t="n">
        <v>32.0474605560303</v>
      </c>
      <c r="N30" s="45"/>
      <c r="O30" s="39"/>
      <c r="T30" s="0" t="n">
        <f aca="false">G30-E30</f>
        <v>6.2280788421631</v>
      </c>
      <c r="U30" s="0" t="n">
        <v>7.17828984097153</v>
      </c>
      <c r="V30" s="0" t="n">
        <f aca="false">T30-U30</f>
        <v>-0.95021099880843</v>
      </c>
      <c r="W30" s="0" t="n">
        <f aca="false">POWER(2,-V30)</f>
        <v>1.93215522112663</v>
      </c>
      <c r="X30" s="0" t="n">
        <f aca="false">POWER(2,-T30)*1000</f>
        <v>13.3401727373668</v>
      </c>
      <c r="AA30" s="0" t="n">
        <f aca="false">H30-E30</f>
        <v>4.2416432698568</v>
      </c>
      <c r="AB30" s="0" t="n">
        <f aca="false">AVERAGE($AA$12:$AA$19)</f>
        <v>4.16904213398694</v>
      </c>
      <c r="AC30" s="0" t="n">
        <f aca="false">AA30-AB30</f>
        <v>0.0726011358698635</v>
      </c>
      <c r="AD30" s="0" t="n">
        <f aca="false">POWER(2,-AC30)</f>
        <v>0.950921967758308</v>
      </c>
      <c r="AE30" s="0" t="n">
        <f aca="false">POWER(2,-AA30)*1000</f>
        <v>52.8613371826972</v>
      </c>
      <c r="AH30" s="0" t="n">
        <f aca="false">I30-E30</f>
        <v>6.028065999349</v>
      </c>
      <c r="AI30" s="0" t="n">
        <f aca="false">AVERAGE($AH$12:$AH$19)</f>
        <v>5.33410530758708</v>
      </c>
      <c r="AJ30" s="0" t="n">
        <f aca="false">AH30-AI30</f>
        <v>0.693960691761925</v>
      </c>
      <c r="AK30" s="0" t="n">
        <f aca="false">POWER(2,-AJ30)</f>
        <v>0.61815447271159</v>
      </c>
      <c r="AL30" s="0" t="n">
        <f aca="false">POWER(2,-AH30)*1000</f>
        <v>15.3239708915641</v>
      </c>
      <c r="AO30" s="0" t="n">
        <f aca="false">J30-E30</f>
        <v>8.2522093454997</v>
      </c>
      <c r="AP30" s="0" t="n">
        <f aca="false">AVERAGE($AO$12:$AO$19)</f>
        <v>8.52747045248609</v>
      </c>
      <c r="AQ30" s="0" t="n">
        <f aca="false">AO30-AP30</f>
        <v>-0.275261106986388</v>
      </c>
      <c r="AR30" s="0" t="n">
        <f aca="false">POWER(2,-AQ30)</f>
        <v>1.21021310050931</v>
      </c>
      <c r="AS30" s="0" t="n">
        <f aca="false">POWER(2,-AO30)*1000</f>
        <v>3.27972519790137</v>
      </c>
      <c r="AV30" s="0" t="n">
        <f aca="false">K30-E30</f>
        <v>5.4692497253418</v>
      </c>
      <c r="AW30" s="0" t="n">
        <f aca="false">AVERAGE($AV$12:$AV$19)</f>
        <v>4.93652461751216</v>
      </c>
      <c r="AX30" s="0" t="n">
        <f aca="false">AV30-AW30</f>
        <v>0.532725107829638</v>
      </c>
      <c r="AY30" s="0" t="n">
        <f aca="false">POWER(2,-AX30)</f>
        <v>0.691247801579636</v>
      </c>
      <c r="AZ30" s="0" t="n">
        <f aca="false">POWER(2,-AV30)*1000</f>
        <v>22.5731298014836</v>
      </c>
      <c r="BC30" s="0" t="n">
        <f aca="false">L30-E30</f>
        <v>5.7766838073731</v>
      </c>
      <c r="BD30" s="0" t="n">
        <f aca="false">AVERAGE($BC$12:$BC$19)</f>
        <v>5.59760417236355</v>
      </c>
      <c r="BE30" s="0" t="n">
        <f aca="false">BC30-BD30</f>
        <v>0.17907963500955</v>
      </c>
      <c r="BF30" s="0" t="n">
        <f aca="false">POWER(2,-BE30)</f>
        <v>0.883266294911862</v>
      </c>
      <c r="BG30" s="0" t="n">
        <f aca="false">POWER(2,-BC30)*1000</f>
        <v>18.2408427123731</v>
      </c>
      <c r="BJ30" s="0" t="n">
        <f aca="false">M30-E30</f>
        <v>11.1632041931153</v>
      </c>
      <c r="BK30" s="0" t="n">
        <f aca="false">AVERAGE($BJ$12:$BJ$19)</f>
        <v>10.9008829526965</v>
      </c>
      <c r="BL30" s="0" t="n">
        <f aca="false">BJ30-BK30</f>
        <v>0.262321240418764</v>
      </c>
      <c r="BM30" s="0" t="n">
        <f aca="false">POWER(2,-BL30)</f>
        <v>0.833745375664347</v>
      </c>
      <c r="BN30" s="0" t="n">
        <f aca="false">POWER(2,-BJ30)*1000</f>
        <v>0.436054417129707</v>
      </c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0" t="s">
        <v>113</v>
      </c>
      <c r="B31" s="0" t="n">
        <v>4</v>
      </c>
      <c r="C31" s="0" t="s">
        <v>110</v>
      </c>
      <c r="E31" s="0" t="n">
        <v>20.7283020019531</v>
      </c>
      <c r="G31" s="39" t="n">
        <v>28.2486782073975</v>
      </c>
      <c r="H31" s="40" t="n">
        <v>24.8212877909342</v>
      </c>
      <c r="I31" s="41" t="n">
        <v>26.5180721282959</v>
      </c>
      <c r="J31" s="42" t="n">
        <v>28.5173136393229</v>
      </c>
      <c r="K31" s="43" t="n">
        <v>26.2061449686686</v>
      </c>
      <c r="L31" s="44" t="n">
        <v>26.457524617513</v>
      </c>
      <c r="M31" s="5" t="n">
        <v>31.0385862986247</v>
      </c>
      <c r="N31" s="45"/>
      <c r="O31" s="39"/>
      <c r="T31" s="0" t="n">
        <f aca="false">G31-E31</f>
        <v>7.5203762054444</v>
      </c>
      <c r="U31" s="0" t="n">
        <v>7.17828984097153</v>
      </c>
      <c r="V31" s="0" t="n">
        <f aca="false">T31-U31</f>
        <v>0.34208636447287</v>
      </c>
      <c r="W31" s="0" t="n">
        <f aca="false">POWER(2,-V31)</f>
        <v>0.788899613311862</v>
      </c>
      <c r="X31" s="0" t="n">
        <f aca="false">POWER(2,-T31)*1000</f>
        <v>5.44679692343018</v>
      </c>
      <c r="AA31" s="0" t="n">
        <f aca="false">H31-E31</f>
        <v>4.0929857889811</v>
      </c>
      <c r="AB31" s="0" t="n">
        <f aca="false">AVERAGE($AA$12:$AA$19)</f>
        <v>4.16904213398694</v>
      </c>
      <c r="AC31" s="0" t="n">
        <f aca="false">AA31-AB31</f>
        <v>-0.0760563450058385</v>
      </c>
      <c r="AD31" s="0" t="n">
        <f aca="false">POWER(2,-AC31)</f>
        <v>1.05413259203779</v>
      </c>
      <c r="AE31" s="0" t="n">
        <f aca="false">POWER(2,-AA31)*1000</f>
        <v>58.5987707428202</v>
      </c>
      <c r="AH31" s="0" t="n">
        <f aca="false">I31-E31</f>
        <v>5.7897701263428</v>
      </c>
      <c r="AI31" s="0" t="n">
        <f aca="false">AVERAGE($AH$12:$AH$19)</f>
        <v>5.33410530758708</v>
      </c>
      <c r="AJ31" s="0" t="n">
        <f aca="false">AH31-AI31</f>
        <v>0.455664818755723</v>
      </c>
      <c r="AK31" s="0" t="n">
        <f aca="false">POWER(2,-AJ31)</f>
        <v>0.72917407869633</v>
      </c>
      <c r="AL31" s="0" t="n">
        <f aca="false">POWER(2,-AH31)*1000</f>
        <v>18.0761328277875</v>
      </c>
      <c r="AO31" s="0" t="n">
        <f aca="false">J31-E31</f>
        <v>7.7890116373698</v>
      </c>
      <c r="AP31" s="0" t="n">
        <f aca="false">AVERAGE($AO$12:$AO$19)</f>
        <v>8.52747045248609</v>
      </c>
      <c r="AQ31" s="0" t="n">
        <f aca="false">AO31-AP31</f>
        <v>-0.738458815116289</v>
      </c>
      <c r="AR31" s="0" t="n">
        <f aca="false">POWER(2,-AQ31)</f>
        <v>1.66839259618584</v>
      </c>
      <c r="AS31" s="0" t="n">
        <f aca="false">POWER(2,-AO31)*1000</f>
        <v>4.52140968842595</v>
      </c>
      <c r="AV31" s="0" t="n">
        <f aca="false">K31-E31</f>
        <v>5.4778429667155</v>
      </c>
      <c r="AW31" s="0" t="n">
        <f aca="false">AVERAGE($AV$12:$AV$19)</f>
        <v>4.93652461751216</v>
      </c>
      <c r="AX31" s="0" t="n">
        <f aca="false">AV31-AW31</f>
        <v>0.541318349203337</v>
      </c>
      <c r="AY31" s="0" t="n">
        <f aca="false">POWER(2,-AX31)</f>
        <v>0.687142704186239</v>
      </c>
      <c r="AZ31" s="0" t="n">
        <f aca="false">POWER(2,-AV31)*1000</f>
        <v>22.4390752756</v>
      </c>
      <c r="BC31" s="0" t="n">
        <f aca="false">L31-E31</f>
        <v>5.7292226155599</v>
      </c>
      <c r="BD31" s="0" t="n">
        <f aca="false">AVERAGE($BC$12:$BC$19)</f>
        <v>5.59760417236355</v>
      </c>
      <c r="BE31" s="0" t="n">
        <f aca="false">BC31-BD31</f>
        <v>0.131618443196348</v>
      </c>
      <c r="BF31" s="0" t="n">
        <f aca="false">POWER(2,-BE31)</f>
        <v>0.912806871240167</v>
      </c>
      <c r="BG31" s="0" t="n">
        <f aca="false">POWER(2,-BC31)*1000</f>
        <v>18.8509022261817</v>
      </c>
      <c r="BJ31" s="0" t="n">
        <f aca="false">M31-E31</f>
        <v>10.3102842966716</v>
      </c>
      <c r="BK31" s="0" t="n">
        <f aca="false">AVERAGE($BJ$12:$BJ$19)</f>
        <v>10.9008829526965</v>
      </c>
      <c r="BL31" s="0" t="n">
        <f aca="false">BJ31-BK31</f>
        <v>-0.590598656024937</v>
      </c>
      <c r="BM31" s="0" t="n">
        <f aca="false">POWER(2,-BL31)</f>
        <v>1.50587148929943</v>
      </c>
      <c r="BN31" s="0" t="n">
        <f aca="false">POWER(2,-BJ31)*1000</f>
        <v>0.787580877453716</v>
      </c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0" t="s">
        <v>114</v>
      </c>
      <c r="B32" s="0" t="n">
        <v>17</v>
      </c>
      <c r="C32" s="0" t="s">
        <v>110</v>
      </c>
      <c r="E32" s="0" t="n">
        <v>20.6821174621582</v>
      </c>
      <c r="G32" s="39" t="n">
        <v>27.5199432373047</v>
      </c>
      <c r="H32" s="40" t="n">
        <v>24.6512896219889</v>
      </c>
      <c r="I32" s="41" t="n">
        <v>26.0534133911133</v>
      </c>
      <c r="J32" s="42" t="n">
        <v>28.3549455006917</v>
      </c>
      <c r="K32" s="43" t="n">
        <v>25.3511028289795</v>
      </c>
      <c r="L32" s="44" t="n">
        <v>26.2330303192139</v>
      </c>
      <c r="M32" s="5" t="n">
        <v>31.1576321919759</v>
      </c>
      <c r="N32" s="45"/>
      <c r="O32" s="39"/>
      <c r="T32" s="0" t="n">
        <f aca="false">G32-E32</f>
        <v>6.8378257751465</v>
      </c>
      <c r="U32" s="0" t="n">
        <v>7.17828984097153</v>
      </c>
      <c r="V32" s="0" t="n">
        <f aca="false">T32-U32</f>
        <v>-0.340464065825028</v>
      </c>
      <c r="W32" s="0" t="n">
        <f aca="false">POWER(2,-V32)</f>
        <v>1.2661638102176</v>
      </c>
      <c r="X32" s="0" t="n">
        <f aca="false">POWER(2,-T32)*1000</f>
        <v>8.74197049875539</v>
      </c>
      <c r="AA32" s="0" t="n">
        <f aca="false">H32-E32</f>
        <v>3.9691721598307</v>
      </c>
      <c r="AB32" s="0" t="n">
        <f aca="false">AVERAGE($AA$12:$AA$19)</f>
        <v>4.16904213398694</v>
      </c>
      <c r="AC32" s="0" t="n">
        <f aca="false">AA32-AB32</f>
        <v>-0.199869974156236</v>
      </c>
      <c r="AD32" s="0" t="n">
        <f aca="false">POWER(2,-AC32)</f>
        <v>1.14859483087163</v>
      </c>
      <c r="AE32" s="0" t="n">
        <f aca="false">POWER(2,-AA32)*1000</f>
        <v>63.8498853740231</v>
      </c>
      <c r="AH32" s="0" t="n">
        <f aca="false">I32-E32</f>
        <v>5.3712959289551</v>
      </c>
      <c r="AI32" s="0" t="n">
        <f aca="false">AVERAGE($AH$12:$AH$19)</f>
        <v>5.33410530758708</v>
      </c>
      <c r="AJ32" s="0" t="n">
        <f aca="false">AH32-AI32</f>
        <v>0.0371906213680244</v>
      </c>
      <c r="AK32" s="0" t="n">
        <f aca="false">POWER(2,-AJ32)</f>
        <v>0.974550856281881</v>
      </c>
      <c r="AL32" s="0" t="n">
        <f aca="false">POWER(2,-AH32)*1000</f>
        <v>24.1589919886904</v>
      </c>
      <c r="AO32" s="0" t="n">
        <f aca="false">J32-E32</f>
        <v>7.6728280385335</v>
      </c>
      <c r="AP32" s="0" t="n">
        <f aca="false">AVERAGE($AO$12:$AO$19)</f>
        <v>8.52747045248609</v>
      </c>
      <c r="AQ32" s="0" t="n">
        <f aca="false">AO32-AP32</f>
        <v>-0.85464241395259</v>
      </c>
      <c r="AR32" s="0" t="n">
        <f aca="false">POWER(2,-AQ32)</f>
        <v>1.80831049216567</v>
      </c>
      <c r="AS32" s="0" t="n">
        <f aca="false">POWER(2,-AO32)*1000</f>
        <v>4.90059270081381</v>
      </c>
      <c r="AV32" s="0" t="n">
        <f aca="false">K32-E32</f>
        <v>4.6689853668213</v>
      </c>
      <c r="AW32" s="0" t="n">
        <f aca="false">AVERAGE($AV$12:$AV$19)</f>
        <v>4.93652461751216</v>
      </c>
      <c r="AX32" s="0" t="n">
        <f aca="false">AV32-AW32</f>
        <v>-0.267539250690863</v>
      </c>
      <c r="AY32" s="0" t="n">
        <f aca="false">POWER(2,-AX32)</f>
        <v>1.20375288078821</v>
      </c>
      <c r="BC32" s="0" t="n">
        <f aca="false">L32-E32</f>
        <v>5.5509128570557</v>
      </c>
      <c r="BD32" s="0" t="n">
        <f aca="false">AVERAGE($BC$12:$BC$19)</f>
        <v>5.59760417236355</v>
      </c>
      <c r="BE32" s="0" t="n">
        <f aca="false">BC32-BD32</f>
        <v>-0.046691315307851</v>
      </c>
      <c r="BF32" s="0" t="n">
        <f aca="false">POWER(2,-BE32)</f>
        <v>1.03289336212235</v>
      </c>
      <c r="BG32" s="0" t="n">
        <f aca="false">POWER(2,-BC32)*1000</f>
        <v>21.3308777496237</v>
      </c>
      <c r="BJ32" s="0" t="n">
        <f aca="false">M32-E32</f>
        <v>10.4755147298177</v>
      </c>
      <c r="BK32" s="0" t="n">
        <f aca="false">AVERAGE($BJ$12:$BJ$19)</f>
        <v>10.9008829526965</v>
      </c>
      <c r="BL32" s="0" t="n">
        <f aca="false">BJ32-BK32</f>
        <v>-0.425368222878838</v>
      </c>
      <c r="BM32" s="0" t="n">
        <f aca="false">POWER(2,-BL32)</f>
        <v>1.34291521485214</v>
      </c>
      <c r="BN32" s="0" t="n">
        <f aca="false">POWER(2,-BJ32)*1000</f>
        <v>0.702353654196114</v>
      </c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0" t="s">
        <v>115</v>
      </c>
      <c r="B33" s="0" t="n">
        <v>18</v>
      </c>
      <c r="C33" s="0" t="s">
        <v>110</v>
      </c>
      <c r="E33" s="0" t="n">
        <v>20.1156482696533</v>
      </c>
      <c r="G33" s="39" t="n">
        <v>27.3253784179687</v>
      </c>
      <c r="H33" s="40" t="n">
        <v>24.029847462972</v>
      </c>
      <c r="I33" s="41" t="n">
        <v>25.2487602233887</v>
      </c>
      <c r="J33" s="42" t="n">
        <v>28.2180468241374</v>
      </c>
      <c r="K33" s="43" t="n">
        <v>25.3225568135579</v>
      </c>
      <c r="L33" s="44" t="n">
        <v>25.8921279907227</v>
      </c>
      <c r="M33" s="5" t="n">
        <v>30.8664830525716</v>
      </c>
      <c r="N33" s="45"/>
      <c r="O33" s="39"/>
      <c r="T33" s="0" t="n">
        <f aca="false">G33-E33</f>
        <v>7.2097301483154</v>
      </c>
      <c r="U33" s="0" t="n">
        <v>7.17828984097153</v>
      </c>
      <c r="V33" s="0" t="n">
        <f aca="false">T33-U33</f>
        <v>0.0314403073438712</v>
      </c>
      <c r="W33" s="0" t="n">
        <f aca="false">POWER(2,-V33)</f>
        <v>0.978442986183002</v>
      </c>
      <c r="X33" s="0" t="n">
        <f aca="false">POWER(2,-T33)*1000</f>
        <v>6.75546058961832</v>
      </c>
      <c r="AA33" s="0" t="n">
        <f aca="false">H33-E33</f>
        <v>3.9141991933187</v>
      </c>
      <c r="AB33" s="0" t="n">
        <f aca="false">AVERAGE($AA$12:$AA$19)</f>
        <v>4.16904213398694</v>
      </c>
      <c r="AC33" s="0" t="n">
        <f aca="false">AA33-AB33</f>
        <v>-0.254842940668237</v>
      </c>
      <c r="AD33" s="0" t="n">
        <f aca="false">POWER(2,-AC33)</f>
        <v>1.19320583732925</v>
      </c>
      <c r="AE33" s="0" t="n">
        <f aca="false">POWER(2,-AA33)*1000</f>
        <v>66.329791753697</v>
      </c>
      <c r="AH33" s="0" t="n">
        <f aca="false">I33-E33</f>
        <v>5.1331119537354</v>
      </c>
      <c r="AI33" s="0" t="n">
        <f aca="false">AVERAGE($AH$12:$AH$19)</f>
        <v>5.33410530758708</v>
      </c>
      <c r="AJ33" s="0" t="n">
        <f aca="false">AH33-AI33</f>
        <v>-0.200993353851674</v>
      </c>
      <c r="AK33" s="39" t="n">
        <f aca="false">POWER(2,-AJ33)</f>
        <v>1.14948955260117</v>
      </c>
      <c r="AL33" s="0" t="n">
        <f aca="false">POWER(2,-AH33)*1000</f>
        <v>28.4957000585124</v>
      </c>
      <c r="AO33" s="0" t="n">
        <f aca="false">J33-E33</f>
        <v>8.1023985544841</v>
      </c>
      <c r="AP33" s="0" t="n">
        <f aca="false">AVERAGE($AO$12:$AO$19)</f>
        <v>8.52747045248609</v>
      </c>
      <c r="AQ33" s="0" t="n">
        <f aca="false">AO33-AP33</f>
        <v>-0.425071898001988</v>
      </c>
      <c r="AR33" s="0" t="n">
        <f aca="false">POWER(2,-AQ33)</f>
        <v>1.34263941275296</v>
      </c>
      <c r="AS33" s="0" t="n">
        <f aca="false">POWER(2,-AO33)*1000</f>
        <v>3.63860572311456</v>
      </c>
      <c r="AV33" s="0" t="n">
        <f aca="false">K33-E33</f>
        <v>5.2069085439046</v>
      </c>
      <c r="AW33" s="0" t="n">
        <f aca="false">AVERAGE($AV$12:$AV$19)</f>
        <v>4.93652461751216</v>
      </c>
      <c r="AX33" s="0" t="n">
        <f aca="false">AV33-AW33</f>
        <v>0.270383926392437</v>
      </c>
      <c r="AY33" s="0" t="n">
        <f aca="false">POWER(2,-AX33)</f>
        <v>0.829098878736131</v>
      </c>
      <c r="AZ33" s="0" t="n">
        <f aca="false">POWER(2,-AV33)*1000</f>
        <v>27.0747430446896</v>
      </c>
      <c r="BC33" s="0" t="n">
        <f aca="false">L33-E33</f>
        <v>5.7764797210694</v>
      </c>
      <c r="BD33" s="0" t="n">
        <f aca="false">AVERAGE($BC$12:$BC$19)</f>
        <v>5.59760417236355</v>
      </c>
      <c r="BE33" s="0" t="n">
        <f aca="false">BC33-BD33</f>
        <v>0.178875548705849</v>
      </c>
      <c r="BF33" s="0" t="n">
        <f aca="false">POWER(2,-BE33)</f>
        <v>0.883391252230589</v>
      </c>
      <c r="BG33" s="0" t="n">
        <f aca="false">POWER(2,-BC33)*1000</f>
        <v>18.2434232781773</v>
      </c>
      <c r="BJ33" s="0" t="n">
        <f aca="false">M33-E33</f>
        <v>10.7508347829183</v>
      </c>
      <c r="BK33" s="0" t="n">
        <f aca="false">AVERAGE($BJ$12:$BJ$19)</f>
        <v>10.9008829526965</v>
      </c>
      <c r="BL33" s="0" t="n">
        <f aca="false">BJ33-BK33</f>
        <v>-0.150048169778238</v>
      </c>
      <c r="BM33" s="0" t="n">
        <f aca="false">POWER(2,-BL33)</f>
        <v>1.10960651981957</v>
      </c>
      <c r="BN33" s="0" t="n">
        <f aca="false">POWER(2,-BJ33)*1000</f>
        <v>0.580331643648044</v>
      </c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0" t="s">
        <v>116</v>
      </c>
      <c r="B34" s="0" t="n">
        <v>19</v>
      </c>
      <c r="C34" s="0" t="s">
        <v>110</v>
      </c>
      <c r="E34" s="0" t="n">
        <v>21.0469799041748</v>
      </c>
      <c r="G34" s="39" t="n">
        <v>28.2037353515625</v>
      </c>
      <c r="H34" s="40" t="n">
        <v>24.8961245218913</v>
      </c>
      <c r="I34" s="41" t="n">
        <v>26.4324970245361</v>
      </c>
      <c r="J34" s="42" t="n">
        <v>29.0300591786702</v>
      </c>
      <c r="K34" s="43" t="n">
        <v>26.0322748819987</v>
      </c>
      <c r="L34" s="44" t="n">
        <v>26.3783855438232</v>
      </c>
      <c r="M34" s="5" t="n">
        <v>31.6695461273193</v>
      </c>
      <c r="N34" s="45"/>
      <c r="O34" s="39"/>
      <c r="T34" s="0" t="n">
        <f aca="false">G34-E34</f>
        <v>7.1567554473877</v>
      </c>
      <c r="U34" s="0" t="n">
        <v>7.17828984097153</v>
      </c>
      <c r="V34" s="0" t="n">
        <f aca="false">T34-U34</f>
        <v>-0.0215343935838312</v>
      </c>
      <c r="W34" s="0" t="n">
        <f aca="false">POWER(2,-V34)</f>
        <v>1.01503846080818</v>
      </c>
      <c r="X34" s="0" t="n">
        <f aca="false">POWER(2,-T34)*1000</f>
        <v>7.00812660090343</v>
      </c>
      <c r="AA34" s="0" t="n">
        <f aca="false">H34-E34</f>
        <v>3.8491446177165</v>
      </c>
      <c r="AB34" s="0" t="n">
        <f aca="false">AVERAGE($AA$12:$AA$19)</f>
        <v>4.16904213398694</v>
      </c>
      <c r="AC34" s="0" t="n">
        <f aca="false">AA34-AB34</f>
        <v>-0.319897516270441</v>
      </c>
      <c r="AD34" s="0" t="n">
        <f aca="false">POWER(2,-AC34)</f>
        <v>1.24824187525757</v>
      </c>
      <c r="AE34" s="0" t="n">
        <f aca="false">POWER(2,-AA34)*1000</f>
        <v>69.3892210830947</v>
      </c>
      <c r="AH34" s="0" t="n">
        <f aca="false">I34-E34</f>
        <v>5.3855171203613</v>
      </c>
      <c r="AI34" s="0" t="n">
        <f aca="false">AVERAGE($AH$12:$AH$19)</f>
        <v>5.33410530758708</v>
      </c>
      <c r="AJ34" s="0" t="n">
        <f aca="false">AH34-AI34</f>
        <v>0.0514118127742247</v>
      </c>
      <c r="AK34" s="0" t="n">
        <f aca="false">POWER(2,-AJ34)</f>
        <v>0.964991531748385</v>
      </c>
      <c r="AL34" s="0" t="n">
        <f aca="false">POWER(2,-AH34)*1000</f>
        <v>23.9220175472507</v>
      </c>
      <c r="AO34" s="0" t="n">
        <f aca="false">J34-E34</f>
        <v>7.9830792744954</v>
      </c>
      <c r="AP34" s="0" t="n">
        <f aca="false">AVERAGE($AO$12:$AO$19)</f>
        <v>8.52747045248609</v>
      </c>
      <c r="AQ34" s="0" t="n">
        <f aca="false">AO34-AP34</f>
        <v>-0.54439117799069</v>
      </c>
      <c r="AR34" s="0" t="n">
        <f aca="false">POWER(2,-AQ34)</f>
        <v>1.45840476279747</v>
      </c>
      <c r="AS34" s="0" t="n">
        <f aca="false">POWER(2,-AO34)*1000</f>
        <v>3.95233438414545</v>
      </c>
      <c r="AV34" s="0" t="n">
        <f aca="false">K34-E34</f>
        <v>4.9852949778239</v>
      </c>
      <c r="AW34" s="0" t="n">
        <f aca="false">AVERAGE($AV$12:$AV$19)</f>
        <v>4.93652461751216</v>
      </c>
      <c r="AX34" s="0" t="n">
        <f aca="false">AV34-AW34</f>
        <v>0.0487703603117353</v>
      </c>
      <c r="AY34" s="0" t="n">
        <f aca="false">POWER(2,-AX34)</f>
        <v>0.966759967968718</v>
      </c>
      <c r="AZ34" s="0" t="n">
        <f aca="false">POWER(2,-AV34)*1000</f>
        <v>31.570152113275</v>
      </c>
      <c r="BC34" s="0" t="n">
        <f aca="false">L34-E34</f>
        <v>5.3314056396484</v>
      </c>
      <c r="BD34" s="0" t="n">
        <f aca="false">AVERAGE($BC$12:$BC$19)</f>
        <v>5.59760417236355</v>
      </c>
      <c r="BE34" s="0" t="n">
        <f aca="false">BC34-BD34</f>
        <v>-0.266198532715152</v>
      </c>
      <c r="BF34" s="0" t="n">
        <f aca="false">POWER(2,-BE34)</f>
        <v>1.20263473495374</v>
      </c>
      <c r="BG34" s="0" t="n">
        <f aca="false">POWER(2,-BC34)*1000</f>
        <v>24.8363049366858</v>
      </c>
      <c r="BJ34" s="0" t="n">
        <f aca="false">M34-E34</f>
        <v>10.6225662231445</v>
      </c>
      <c r="BK34" s="0" t="n">
        <f aca="false">AVERAGE($BJ$12:$BJ$19)</f>
        <v>10.9008829526965</v>
      </c>
      <c r="BL34" s="0" t="n">
        <f aca="false">BJ34-BK34</f>
        <v>-0.278316729552039</v>
      </c>
      <c r="BM34" s="0" t="n">
        <f aca="false">POWER(2,-BL34)</f>
        <v>1.2127790435861</v>
      </c>
      <c r="BN34" s="0" t="n">
        <f aca="false">POWER(2,-BJ34)*1000</f>
        <v>0.634291564779801</v>
      </c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9" customFormat="true" ht="15" hidden="false" customHeight="false" outlineLevel="0" collapsed="false">
      <c r="A35" s="29" t="s">
        <v>117</v>
      </c>
      <c r="B35" s="19" t="n">
        <v>20</v>
      </c>
      <c r="C35" s="19" t="s">
        <v>110</v>
      </c>
      <c r="E35" s="19" t="n">
        <v>20.5262470245361</v>
      </c>
      <c r="G35" s="46" t="n">
        <v>27.5499248504639</v>
      </c>
      <c r="H35" s="47" t="n">
        <v>24.723154703776</v>
      </c>
      <c r="I35" s="48" t="n">
        <v>26.2214399973551</v>
      </c>
      <c r="J35" s="49" t="n">
        <v>28.8540204366048</v>
      </c>
      <c r="K35" s="50" t="n">
        <v>25.7045288085938</v>
      </c>
      <c r="L35" s="51" t="n">
        <v>26.1450157165527</v>
      </c>
      <c r="M35" s="52" t="n">
        <v>31.4499346415202</v>
      </c>
      <c r="N35" s="53"/>
      <c r="O35" s="46"/>
      <c r="T35" s="19" t="n">
        <f aca="false">G35-E35</f>
        <v>7.0236778259278</v>
      </c>
      <c r="U35" s="19" t="n">
        <v>7.17828984097153</v>
      </c>
      <c r="V35" s="19" t="n">
        <f aca="false">T35-U35</f>
        <v>-0.154612015043732</v>
      </c>
      <c r="W35" s="19" t="n">
        <f aca="false">POWER(2,-V35)</f>
        <v>1.11312222525718</v>
      </c>
      <c r="X35" s="19" t="n">
        <f aca="false">POWER(2,-T35)*1000</f>
        <v>7.68532600298767</v>
      </c>
      <c r="AA35" s="19" t="n">
        <f aca="false">H35-E35</f>
        <v>4.1969076792399</v>
      </c>
      <c r="AB35" s="19" t="n">
        <f aca="false">AVERAGE($AA$12:$AA$19)</f>
        <v>4.16904213398694</v>
      </c>
      <c r="AC35" s="19" t="n">
        <f aca="false">AA35-AB35</f>
        <v>0.0278655452529613</v>
      </c>
      <c r="AD35" s="19" t="n">
        <f aca="false">POWER(2,-AC35)</f>
        <v>0.98087041383907</v>
      </c>
      <c r="AE35" s="19" t="n">
        <f aca="false">POWER(2,-AA35)*1000</f>
        <v>54.5261582301119</v>
      </c>
      <c r="AH35" s="19" t="n">
        <f aca="false">I35-E35</f>
        <v>5.695192972819</v>
      </c>
      <c r="AI35" s="19" t="n">
        <f aca="false">AVERAGE($AH$12:$AH$19)</f>
        <v>5.33410530758708</v>
      </c>
      <c r="AJ35" s="19" t="n">
        <f aca="false">AH35-AI35</f>
        <v>0.361087665231922</v>
      </c>
      <c r="AK35" s="19" t="n">
        <f aca="false">POWER(2,-AJ35)</f>
        <v>0.778577379441136</v>
      </c>
      <c r="AL35" s="19" t="n">
        <f aca="false">POWER(2,-AH35)*1000</f>
        <v>19.3008343805235</v>
      </c>
      <c r="AO35" s="19" t="n">
        <f aca="false">J35-E35</f>
        <v>8.3277734120687</v>
      </c>
      <c r="AP35" s="19" t="n">
        <f aca="false">AVERAGE($AO$12:$AO$19)</f>
        <v>8.52747045248609</v>
      </c>
      <c r="AQ35" s="19" t="n">
        <f aca="false">AO35-AP35</f>
        <v>-0.199697040417391</v>
      </c>
      <c r="AR35" s="19" t="n">
        <f aca="false">POWER(2,-AQ35)</f>
        <v>1.14845715874511</v>
      </c>
      <c r="AS35" s="19" t="n">
        <f aca="false">POWER(2,-AO35)*1000</f>
        <v>3.11236416186652</v>
      </c>
      <c r="AV35" s="19" t="n">
        <f aca="false">K35-E35</f>
        <v>5.1782817840577</v>
      </c>
      <c r="AW35" s="19" t="n">
        <f aca="false">AVERAGE($AV$12:$AV$19)</f>
        <v>4.93652461751216</v>
      </c>
      <c r="AX35" s="19" t="n">
        <f aca="false">AV35-AW35</f>
        <v>0.241757166545536</v>
      </c>
      <c r="AY35" s="19" t="n">
        <f aca="false">POWER(2,-AX35)</f>
        <v>0.845714625512374</v>
      </c>
      <c r="AZ35" s="19" t="n">
        <f aca="false">POWER(2,-AV35)*1000</f>
        <v>27.6173406600044</v>
      </c>
      <c r="BC35" s="19" t="n">
        <f aca="false">L35-E35</f>
        <v>5.6187686920166</v>
      </c>
      <c r="BD35" s="19" t="n">
        <f aca="false">AVERAGE($BC$12:$BC$19)</f>
        <v>5.59760417236355</v>
      </c>
      <c r="BE35" s="19" t="n">
        <f aca="false">BC35-BD35</f>
        <v>0.0211645196530474</v>
      </c>
      <c r="BF35" s="19" t="n">
        <f aca="false">POWER(2,-BE35)</f>
        <v>0.985436954914287</v>
      </c>
      <c r="BG35" s="19" t="n">
        <f aca="false">POWER(2,-BC35)*1000</f>
        <v>20.3508280584228</v>
      </c>
      <c r="BJ35" s="19" t="n">
        <f aca="false">M35-E35</f>
        <v>10.9236876169841</v>
      </c>
      <c r="BK35" s="19" t="n">
        <f aca="false">AVERAGE($BJ$12:$BJ$19)</f>
        <v>10.9008829526965</v>
      </c>
      <c r="BL35" s="19" t="n">
        <f aca="false">BJ35-BK35</f>
        <v>0.0228046642875626</v>
      </c>
      <c r="BM35" s="19" t="n">
        <f aca="false">POWER(2,-BL35)</f>
        <v>0.984317286027215</v>
      </c>
      <c r="BN35" s="19" t="n">
        <f aca="false">POWER(2,-BJ35)*1000</f>
        <v>0.514804535002408</v>
      </c>
    </row>
    <row r="36" customFormat="false" ht="15" hidden="false" customHeight="false" outlineLevel="0" collapsed="false">
      <c r="U36" s="12"/>
      <c r="AB36" s="12"/>
      <c r="BX36" s="0"/>
      <c r="BY36" s="0"/>
      <c r="BZ36" s="0"/>
      <c r="CA36" s="0"/>
      <c r="CB36" s="0"/>
      <c r="CC36" s="0"/>
    </row>
    <row r="37" customFormat="false" ht="15" hidden="false" customHeight="false" outlineLevel="0" collapsed="false">
      <c r="B37" s="0" t="s">
        <v>118</v>
      </c>
      <c r="C37" s="0" t="s">
        <v>86</v>
      </c>
      <c r="E37" s="0" t="n">
        <f aca="false">AVERAGE(E4:E11)</f>
        <v>20.8671860694885</v>
      </c>
      <c r="G37" s="0" t="n">
        <f aca="false">AVERAGE(G4:G11)</f>
        <v>27.9987146854401</v>
      </c>
      <c r="H37" s="0" t="n">
        <f aca="false">AVERAGE(H4:H11)</f>
        <v>25.1547312736511</v>
      </c>
      <c r="I37" s="0" t="n">
        <f aca="false">AVERAGE(I4:I11)</f>
        <v>26.2010791301727</v>
      </c>
      <c r="J37" s="0" t="n">
        <f aca="false">AVERAGE(J4:J11)</f>
        <v>29.3619089921315</v>
      </c>
      <c r="K37" s="0" t="n">
        <f aca="false">AVERAGE(K4:K11)</f>
        <v>25.8131554921468</v>
      </c>
      <c r="L37" s="0" t="n">
        <f aca="false">AVERAGE(L4:L11)</f>
        <v>26.4429641564687</v>
      </c>
      <c r="M37" s="0" t="n">
        <f aca="false">AVERAGE(M4:M11)</f>
        <v>31.6192634900411</v>
      </c>
      <c r="N37" s="0" t="e">
        <f aca="false">AVERAGE(N4:N11)</f>
        <v>#DIV/0!</v>
      </c>
      <c r="O37" s="0" t="e">
        <f aca="false">AVERAGE(O4:O11)</f>
        <v>#DIV/0!</v>
      </c>
      <c r="T37" s="0" t="n">
        <f aca="false">AVERAGE(T4:T11)</f>
        <v>7.13152861595154</v>
      </c>
      <c r="U37" s="0" t="n">
        <f aca="false">AVERAGE(U4:U11)</f>
        <v>7.17828984097152</v>
      </c>
      <c r="V37" s="0" t="n">
        <f aca="false">AVERAGE(V4:V11)</f>
        <v>-0.0467612250199876</v>
      </c>
      <c r="W37" s="0" t="n">
        <f aca="false">AVERAGE(W4:W11)</f>
        <v>1.12153835750386</v>
      </c>
      <c r="X37" s="0" t="n">
        <f aca="false">AVERAGE(X4:X11)</f>
        <v>7.7434334763023</v>
      </c>
      <c r="Y37" s="0" t="n">
        <f aca="false">AVERAGE(Y4:Y11)</f>
        <v>7.7434334763023</v>
      </c>
      <c r="AA37" s="0" t="n">
        <f aca="false">AVERAGE(AA4:AA11)</f>
        <v>4.28754520416261</v>
      </c>
      <c r="AB37" s="0" t="n">
        <f aca="false">AVERAGE(AB4:AB11)</f>
        <v>4.16904213398694</v>
      </c>
      <c r="AC37" s="0" t="n">
        <f aca="false">AVERAGE(AC4:AC11)</f>
        <v>0.118503070175674</v>
      </c>
      <c r="AD37" s="0" t="n">
        <f aca="false">AVERAGE(AD4:AD11)</f>
        <v>0.97150012540648</v>
      </c>
      <c r="AE37" s="0" t="n">
        <f aca="false">AVERAGE(AE4:AE11)</f>
        <v>47.4162089431659</v>
      </c>
      <c r="AF37" s="0" t="n">
        <f aca="false">AVERAGE(AF4:AF11)</f>
        <v>47.4162089431659</v>
      </c>
      <c r="AH37" s="0" t="n">
        <f aca="false">AVERAGE(AH4:AH11)</f>
        <v>5.33389306068419</v>
      </c>
      <c r="AI37" s="0" t="n">
        <f aca="false">AVERAGE(AI4:AI11)</f>
        <v>5.33410530758707</v>
      </c>
      <c r="AJ37" s="0" t="n">
        <f aca="false">AVERAGE(AJ4:AJ11)</f>
        <v>-0.000212246902887792</v>
      </c>
      <c r="AK37" s="0" t="n">
        <f aca="false">AVERAGE(AK4:AK11)</f>
        <v>1.0445469829817</v>
      </c>
      <c r="AL37" s="0" t="n">
        <f aca="false">AVERAGE(AL4:AL11)</f>
        <v>23.4162139085838</v>
      </c>
      <c r="AM37" s="0" t="n">
        <f aca="false">AVERAGE(AM4:AM11)</f>
        <v>23.4162139085838</v>
      </c>
      <c r="AO37" s="0" t="n">
        <f aca="false">AVERAGE(AO4:AO11)</f>
        <v>8.49472292264302</v>
      </c>
      <c r="AP37" s="0" t="n">
        <f aca="false">AVERAGE(AP4:AP11)</f>
        <v>8.52747045248609</v>
      </c>
      <c r="AQ37" s="0" t="n">
        <f aca="false">AVERAGE(AQ4:AQ11)</f>
        <v>-0.0327475298430642</v>
      </c>
      <c r="AR37" s="0" t="n">
        <f aca="false">AVERAGE(AR4:AR11)</f>
        <v>1.09961547497613</v>
      </c>
      <c r="AS37" s="0" t="n">
        <f aca="false">AVERAGE(AS4:AS11)</f>
        <v>2.98000127396057</v>
      </c>
      <c r="AT37" s="0" t="n">
        <f aca="false">AVERAGE(AT4:AT11)</f>
        <v>2.98000127396057</v>
      </c>
      <c r="AV37" s="0" t="n">
        <f aca="false">AVERAGE(AV4:AV11)</f>
        <v>4.94596942265829</v>
      </c>
      <c r="AW37" s="0" t="n">
        <f aca="false">AVERAGE(AW4:AW11)</f>
        <v>4.93652461751216</v>
      </c>
      <c r="AX37" s="0" t="n">
        <f aca="false">AVERAGE(AX4:AX11)</f>
        <v>0.00944480514612378</v>
      </c>
      <c r="AY37" s="0" t="n">
        <f aca="false">AVERAGE(AY4:AY11)</f>
        <v>1.04864764212658</v>
      </c>
      <c r="AZ37" s="0" t="n">
        <f aca="false">AVERAGE(AZ4:AZ11)</f>
        <v>34.2442453887731</v>
      </c>
      <c r="BA37" s="0" t="n">
        <f aca="false">AVERAGE(BA4:BA11)</f>
        <v>34.2442453887731</v>
      </c>
      <c r="BC37" s="0" t="n">
        <f aca="false">AVERAGE(BC4:BC11)</f>
        <v>5.57577808698018</v>
      </c>
      <c r="BD37" s="0" t="n">
        <f aca="false">AVERAGE(BD4:BD11)</f>
        <v>5.59760417236355</v>
      </c>
      <c r="BE37" s="0" t="n">
        <f aca="false">AVERAGE(BE4:BE11)</f>
        <v>-0.0218260853833763</v>
      </c>
      <c r="BF37" s="0" t="n">
        <f aca="false">AVERAGE(BF4:BF11)</f>
        <v>1.05166307333222</v>
      </c>
      <c r="BG37" s="0" t="n">
        <f aca="false">AVERAGE(BG4:BG11)</f>
        <v>19.8329268218965</v>
      </c>
      <c r="BH37" s="0" t="n">
        <f aca="false">AVERAGE(BH4:BH11)</f>
        <v>19.8329268218965</v>
      </c>
      <c r="BJ37" s="0" t="n">
        <f aca="false">AVERAGE(BJ4:BJ11)</f>
        <v>10.7520774205526</v>
      </c>
      <c r="BK37" s="0" t="n">
        <f aca="false">AVERAGE(BK4:BK11)</f>
        <v>10.9008829526965</v>
      </c>
      <c r="BL37" s="0" t="n">
        <f aca="false">AVERAGE(BL4:BL11)</f>
        <v>-0.148805532143976</v>
      </c>
      <c r="BM37" s="0" t="n">
        <f aca="false">AVERAGE(BM4:BM11)</f>
        <v>1.12618772059922</v>
      </c>
      <c r="BN37" s="0" t="n">
        <f aca="false">AVERAGE(BN4:BN11)</f>
        <v>0.589003722741159</v>
      </c>
      <c r="BO37" s="0" t="n">
        <f aca="false">AVERAGE(BO4:BO11)</f>
        <v>0.589003722741159</v>
      </c>
      <c r="BQ37" s="0" t="e">
        <f aca="false">AVERAGE(BQ4:BQ11)</f>
        <v>#DIV/0!</v>
      </c>
      <c r="BR37" s="0" t="e">
        <f aca="false">AVERAGE(BR4:BR11)</f>
        <v>#DIV/0!</v>
      </c>
      <c r="BS37" s="0" t="e">
        <f aca="false">AVERAGE(BS4:BS11)</f>
        <v>#DIV/0!</v>
      </c>
      <c r="BT37" s="0" t="e">
        <f aca="false">AVERAGE(BT4:BT11)</f>
        <v>#DIV/0!</v>
      </c>
      <c r="BU37" s="0" t="e">
        <f aca="false">AVERAGE(BU4:BU11)</f>
        <v>#DIV/0!</v>
      </c>
      <c r="BV37" s="0" t="e">
        <f aca="false">AVERAGE(BV4:BV11)</f>
        <v>#DIV/0!</v>
      </c>
      <c r="BX37" s="0" t="e">
        <f aca="false">AVERAGE(BX4:BX11)</f>
        <v>#DIV/0!</v>
      </c>
      <c r="BY37" s="0" t="e">
        <f aca="false">AVERAGE(BY4:BY11)</f>
        <v>#DIV/0!</v>
      </c>
      <c r="BZ37" s="0" t="e">
        <f aca="false">AVERAGE(BZ4:BZ11)</f>
        <v>#DIV/0!</v>
      </c>
      <c r="CA37" s="0" t="e">
        <f aca="false">AVERAGE(CA4:CA11)</f>
        <v>#DIV/0!</v>
      </c>
      <c r="CB37" s="0" t="e">
        <f aca="false">AVERAGE(CB4:CB11)</f>
        <v>#DIV/0!</v>
      </c>
      <c r="CC37" s="0" t="e">
        <f aca="false">AVERAGE(CC4:CC11)</f>
        <v>#DIV/0!</v>
      </c>
    </row>
    <row r="38" customFormat="false" ht="15" hidden="false" customHeight="false" outlineLevel="0" collapsed="false">
      <c r="C38" s="0" t="s">
        <v>95</v>
      </c>
      <c r="E38" s="0" t="n">
        <f aca="false">AVERAGE(E12:E19)</f>
        <v>20.8587054741818</v>
      </c>
      <c r="G38" s="0" t="n">
        <f aca="false">AVERAGE(G12:G19)</f>
        <v>28.0369953151534</v>
      </c>
      <c r="H38" s="0" t="n">
        <f aca="false">AVERAGE(H12:H19)</f>
        <v>25.0277476081688</v>
      </c>
      <c r="I38" s="0" t="n">
        <f aca="false">AVERAGE(I12:I19)</f>
        <v>26.1928107817689</v>
      </c>
      <c r="J38" s="0" t="n">
        <f aca="false">AVERAGE(J12:J19)</f>
        <v>29.3861759266679</v>
      </c>
      <c r="K38" s="0" t="n">
        <f aca="false">AVERAGE(K12:K19)</f>
        <v>25.795230091694</v>
      </c>
      <c r="L38" s="0" t="n">
        <f aca="false">AVERAGE(L12:L19)</f>
        <v>26.4563096465454</v>
      </c>
      <c r="M38" s="0" t="n">
        <f aca="false">AVERAGE(M12:M19)</f>
        <v>31.7595884268784</v>
      </c>
      <c r="N38" s="0" t="e">
        <f aca="false">AVERAGE(N12:N19)</f>
        <v>#DIV/0!</v>
      </c>
      <c r="O38" s="0" t="e">
        <f aca="false">AVERAGE(O12:O19)</f>
        <v>#DIV/0!</v>
      </c>
      <c r="T38" s="0" t="n">
        <f aca="false">AVERAGE(T12:T19)</f>
        <v>7.17828984097153</v>
      </c>
      <c r="U38" s="0" t="n">
        <f aca="false">AVERAGE(U12:U19)</f>
        <v>7.17828984097153</v>
      </c>
      <c r="V38" s="0" t="n">
        <f aca="false">AVERAGE(V12:V19)</f>
        <v>-4.44089209850063E-015</v>
      </c>
      <c r="W38" s="0" t="n">
        <f aca="false">AVERAGE(W12:W19)</f>
        <v>1.07698079657652</v>
      </c>
      <c r="X38" s="0" t="n">
        <f aca="false">AVERAGE(X12:X19)</f>
        <v>7.4357948595767</v>
      </c>
      <c r="Y38" s="0" t="n">
        <f aca="false">AVERAGE(Y12:Y19)</f>
        <v>7.4357948595767</v>
      </c>
      <c r="AA38" s="0" t="n">
        <f aca="false">AVERAGE(AA12:AA19)</f>
        <v>4.16904213398694</v>
      </c>
      <c r="AB38" s="0" t="n">
        <f aca="false">AVERAGE(AB12:AB19)</f>
        <v>4.16904213398694</v>
      </c>
      <c r="AC38" s="0" t="n">
        <f aca="false">AVERAGE(AC12:AC19)</f>
        <v>-4.44089209850063E-016</v>
      </c>
      <c r="AD38" s="0" t="n">
        <f aca="false">AVERAGE(AD12:AD19)</f>
        <v>1.1113356956952</v>
      </c>
      <c r="AE38" s="0" t="n">
        <f aca="false">AVERAGE(AE12:AE19)</f>
        <v>51.3001639847734</v>
      </c>
      <c r="AF38" s="0" t="n">
        <f aca="false">AVERAGE(AF12:AF19)</f>
        <v>51.3001639847734</v>
      </c>
      <c r="AH38" s="0" t="n">
        <f aca="false">AVERAGE(AH12:AH19)</f>
        <v>5.33410530758708</v>
      </c>
      <c r="AI38" s="0" t="n">
        <f aca="false">AVERAGE(AI12:AI19)</f>
        <v>5.33410530758707</v>
      </c>
      <c r="AJ38" s="0" t="n">
        <f aca="false">AVERAGE(AJ12:AJ19)</f>
        <v>0</v>
      </c>
      <c r="AK38" s="0" t="n">
        <f aca="false">AVERAGE(AK12:AK19)</f>
        <v>1.09644934296146</v>
      </c>
      <c r="AL38" s="0" t="n">
        <f aca="false">AVERAGE(AL12:AL19)</f>
        <v>22.1117507413395</v>
      </c>
      <c r="AM38" s="0" t="n">
        <f aca="false">AVERAGE(AM12:AM19)</f>
        <v>22.1117507413395</v>
      </c>
      <c r="AO38" s="0" t="n">
        <f aca="false">AVERAGE(AO12:AO19)</f>
        <v>8.52747045248609</v>
      </c>
      <c r="AP38" s="0" t="n">
        <f aca="false">AVERAGE(AP12:AP19)</f>
        <v>8.52747045248609</v>
      </c>
      <c r="AQ38" s="0" t="n">
        <f aca="false">AVERAGE(AQ12:AQ19)</f>
        <v>-8.88178419700125E-016</v>
      </c>
      <c r="AR38" s="0" t="n">
        <f aca="false">AVERAGE(AR12:AR19)</f>
        <v>1.07112292821609</v>
      </c>
      <c r="AS38" s="0" t="n">
        <f aca="false">AVERAGE(AS12:AS19)</f>
        <v>2.90278534932548</v>
      </c>
      <c r="AT38" s="0" t="n">
        <f aca="false">AVERAGE(AT12:AT19)</f>
        <v>2.90278534932548</v>
      </c>
      <c r="AV38" s="0" t="n">
        <f aca="false">AVERAGE(AV12:AV19)</f>
        <v>4.93652461751216</v>
      </c>
      <c r="AW38" s="0" t="n">
        <f aca="false">AVERAGE(AW12:AW19)</f>
        <v>4.93652461751216</v>
      </c>
      <c r="AX38" s="0" t="n">
        <f aca="false">AVERAGE(AX12:AX19)</f>
        <v>-4.44089209850063E-016</v>
      </c>
      <c r="AY38" s="0" t="n">
        <f aca="false">AVERAGE(AY12:AY19)</f>
        <v>1.08424902839525</v>
      </c>
      <c r="AZ38" s="0" t="n">
        <f aca="false">AVERAGE(AZ12:AZ19)</f>
        <v>35.4068309500131</v>
      </c>
      <c r="BA38" s="0" t="n">
        <f aca="false">AVERAGE(BA12:BA19)</f>
        <v>35.4068309500131</v>
      </c>
      <c r="BC38" s="0" t="n">
        <f aca="false">AVERAGE(BC12:BC19)</f>
        <v>5.59760417236355</v>
      </c>
      <c r="BD38" s="0" t="n">
        <f aca="false">AVERAGE(BD12:BD19)</f>
        <v>5.59760417236355</v>
      </c>
      <c r="BE38" s="0" t="n">
        <f aca="false">AVERAGE(BE12:BE19)</f>
        <v>0</v>
      </c>
      <c r="BF38" s="0" t="n">
        <f aca="false">AVERAGE(BF12:BF19)</f>
        <v>1.13546199942135</v>
      </c>
      <c r="BG38" s="0" t="n">
        <f aca="false">AVERAGE(BG12:BG19)</f>
        <v>18.2656825331824</v>
      </c>
      <c r="BH38" s="0" t="n">
        <f aca="false">AVERAGE(BH12:BH19)</f>
        <v>18.2656825331824</v>
      </c>
      <c r="BJ38" s="0" t="n">
        <f aca="false">AVERAGE(BJ12:BJ19)</f>
        <v>10.9008829526965</v>
      </c>
      <c r="BK38" s="0" t="n">
        <f aca="false">AVERAGE(BK12:BK19)</f>
        <v>10.9008829526965</v>
      </c>
      <c r="BL38" s="0" t="n">
        <f aca="false">AVERAGE(BL12:BL19)</f>
        <v>-4.44089209850063E-016</v>
      </c>
      <c r="BM38" s="0" t="n">
        <f aca="false">AVERAGE(BM12:BM19)</f>
        <v>1.03148444734694</v>
      </c>
      <c r="BN38" s="0" t="n">
        <f aca="false">AVERAGE(BN12:BN19)</f>
        <v>0.539473276367896</v>
      </c>
      <c r="BO38" s="0" t="n">
        <f aca="false">AVERAGE(BO12:BO19)</f>
        <v>0.539473276367896</v>
      </c>
      <c r="BQ38" s="0" t="e">
        <f aca="false">AVERAGE(BQ12:BQ19)</f>
        <v>#DIV/0!</v>
      </c>
      <c r="BR38" s="0" t="e">
        <f aca="false">AVERAGE(BR12:BR19)</f>
        <v>#DIV/0!</v>
      </c>
      <c r="BS38" s="0" t="e">
        <f aca="false">AVERAGE(BS12:BS19)</f>
        <v>#DIV/0!</v>
      </c>
      <c r="BT38" s="0" t="e">
        <f aca="false">AVERAGE(BT12:BT19)</f>
        <v>#DIV/0!</v>
      </c>
      <c r="BU38" s="0" t="e">
        <f aca="false">AVERAGE(BU12:BU19)</f>
        <v>#DIV/0!</v>
      </c>
      <c r="BV38" s="0" t="e">
        <f aca="false">AVERAGE(BV12:BV19)</f>
        <v>#DIV/0!</v>
      </c>
      <c r="BX38" s="0" t="e">
        <f aca="false">AVERAGE(BX12:BX19)</f>
        <v>#DIV/0!</v>
      </c>
      <c r="BY38" s="0" t="e">
        <f aca="false">AVERAGE(BY12:BY19)</f>
        <v>#DIV/0!</v>
      </c>
      <c r="BZ38" s="0" t="e">
        <f aca="false">AVERAGE(BZ12:BZ19)</f>
        <v>#DIV/0!</v>
      </c>
      <c r="CA38" s="0" t="e">
        <f aca="false">AVERAGE(CA12:CA19)</f>
        <v>#DIV/0!</v>
      </c>
      <c r="CB38" s="0" t="e">
        <f aca="false">AVERAGE(CB12:CB19)</f>
        <v>#DIV/0!</v>
      </c>
      <c r="CC38" s="0" t="e">
        <f aca="false">AVERAGE(CC12:CC19)</f>
        <v>#DIV/0!</v>
      </c>
    </row>
    <row r="39" customFormat="false" ht="15" hidden="false" customHeight="false" outlineLevel="0" collapsed="false">
      <c r="C39" s="0" t="s">
        <v>103</v>
      </c>
      <c r="E39" s="0" t="n">
        <f aca="false">AVERAGE(E20:E27)</f>
        <v>21.1449912078066</v>
      </c>
      <c r="G39" s="0" t="n">
        <f aca="false">AVERAGE(G20:G27)</f>
        <v>28.2740964480481</v>
      </c>
      <c r="H39" s="0" t="n">
        <f aca="false">AVERAGE(H20:H27)</f>
        <v>25.1479727223403</v>
      </c>
      <c r="I39" s="0" t="n">
        <f aca="false">AVERAGE(I20:I27)</f>
        <v>26.2007077712693</v>
      </c>
      <c r="J39" s="0" t="n">
        <f aca="false">AVERAGE(J20:J27)</f>
        <v>29.3102452824637</v>
      </c>
      <c r="K39" s="0" t="n">
        <f aca="false">AVERAGE(K20:K27)</f>
        <v>25.9511922163509</v>
      </c>
      <c r="L39" s="0" t="n">
        <f aca="false">AVERAGE(L20:L27)</f>
        <v>26.2450781365229</v>
      </c>
      <c r="M39" s="0" t="n">
        <f aca="false">AVERAGE(M20:M27)</f>
        <v>31.962855180039</v>
      </c>
      <c r="N39" s="0" t="e">
        <f aca="false">AVERAGE(N20:N27)</f>
        <v>#DIV/0!</v>
      </c>
      <c r="O39" s="0" t="e">
        <f aca="false">AVERAGE(O20:O27)</f>
        <v>#DIV/0!</v>
      </c>
      <c r="T39" s="0" t="n">
        <f aca="false">AVERAGE(T20:T27)</f>
        <v>7.12910524024144</v>
      </c>
      <c r="U39" s="0" t="n">
        <f aca="false">AVERAGE(U20:U27)</f>
        <v>7.17828984097153</v>
      </c>
      <c r="V39" s="0" t="n">
        <f aca="false">AVERAGE(V20:V27)</f>
        <v>-0.049184600730087</v>
      </c>
      <c r="W39" s="0" t="n">
        <f aca="false">AVERAGE(W20:W27)</f>
        <v>1.10858086975238</v>
      </c>
      <c r="X39" s="0" t="n">
        <f aca="false">AVERAGE(X20:X27)</f>
        <v>7.65397113758485</v>
      </c>
      <c r="Y39" s="0" t="n">
        <f aca="false">AVERAGE(Y20:Y27)</f>
        <v>7.65397113758485</v>
      </c>
      <c r="AA39" s="0" t="n">
        <f aca="false">AVERAGE(AA20:AA27)</f>
        <v>4.00298151453364</v>
      </c>
      <c r="AB39" s="0" t="n">
        <f aca="false">AVERAGE(AB20:AB27)</f>
        <v>4.16904213398694</v>
      </c>
      <c r="AC39" s="0" t="n">
        <f aca="false">AVERAGE(AC20:AC27)</f>
        <v>-0.166060619453295</v>
      </c>
      <c r="AD39" s="0" t="n">
        <f aca="false">AVERAGE(AD20:AD27)</f>
        <v>1.20381840315935</v>
      </c>
      <c r="AE39" s="0" t="n">
        <f aca="false">AVERAGE(AE20:AE27)</f>
        <v>66.9197396566156</v>
      </c>
      <c r="AF39" s="0" t="n">
        <f aca="false">AVERAGE(AF20:AF27)</f>
        <v>66.9197396566156</v>
      </c>
      <c r="AH39" s="0" t="n">
        <f aca="false">AVERAGE(AH20:AH27)</f>
        <v>5.05571656346271</v>
      </c>
      <c r="AI39" s="0" t="n">
        <f aca="false">AVERAGE(AI20:AI27)</f>
        <v>5.33410530758707</v>
      </c>
      <c r="AJ39" s="0" t="n">
        <f aca="false">AVERAGE(AJ20:AJ27)</f>
        <v>-0.278388744124361</v>
      </c>
      <c r="AK39" s="0" t="n">
        <f aca="false">AVERAGE(AK20:AK27)</f>
        <v>1.45634111687875</v>
      </c>
      <c r="AL39" s="0" t="n">
        <f aca="false">AVERAGE(AL20:AL27)</f>
        <v>36.1025113760687</v>
      </c>
      <c r="AM39" s="0" t="n">
        <f aca="false">AVERAGE(AM20:AM27)</f>
        <v>36.1025113760687</v>
      </c>
      <c r="AO39" s="0" t="n">
        <f aca="false">AVERAGE(AO20:AO27)</f>
        <v>8.16525407465712</v>
      </c>
      <c r="AP39" s="0" t="n">
        <f aca="false">AVERAGE(AP20:AP27)</f>
        <v>8.52747045248609</v>
      </c>
      <c r="AQ39" s="0" t="n">
        <f aca="false">AVERAGE(AQ20:AQ27)</f>
        <v>-0.362216377828975</v>
      </c>
      <c r="AR39" s="0" t="n">
        <f aca="false">AVERAGE(AR20:AR27)</f>
        <v>1.38984037539091</v>
      </c>
      <c r="AS39" s="0" t="n">
        <f aca="false">AVERAGE(AS20:AS27)</f>
        <v>3.76652219209321</v>
      </c>
      <c r="AT39" s="0" t="n">
        <f aca="false">AVERAGE(AT20:AT27)</f>
        <v>3.76652219209321</v>
      </c>
      <c r="AV39" s="0" t="n">
        <f aca="false">AVERAGE(AV20:AV27)</f>
        <v>4.80620100854424</v>
      </c>
      <c r="AW39" s="0" t="n">
        <f aca="false">AVERAGE(AW20:AW27)</f>
        <v>4.93652461751216</v>
      </c>
      <c r="AX39" s="0" t="n">
        <f aca="false">AVERAGE(AX20:AX27)</f>
        <v>-0.13032360896792</v>
      </c>
      <c r="AY39" s="0" t="n">
        <f aca="false">AVERAGE(AY20:AY27)</f>
        <v>1.16875751827252</v>
      </c>
      <c r="AZ39" s="0" t="n">
        <f aca="false">AVERAGE(AZ20:AZ27)</f>
        <v>38.1665086039135</v>
      </c>
      <c r="BA39" s="0" t="n">
        <f aca="false">AVERAGE(BA20:BA27)</f>
        <v>38.1665086039135</v>
      </c>
      <c r="BC39" s="0" t="n">
        <f aca="false">AVERAGE(BC20:BC27)</f>
        <v>5.10008692871631</v>
      </c>
      <c r="BD39" s="0" t="n">
        <f aca="false">AVERAGE(BD20:BD27)</f>
        <v>5.59760417236355</v>
      </c>
      <c r="BE39" s="0" t="n">
        <f aca="false">AVERAGE(BE20:BE27)</f>
        <v>-0.497517243647237</v>
      </c>
      <c r="BF39" s="0" t="n">
        <f aca="false">AVERAGE(BF20:BF27)</f>
        <v>1.57053041741364</v>
      </c>
      <c r="BG39" s="0" t="n">
        <f aca="false">AVERAGE(BG20:BG27)</f>
        <v>32.4339312889763</v>
      </c>
      <c r="BH39" s="0" t="n">
        <f aca="false">AVERAGE(BH20:BH27)</f>
        <v>32.4339312889763</v>
      </c>
      <c r="BJ39" s="0" t="n">
        <f aca="false">AVERAGE(BJ20:BJ27)</f>
        <v>10.8178639722324</v>
      </c>
      <c r="BK39" s="0" t="n">
        <f aca="false">AVERAGE(BK20:BK27)</f>
        <v>10.9008829526965</v>
      </c>
      <c r="BL39" s="0" t="n">
        <f aca="false">AVERAGE(BL20:BL27)</f>
        <v>-0.0830189804641672</v>
      </c>
      <c r="BM39" s="0" t="n">
        <f aca="false">AVERAGE(BM20:BM27)</f>
        <v>1.09376161324891</v>
      </c>
      <c r="BN39" s="0" t="n">
        <f aca="false">AVERAGE(BN20:BN27)</f>
        <v>0.572044651359014</v>
      </c>
      <c r="BO39" s="0" t="n">
        <f aca="false">AVERAGE(BO20:BO27)</f>
        <v>0.572044651359014</v>
      </c>
      <c r="BQ39" s="0" t="e">
        <f aca="false">AVERAGE(BQ20:BQ27)</f>
        <v>#DIV/0!</v>
      </c>
      <c r="BR39" s="0" t="e">
        <f aca="false">AVERAGE(BR20:BR27)</f>
        <v>#DIV/0!</v>
      </c>
      <c r="BS39" s="0" t="e">
        <f aca="false">AVERAGE(BS20:BS27)</f>
        <v>#DIV/0!</v>
      </c>
      <c r="BT39" s="0" t="e">
        <f aca="false">AVERAGE(BT20:BT27)</f>
        <v>#DIV/0!</v>
      </c>
      <c r="BU39" s="0" t="e">
        <f aca="false">AVERAGE(BU20:BU27)</f>
        <v>#DIV/0!</v>
      </c>
      <c r="BV39" s="0" t="e">
        <f aca="false">AVERAGE(BV20:BV27)</f>
        <v>#DIV/0!</v>
      </c>
      <c r="BX39" s="0" t="e">
        <f aca="false">AVERAGE(BX20:BX27)</f>
        <v>#DIV/0!</v>
      </c>
      <c r="BY39" s="0" t="e">
        <f aca="false">AVERAGE(BY20:BY27)</f>
        <v>#DIV/0!</v>
      </c>
      <c r="BZ39" s="0" t="e">
        <f aca="false">AVERAGE(BZ20:BZ27)</f>
        <v>#DIV/0!</v>
      </c>
      <c r="CA39" s="0" t="e">
        <f aca="false">AVERAGE(CA20:CA27)</f>
        <v>#DIV/0!</v>
      </c>
      <c r="CB39" s="0" t="e">
        <f aca="false">AVERAGE(CB20:CB27)</f>
        <v>#DIV/0!</v>
      </c>
      <c r="CC39" s="0" t="e">
        <f aca="false">AVERAGE(CC20:CC27)</f>
        <v>#DIV/0!</v>
      </c>
    </row>
    <row r="40" customFormat="false" ht="15" hidden="false" customHeight="false" outlineLevel="0" collapsed="false">
      <c r="C40" s="0" t="s">
        <v>110</v>
      </c>
      <c r="E40" s="0" t="n">
        <f aca="false">AVERAGE(E28:E35)</f>
        <v>20.600049495697</v>
      </c>
      <c r="G40" s="0" t="n">
        <f aca="false">AVERAGE(G28:G35)</f>
        <v>27.6240983009338</v>
      </c>
      <c r="H40" s="0" t="n">
        <f aca="false">AVERAGE(H28:H35)</f>
        <v>24.7565584182739</v>
      </c>
      <c r="I40" s="0" t="n">
        <f aca="false">AVERAGE(I28:I35)</f>
        <v>26.2354764143626</v>
      </c>
      <c r="J40" s="0" t="n">
        <f aca="false">AVERAGE(J28:J35)</f>
        <v>28.7275346120198</v>
      </c>
      <c r="K40" s="0" t="n">
        <f aca="false">AVERAGE(K28:K35)</f>
        <v>25.8336903254191</v>
      </c>
      <c r="L40" s="0" t="n">
        <f aca="false">AVERAGE(L28:L35)</f>
        <v>26.2522863547007</v>
      </c>
      <c r="M40" s="0" t="n">
        <f aca="false">AVERAGE(M28:M35)</f>
        <v>31.3095241387685</v>
      </c>
      <c r="N40" s="0" t="e">
        <f aca="false">AVERAGE(N28:N35)</f>
        <v>#DIV/0!</v>
      </c>
      <c r="O40" s="0" t="e">
        <f aca="false">AVERAGE(O28:O35)</f>
        <v>#DIV/0!</v>
      </c>
      <c r="T40" s="0" t="n">
        <f aca="false">AVERAGE(T28:T35)</f>
        <v>7.02404880523684</v>
      </c>
      <c r="U40" s="0" t="n">
        <f aca="false">AVERAGE(U28:U35)</f>
        <v>7.17828984097153</v>
      </c>
      <c r="V40" s="0" t="n">
        <f aca="false">AVERAGE(V28:V35)</f>
        <v>-0.154241035734692</v>
      </c>
      <c r="W40" s="0" t="n">
        <f aca="false">AVERAGE(W28:W35)</f>
        <v>1.18619724407744</v>
      </c>
      <c r="X40" s="0" t="n">
        <f aca="false">AVERAGE(X28:X35)</f>
        <v>8.18985760748273</v>
      </c>
      <c r="Y40" s="0" t="n">
        <f aca="false">AVERAGE(Y28:Y35)</f>
        <v>8.18985760748273</v>
      </c>
      <c r="AA40" s="0" t="n">
        <f aca="false">AVERAGE(AA28:AA35)</f>
        <v>4.15650892257691</v>
      </c>
      <c r="AB40" s="0" t="n">
        <f aca="false">AVERAGE(AB28:AB35)</f>
        <v>4.16904213398694</v>
      </c>
      <c r="AC40" s="0" t="n">
        <f aca="false">AVERAGE(AC28:AC35)</f>
        <v>-0.0125332114100254</v>
      </c>
      <c r="AD40" s="0" t="n">
        <f aca="false">AVERAGE(AD28:AD35)</f>
        <v>1.02436700311949</v>
      </c>
      <c r="AE40" s="0" t="n">
        <f aca="false">AVERAGE(AE28:AE35)</f>
        <v>56.944114645263</v>
      </c>
      <c r="AF40" s="0" t="n">
        <f aca="false">AVERAGE(AF28:AF35)</f>
        <v>56.944114645263</v>
      </c>
      <c r="AH40" s="0" t="n">
        <f aca="false">AVERAGE(AH28:AH35)</f>
        <v>5.63542691866559</v>
      </c>
      <c r="AI40" s="0" t="n">
        <f aca="false">AVERAGE(AI28:AI35)</f>
        <v>5.33410530758707</v>
      </c>
      <c r="AJ40" s="0" t="n">
        <f aca="false">AVERAGE(AJ28:AJ35)</f>
        <v>0.301321611078512</v>
      </c>
      <c r="AK40" s="0" t="n">
        <f aca="false">AVERAGE(AK28:AK35)</f>
        <v>0.829137068622375</v>
      </c>
      <c r="AL40" s="0" t="n">
        <f aca="false">AVERAGE(AL28:AL35)</f>
        <v>20.5542026557723</v>
      </c>
      <c r="AM40" s="0" t="n">
        <f aca="false">AVERAGE(AM28:AM35)</f>
        <v>20.5542026557723</v>
      </c>
      <c r="AO40" s="0" t="n">
        <f aca="false">AVERAGE(AO28:AO35)</f>
        <v>8.12748511632284</v>
      </c>
      <c r="AP40" s="0" t="n">
        <f aca="false">AVERAGE(AP28:AP35)</f>
        <v>8.52747045248609</v>
      </c>
      <c r="AQ40" s="0" t="n">
        <f aca="false">AVERAGE(AQ28:AQ35)</f>
        <v>-0.399985336163251</v>
      </c>
      <c r="AR40" s="0" t="n">
        <f aca="false">AVERAGE(AR28:AR35)</f>
        <v>1.35072909088046</v>
      </c>
      <c r="AS40" s="0" t="n">
        <f aca="false">AVERAGE(AS28:AS35)</f>
        <v>3.66052906966113</v>
      </c>
      <c r="AT40" s="0" t="n">
        <f aca="false">AVERAGE(AT28:AT35)</f>
        <v>3.66052906966113</v>
      </c>
      <c r="AV40" s="0" t="n">
        <f aca="false">AVERAGE(AV28:AV35)</f>
        <v>5.23364082972211</v>
      </c>
      <c r="AW40" s="0" t="n">
        <f aca="false">AVERAGE(AW28:AW35)</f>
        <v>4.93652461751216</v>
      </c>
      <c r="AX40" s="0" t="n">
        <f aca="false">AVERAGE(AX28:AX35)</f>
        <v>0.297116212209949</v>
      </c>
      <c r="AY40" s="0" t="n">
        <f aca="false">AVERAGE(AY28:AY35)</f>
        <v>0.830249090792719</v>
      </c>
      <c r="AZ40" s="0" t="n">
        <f aca="false">AVERAGE(AZ28:AZ35)</f>
        <v>25.3698753481446</v>
      </c>
      <c r="BA40" s="0" t="n">
        <f aca="false">AVERAGE(BA28:BA35)</f>
        <v>25.3698753481446</v>
      </c>
      <c r="BC40" s="0" t="n">
        <f aca="false">AVERAGE(BC28:BC35)</f>
        <v>5.65223685900372</v>
      </c>
      <c r="BD40" s="0" t="n">
        <f aca="false">AVERAGE(BD28:BD35)</f>
        <v>5.59760417236355</v>
      </c>
      <c r="BE40" s="0" t="n">
        <f aca="false">AVERAGE(BE28:BE35)</f>
        <v>0.0546326866401738</v>
      </c>
      <c r="BF40" s="0" t="n">
        <f aca="false">AVERAGE(BF28:BF35)</f>
        <v>0.969750234539874</v>
      </c>
      <c r="BG40" s="0" t="n">
        <f aca="false">AVERAGE(BG28:BG35)</f>
        <v>20.026872530321</v>
      </c>
      <c r="BH40" s="0" t="n">
        <f aca="false">AVERAGE(BH28:BH35)</f>
        <v>20.026872530321</v>
      </c>
      <c r="BJ40" s="0" t="n">
        <f aca="false">AVERAGE(BJ28:BJ35)</f>
        <v>10.7094746430715</v>
      </c>
      <c r="BK40" s="0" t="n">
        <f aca="false">AVERAGE(BK28:BK35)</f>
        <v>10.9008829526965</v>
      </c>
      <c r="BL40" s="0" t="n">
        <f aca="false">AVERAGE(BL28:BL35)</f>
        <v>-0.191408309625013</v>
      </c>
      <c r="BM40" s="0" t="n">
        <f aca="false">AVERAGE(BM28:BM35)</f>
        <v>1.15924451961414</v>
      </c>
      <c r="BN40" s="0" t="n">
        <f aca="false">AVERAGE(BN28:BN35)</f>
        <v>0.6062926500892</v>
      </c>
      <c r="BO40" s="0" t="n">
        <f aca="false">AVERAGE(BO28:BO35)</f>
        <v>0.6062926500892</v>
      </c>
      <c r="BQ40" s="0" t="e">
        <f aca="false">AVERAGE(BQ28:BQ35)</f>
        <v>#DIV/0!</v>
      </c>
      <c r="BR40" s="0" t="e">
        <f aca="false">AVERAGE(BR28:BR35)</f>
        <v>#DIV/0!</v>
      </c>
      <c r="BS40" s="0" t="e">
        <f aca="false">AVERAGE(BS28:BS35)</f>
        <v>#DIV/0!</v>
      </c>
      <c r="BT40" s="0" t="e">
        <f aca="false">AVERAGE(BT28:BT35)</f>
        <v>#DIV/0!</v>
      </c>
      <c r="BU40" s="0" t="e">
        <f aca="false">AVERAGE(BU28:BU35)</f>
        <v>#DIV/0!</v>
      </c>
      <c r="BV40" s="0" t="e">
        <f aca="false">AVERAGE(BV28:BV35)</f>
        <v>#DIV/0!</v>
      </c>
      <c r="BX40" s="0" t="e">
        <f aca="false">AVERAGE(BX28:BX35)</f>
        <v>#DIV/0!</v>
      </c>
      <c r="BY40" s="0" t="e">
        <f aca="false">AVERAGE(BY28:BY35)</f>
        <v>#DIV/0!</v>
      </c>
      <c r="BZ40" s="0" t="e">
        <f aca="false">AVERAGE(BZ28:BZ35)</f>
        <v>#DIV/0!</v>
      </c>
      <c r="CA40" s="0" t="e">
        <f aca="false">AVERAGE(CA28:CA35)</f>
        <v>#DIV/0!</v>
      </c>
      <c r="CB40" s="0" t="e">
        <f aca="false">AVERAGE(CB28:CB35)</f>
        <v>#DIV/0!</v>
      </c>
      <c r="CC40" s="0" t="e">
        <f aca="false">AVERAGE(CC28:CC35)</f>
        <v>#DIV/0!</v>
      </c>
    </row>
    <row r="41" customFormat="false" ht="15" hidden="false" customHeight="false" outlineLevel="0" collapsed="false">
      <c r="X41" s="0" t="n">
        <f aca="false">TTEST(X20:X27,X28:X35,2,2)</f>
        <v>0.731552151078237</v>
      </c>
      <c r="AE41" s="0" t="n">
        <f aca="false">TTEST(AE20:AE27,AE28:AE35,2,2)</f>
        <v>0.32072259280012</v>
      </c>
      <c r="AL41" s="82" t="n">
        <f aca="false">TTEST(AL20:AL27,AL28:AL35,2,2)</f>
        <v>0.0468471153791401</v>
      </c>
      <c r="AS41" s="0" t="n">
        <f aca="false">TTEST(AS20:AS27,AS28:AS35,2,2)</f>
        <v>0.872789197665152</v>
      </c>
      <c r="AZ41" s="82" t="n">
        <f aca="false">TTEST(AZ20:AZ27,AZ28:AZ35,2,2)</f>
        <v>0.0342474327882943</v>
      </c>
      <c r="BG41" s="82" t="n">
        <f aca="false">TTEST(BG20:BG27,BG28:BG35,2,2)</f>
        <v>0.0242305303704542</v>
      </c>
      <c r="BN41" s="0" t="n">
        <f aca="false">TTEST(BN20:BN27,BN28:BN35,2,2)</f>
        <v>0.599661184560037</v>
      </c>
      <c r="BX41" s="0"/>
      <c r="BY41" s="0"/>
      <c r="BZ41" s="0"/>
      <c r="CA41" s="0"/>
      <c r="CB41" s="0"/>
      <c r="CC41" s="0"/>
    </row>
    <row r="42" customFormat="false" ht="15" hidden="false" customHeight="false" outlineLevel="0" collapsed="false">
      <c r="B42" s="0" t="s">
        <v>119</v>
      </c>
      <c r="C42" s="0" t="s">
        <v>86</v>
      </c>
      <c r="E42" s="0" t="n">
        <f aca="false">STDEV(E4:E11)/(SQRT(COUNT(E4:E11)))</f>
        <v>0.240292477576632</v>
      </c>
      <c r="G42" s="0" t="n">
        <f aca="false">STDEV(G4:G11)/(SQRT(COUNT(G4:G11)))</f>
        <v>0.325696718976889</v>
      </c>
      <c r="H42" s="0" t="n">
        <f aca="false">STDEV(H4:H11)/(SQRT(COUNT(H4:H11)))</f>
        <v>0.253448541980138</v>
      </c>
      <c r="I42" s="0" t="n">
        <f aca="false">STDEV(I4:I11)/(SQRT(COUNT(I4:I11)))</f>
        <v>0.208671095763943</v>
      </c>
      <c r="J42" s="0" t="n">
        <f aca="false">STDEV(J4:J11)/(SQRT(COUNT(J4:J11)))</f>
        <v>0.392780900460644</v>
      </c>
      <c r="K42" s="0" t="n">
        <f aca="false">STDEV(K4:K11)/(SQRT(COUNT(K4:K11)))</f>
        <v>0.129101508978464</v>
      </c>
      <c r="L42" s="0" t="n">
        <f aca="false">STDEV(L4:L11)/(SQRT(COUNT(L4:L11)))</f>
        <v>0.210946303049632</v>
      </c>
      <c r="M42" s="0" t="n">
        <f aca="false">STDEV(M4:M11)/(SQRT(COUNT(M4:M11)))</f>
        <v>0.233321079159834</v>
      </c>
      <c r="N42" s="0" t="e">
        <f aca="false">STDEV(N4:N11)/(SQRT(COUNT(N4:N11)))</f>
        <v>#DIV/0!</v>
      </c>
      <c r="O42" s="0" t="e">
        <f aca="false">STDEV(O4:O11)/(SQRT(COUNT(O4:O11)))</f>
        <v>#DIV/0!</v>
      </c>
      <c r="T42" s="0" t="n">
        <f aca="false">STDEV(T4:T11)/(SQRT(COUNT(T4:T11)))</f>
        <v>0.228405390026749</v>
      </c>
      <c r="U42" s="0" t="n">
        <f aca="false">STDEV(U4:U11)/(SQRT(COUNT(U4:U11)))</f>
        <v>0</v>
      </c>
      <c r="V42" s="0" t="n">
        <f aca="false">STDEV(V4:V11)/(SQRT(COUNT(V4:V11)))</f>
        <v>0.228405390026749</v>
      </c>
      <c r="W42" s="0" t="n">
        <f aca="false">STDEV(W4:W11)/(SQRT(COUNT(W4:W11)))</f>
        <v>0.162157597606366</v>
      </c>
      <c r="X42" s="0" t="n">
        <f aca="false">STDEV(X4:X11)/(SQRT(COUNT(X4:X11)))</f>
        <v>1.11958415094828</v>
      </c>
      <c r="Y42" s="0" t="n">
        <f aca="false">STDEV(Y4:Y11)/(SQRT(COUNT(Y4:Y11)))</f>
        <v>6.3333243619561</v>
      </c>
      <c r="AA42" s="0" t="n">
        <f aca="false">STDEV(AA4:AA11)/(SQRT(COUNT(AA4:AA11)))</f>
        <v>0.170639626456105</v>
      </c>
      <c r="AB42" s="0" t="n">
        <f aca="false">STDEV(AB4:AB11)/(SQRT(COUNT(AB4:AB11)))</f>
        <v>0</v>
      </c>
      <c r="AC42" s="0" t="n">
        <f aca="false">STDEV(AC4:AC11)/(SQRT(COUNT(AC4:AC11)))</f>
        <v>0.170639626456105</v>
      </c>
      <c r="AD42" s="0" t="n">
        <f aca="false">STDEV(AD4:AD11)/(SQRT(COUNT(AD4:AD11)))</f>
        <v>0.131789664884257</v>
      </c>
      <c r="AE42" s="0" t="n">
        <f aca="false">STDEV(AE4:AE11)/(SQRT(COUNT(AE4:AE11)))</f>
        <v>3.69801407063886</v>
      </c>
      <c r="AF42" s="0" t="n">
        <f aca="false">STDEV(AF4:AF11)/(SQRT(COUNT(AF4:AF11)))</f>
        <v>19.5680511514561</v>
      </c>
      <c r="AH42" s="0" t="n">
        <f aca="false">STDEV(AH4:AH11)/(SQRT(COUNT(AH4:AH11)))</f>
        <v>0.158815548397481</v>
      </c>
      <c r="AI42" s="0" t="n">
        <f aca="false">STDEV(AI4:AI11)/(SQRT(COUNT(AI4:AI11)))</f>
        <v>0</v>
      </c>
      <c r="AJ42" s="0" t="n">
        <f aca="false">STDEV(AJ4:AJ11)/(SQRT(COUNT(AJ4:AJ11)))</f>
        <v>0.158815548397481</v>
      </c>
      <c r="AK42" s="0" t="n">
        <f aca="false">STDEV(AK4:AK11)/(SQRT(COUNT(AK4:AK11)))</f>
        <v>0.120768934406505</v>
      </c>
      <c r="AL42" s="0" t="n">
        <f aca="false">STDEV(AL4:AL11)/(SQRT(COUNT(AL4:AL11)))</f>
        <v>1.94002271994852</v>
      </c>
      <c r="AM42" s="0" t="n">
        <f aca="false">STDEV(AM4:AM11)/(SQRT(COUNT(AM4:AM11)))</f>
        <v>10.2656353095978</v>
      </c>
      <c r="AO42" s="0" t="n">
        <f aca="false">STDEV(AO4:AO11)/(SQRT(COUNT(AO4:AO11)))</f>
        <v>0.2108358298721</v>
      </c>
      <c r="AP42" s="0" t="n">
        <f aca="false">STDEV(AP4:AP11)/(SQRT(COUNT(AP4:AP11)))</f>
        <v>0</v>
      </c>
      <c r="AQ42" s="0" t="n">
        <f aca="false">STDEV(AQ4:AQ11)/(SQRT(COUNT(AQ4:AQ11)))</f>
        <v>0.2108358298721</v>
      </c>
      <c r="AR42" s="0" t="n">
        <f aca="false">STDEV(AR4:AR11)/(SQRT(COUNT(AR4:AR11)))</f>
        <v>0.153197107348605</v>
      </c>
      <c r="AS42" s="0" t="n">
        <f aca="false">STDEV(AS4:AS11)/(SQRT(COUNT(AS4:AS11)))</f>
        <v>0.415170198542198</v>
      </c>
      <c r="AT42" s="0" t="n">
        <f aca="false">STDEV(AT4:AT11)/(SQRT(COUNT(AT4:AT11)))</f>
        <v>2.34855730188603</v>
      </c>
      <c r="AV42" s="0" t="n">
        <f aca="false">STDEV(AV4:AV11)/(SQRT(COUNT(AV4:AV11)))</f>
        <v>0.177999132600461</v>
      </c>
      <c r="AW42" s="0" t="n">
        <f aca="false">STDEV(AW4:AW11)/(SQRT(COUNT(AW4:AW11)))</f>
        <v>0</v>
      </c>
      <c r="AX42" s="0" t="n">
        <f aca="false">STDEV(AX4:AX11)/(SQRT(COUNT(AX4:AX11)))</f>
        <v>0.177999132600461</v>
      </c>
      <c r="AY42" s="0" t="n">
        <f aca="false">STDEV(AY4:AY11)/(SQRT(COUNT(AY4:AY11)))</f>
        <v>0.134118304183631</v>
      </c>
      <c r="AZ42" s="0" t="n">
        <f aca="false">STDEV(AZ4:AZ11)/(SQRT(COUNT(AZ4:AZ11)))</f>
        <v>4.37971720441439</v>
      </c>
      <c r="BA42" s="0" t="n">
        <f aca="false">STDEV(BA4:BA11)/(SQRT(COUNT(BA4:BA11)))</f>
        <v>24.7754218793664</v>
      </c>
      <c r="BC42" s="0" t="n">
        <f aca="false">STDEV(BC4:BC11)/(SQRT(COUNT(BC4:BC11)))</f>
        <v>0.141620005202378</v>
      </c>
      <c r="BD42" s="0" t="n">
        <f aca="false">STDEV(BD4:BD11)/(SQRT(COUNT(BD4:BD11)))</f>
        <v>0</v>
      </c>
      <c r="BE42" s="0" t="n">
        <f aca="false">STDEV(BE4:BE11)/(SQRT(COUNT(BE4:BE11)))</f>
        <v>0.141620005202378</v>
      </c>
      <c r="BF42" s="0" t="n">
        <f aca="false">STDEV(BF4:BF11)/(SQRT(COUNT(BF4:BF11)))</f>
        <v>0.111237936263913</v>
      </c>
      <c r="BG42" s="0" t="n">
        <f aca="false">STDEV(BG4:BG11)/(SQRT(COUNT(BG4:BG11)))</f>
        <v>1.51521757051937</v>
      </c>
      <c r="BH42" s="0" t="n">
        <f aca="false">STDEV(BH4:BH11)/(SQRT(COUNT(BH4:BH11)))</f>
        <v>8.01777774749947</v>
      </c>
      <c r="BJ42" s="0" t="n">
        <f aca="false">STDEV(BJ4:BJ11)/(SQRT(COUNT(BJ4:BJ11)))</f>
        <v>0.0947881823740642</v>
      </c>
      <c r="BK42" s="0" t="n">
        <f aca="false">STDEV(BK4:BK11)/(SQRT(COUNT(BK4:BK11)))</f>
        <v>0</v>
      </c>
      <c r="BL42" s="0" t="n">
        <f aca="false">STDEV(BL4:BL11)/(SQRT(COUNT(BL4:BL11)))</f>
        <v>0.0947881823740642</v>
      </c>
      <c r="BM42" s="0" t="n">
        <f aca="false">STDEV(BM4:BM11)/(SQRT(COUNT(BM4:BM11)))</f>
        <v>0.0786412305313568</v>
      </c>
      <c r="BN42" s="0" t="n">
        <f aca="false">STDEV(BN4:BN11)/(SQRT(COUNT(BN4:BN11)))</f>
        <v>0.0411298904229474</v>
      </c>
      <c r="BO42" s="0" t="n">
        <f aca="false">STDEV(BO4:BO11)/(SQRT(COUNT(BO4:BO11)))</f>
        <v>0.232665795420206</v>
      </c>
      <c r="BQ42" s="0" t="e">
        <f aca="false">STDEV(BQ4:BQ11)/(SQRT(COUNT(BQ4:BQ11)))</f>
        <v>#DIV/0!</v>
      </c>
      <c r="BR42" s="0" t="e">
        <f aca="false">STDEV(BR4:BR11)/(SQRT(COUNT(BR4:BR11)))</f>
        <v>#DIV/0!</v>
      </c>
      <c r="BS42" s="0" t="e">
        <f aca="false">STDEV(BS4:BS11)/(SQRT(COUNT(BS4:BS11)))</f>
        <v>#DIV/0!</v>
      </c>
      <c r="BT42" s="0" t="e">
        <f aca="false">STDEV(BT4:BT11)/(SQRT(COUNT(BT4:BT11)))</f>
        <v>#DIV/0!</v>
      </c>
      <c r="BU42" s="0" t="e">
        <f aca="false">STDEV(BU4:BU11)/(SQRT(COUNT(BU4:BU11)))</f>
        <v>#DIV/0!</v>
      </c>
      <c r="BV42" s="0" t="e">
        <f aca="false">STDEV(BV4:BV11)/(SQRT(COUNT(BV4:BV11)))</f>
        <v>#DIV/0!</v>
      </c>
      <c r="BX42" s="0" t="e">
        <f aca="false">STDEV(BX4:BX11)/(SQRT(COUNT(BX4:BX11)))</f>
        <v>#DIV/0!</v>
      </c>
      <c r="BY42" s="0" t="e">
        <f aca="false">STDEV(BY4:BY11)/(SQRT(COUNT(BY4:BY11)))</f>
        <v>#DIV/0!</v>
      </c>
      <c r="BZ42" s="0" t="e">
        <f aca="false">STDEV(BZ4:BZ11)/(SQRT(COUNT(BZ4:BZ11)))</f>
        <v>#DIV/0!</v>
      </c>
      <c r="CA42" s="0" t="e">
        <f aca="false">STDEV(CA4:CA11)/(SQRT(COUNT(CA4:CA11)))</f>
        <v>#DIV/0!</v>
      </c>
      <c r="CB42" s="0" t="e">
        <f aca="false">STDEV(CB4:CB11)/(SQRT(COUNT(CB4:CB11)))</f>
        <v>#DIV/0!</v>
      </c>
      <c r="CC42" s="0" t="e">
        <f aca="false">STDEV(CC4:CC11)/(SQRT(COUNT(CC4:CC11)))</f>
        <v>#DIV/0!</v>
      </c>
    </row>
    <row r="43" customFormat="false" ht="15" hidden="false" customHeight="false" outlineLevel="0" collapsed="false">
      <c r="C43" s="0" t="s">
        <v>95</v>
      </c>
      <c r="E43" s="0" t="n">
        <f aca="false">STDEV(E12:E19)/(SQRT(COUNT(E12:E19)))</f>
        <v>0.232498433861967</v>
      </c>
      <c r="G43" s="0" t="n">
        <f aca="false">STDEV(G12:G19)/(SQRT(COUNT(G12:G19)))</f>
        <v>0.306642390355226</v>
      </c>
      <c r="H43" s="0" t="n">
        <f aca="false">STDEV(H12:H19)/(SQRT(COUNT(H12:H19)))</f>
        <v>0.265872845594688</v>
      </c>
      <c r="I43" s="0" t="n">
        <f aca="false">STDEV(I12:I19)/(SQRT(COUNT(I12:I19)))</f>
        <v>0.219468100382505</v>
      </c>
      <c r="J43" s="0" t="n">
        <f aca="false">STDEV(J12:J19)/(SQRT(COUNT(J12:J19)))</f>
        <v>0.266799186186682</v>
      </c>
      <c r="K43" s="0" t="n">
        <f aca="false">STDEV(K12:K19)/(SQRT(COUNT(K12:K19)))</f>
        <v>0.161148127930287</v>
      </c>
      <c r="L43" s="0" t="n">
        <f aca="false">STDEV(L12:L19)/(SQRT(COUNT(L12:L19)))</f>
        <v>0.218980100603835</v>
      </c>
      <c r="M43" s="0" t="n">
        <f aca="false">STDEV(M12:M19)/(SQRT(COUNT(M12:M19)))</f>
        <v>0.22465500393706</v>
      </c>
      <c r="N43" s="0" t="e">
        <f aca="false">STDEV(N12:N19)/(SQRT(COUNT(N12:N19)))</f>
        <v>#DIV/0!</v>
      </c>
      <c r="O43" s="0" t="e">
        <f aca="false">STDEV(O12:O19)/(SQRT(COUNT(O12:O19)))</f>
        <v>#DIV/0!</v>
      </c>
      <c r="T43" s="0" t="n">
        <f aca="false">STDEV(T12:T19)/(SQRT(COUNT(T12:T19)))</f>
        <v>0.212319089483729</v>
      </c>
      <c r="U43" s="0" t="n">
        <f aca="false">STDEV(U12:U19)/(SQRT(COUNT(U12:U19)))</f>
        <v>0</v>
      </c>
      <c r="V43" s="0" t="n">
        <f aca="false">STDEV(V12:V19)/(SQRT(COUNT(V12:V19)))</f>
        <v>0.212319089483729</v>
      </c>
      <c r="W43" s="0" t="n">
        <f aca="false">STDEV(W12:W19)/(SQRT(COUNT(W12:W19)))</f>
        <v>0.154468264712592</v>
      </c>
      <c r="X43" s="0" t="n">
        <f aca="false">STDEV(X12:X19)/(SQRT(COUNT(X12:X19)))</f>
        <v>1.06649471593991</v>
      </c>
      <c r="Y43" s="0" t="n">
        <f aca="false">STDEV(Y12:Y19)/(SQRT(COUNT(Y12:Y19)))</f>
        <v>6.03300516592587</v>
      </c>
      <c r="AA43" s="0" t="n">
        <f aca="false">STDEV(AA12:AA19)/(SQRT(COUNT(AA12:AA19)))</f>
        <v>0.241798697844229</v>
      </c>
      <c r="AB43" s="0" t="n">
        <f aca="false">STDEV(AB12:AB19)/(SQRT(COUNT(AB12:AB19)))</f>
        <v>0</v>
      </c>
      <c r="AC43" s="0" t="n">
        <f aca="false">STDEV(AC12:AC19)/(SQRT(COUNT(AC12:AC19)))</f>
        <v>0.241798697844229</v>
      </c>
      <c r="AD43" s="0" t="n">
        <f aca="false">STDEV(AD12:AD19)/(SQRT(COUNT(AD12:AD19)))</f>
        <v>0.211691324934697</v>
      </c>
      <c r="AE43" s="0" t="n">
        <f aca="false">STDEV(AE12:AE19)/(SQRT(COUNT(AE12:AE19)))</f>
        <v>6.18414892709913</v>
      </c>
      <c r="AF43" s="0" t="n">
        <f aca="false">STDEV(AF12:AF19)/(SQRT(COUNT(AF12:AF19)))</f>
        <v>32.7234402633824</v>
      </c>
      <c r="AH43" s="0" t="n">
        <f aca="false">STDEV(AH12:AH19)/(SQRT(COUNT(AH12:AH19)))</f>
        <v>0.214690295587618</v>
      </c>
      <c r="AI43" s="0" t="n">
        <f aca="false">STDEV(AI12:AI19)/(SQRT(COUNT(AI12:AI19)))</f>
        <v>0</v>
      </c>
      <c r="AJ43" s="0" t="n">
        <f aca="false">STDEV(AJ12:AJ19)/(SQRT(COUNT(AJ12:AJ19)))</f>
        <v>0.214690295587618</v>
      </c>
      <c r="AK43" s="0" t="n">
        <f aca="false">STDEV(AK12:AK19)/(SQRT(COUNT(AK12:AK19)))</f>
        <v>0.212960530555457</v>
      </c>
      <c r="AL43" s="0" t="n">
        <f aca="false">STDEV(AL12:AL19)/(SQRT(COUNT(AL12:AL19)))</f>
        <v>1.70292607984835</v>
      </c>
      <c r="AM43" s="0" t="n">
        <f aca="false">STDEV(AM12:AM19)/(SQRT(COUNT(AM12:AM19)))</f>
        <v>9.01103781680971</v>
      </c>
      <c r="AO43" s="0" t="n">
        <f aca="false">STDEV(AO12:AO19)/(SQRT(COUNT(AO12:AO19)))</f>
        <v>0.20495491689591</v>
      </c>
      <c r="AP43" s="0" t="n">
        <f aca="false">STDEV(AP12:AP19)/(SQRT(COUNT(AP12:AP19)))</f>
        <v>0</v>
      </c>
      <c r="AQ43" s="0" t="n">
        <f aca="false">STDEV(AQ12:AQ19)/(SQRT(COUNT(AQ12:AQ19)))</f>
        <v>0.20495491689591</v>
      </c>
      <c r="AR43" s="0" t="n">
        <f aca="false">STDEV(AR12:AR19)/(SQRT(COUNT(AR12:AR19)))</f>
        <v>0.147332312843681</v>
      </c>
      <c r="AS43" s="0" t="n">
        <f aca="false">STDEV(AS12:AS19)/(SQRT(COUNT(AS12:AS19)))</f>
        <v>0.399276374297347</v>
      </c>
      <c r="AT43" s="0" t="n">
        <f aca="false">STDEV(AT12:AT19)/(SQRT(COUNT(AT12:AT19)))</f>
        <v>2.25864825466586</v>
      </c>
      <c r="AV43" s="0" t="n">
        <f aca="false">STDEV(AV12:AV19)/(SQRT(COUNT(AV12:AV19)))</f>
        <v>0.210510721701169</v>
      </c>
      <c r="AW43" s="0" t="n">
        <f aca="false">STDEV(AW12:AW19)/(SQRT(COUNT(AW12:AW19)))</f>
        <v>0</v>
      </c>
      <c r="AX43" s="0" t="n">
        <f aca="false">STDEV(AX12:AX19)/(SQRT(COUNT(AX12:AX19)))</f>
        <v>0.210510721701169</v>
      </c>
      <c r="AY43" s="0" t="n">
        <f aca="false">STDEV(AY12:AY19)/(SQRT(COUNT(AY12:AY19)))</f>
        <v>0.184703264357472</v>
      </c>
      <c r="AZ43" s="0" t="n">
        <f aca="false">STDEV(AZ12:AZ19)/(SQRT(COUNT(AZ12:AZ19)))</f>
        <v>6.03160075384142</v>
      </c>
      <c r="BA43" s="0" t="n">
        <f aca="false">STDEV(BA12:BA19)/(SQRT(COUNT(BA12:BA19)))</f>
        <v>34.1198863556093</v>
      </c>
      <c r="BC43" s="0" t="n">
        <f aca="false">STDEV(BC12:BC19)/(SQRT(COUNT(BC12:BC19)))</f>
        <v>0.249829551210291</v>
      </c>
      <c r="BD43" s="0" t="n">
        <f aca="false">STDEV(BD12:BD19)/(SQRT(COUNT(BD12:BD19)))</f>
        <v>0</v>
      </c>
      <c r="BE43" s="0" t="n">
        <f aca="false">STDEV(BE12:BE19)/(SQRT(COUNT(BE12:BE19)))</f>
        <v>0.249829551210291</v>
      </c>
      <c r="BF43" s="0" t="n">
        <f aca="false">STDEV(BF12:BF19)/(SQRT(COUNT(BF12:BF19)))</f>
        <v>0.262982078319616</v>
      </c>
      <c r="BG43" s="0" t="n">
        <f aca="false">STDEV(BG12:BG19)/(SQRT(COUNT(BG12:BG19)))</f>
        <v>1.87192444300817</v>
      </c>
      <c r="BH43" s="0" t="n">
        <f aca="false">STDEV(BH12:BH19)/(SQRT(COUNT(BH12:BH19)))</f>
        <v>9.90529309860545</v>
      </c>
      <c r="BJ43" s="0" t="n">
        <f aca="false">STDEV(BJ12:BJ19)/(SQRT(COUNT(BJ12:BJ19)))</f>
        <v>0.13746980441717</v>
      </c>
      <c r="BK43" s="0" t="n">
        <f aca="false">STDEV(BK12:BK19)/(SQRT(COUNT(BK12:BK19)))</f>
        <v>0</v>
      </c>
      <c r="BL43" s="0" t="n">
        <f aca="false">STDEV(BL12:BL19)/(SQRT(COUNT(BL12:BL19)))</f>
        <v>0.13746980441717</v>
      </c>
      <c r="BM43" s="0" t="n">
        <f aca="false">STDEV(BM12:BM19)/(SQRT(COUNT(BM12:BM19)))</f>
        <v>0.0948875301384237</v>
      </c>
      <c r="BN43" s="0" t="n">
        <f aca="false">STDEV(BN12:BN19)/(SQRT(COUNT(BN12:BN19)))</f>
        <v>0.04962681395914</v>
      </c>
      <c r="BO43" s="0" t="n">
        <f aca="false">STDEV(BO12:BO19)/(SQRT(COUNT(BO12:BO19)))</f>
        <v>0.280731653433529</v>
      </c>
      <c r="BQ43" s="0" t="e">
        <f aca="false">STDEV(BQ12:BQ19)/(SQRT(COUNT(BQ12:BQ19)))</f>
        <v>#DIV/0!</v>
      </c>
      <c r="BR43" s="0" t="e">
        <f aca="false">STDEV(BR12:BR19)/(SQRT(COUNT(BR12:BR19)))</f>
        <v>#DIV/0!</v>
      </c>
      <c r="BS43" s="0" t="e">
        <f aca="false">STDEV(BS12:BS19)/(SQRT(COUNT(BS12:BS19)))</f>
        <v>#DIV/0!</v>
      </c>
      <c r="BT43" s="0" t="e">
        <f aca="false">STDEV(BT12:BT19)/(SQRT(COUNT(BT12:BT19)))</f>
        <v>#DIV/0!</v>
      </c>
      <c r="BU43" s="0" t="e">
        <f aca="false">STDEV(BU12:BU19)/(SQRT(COUNT(BU12:BU19)))</f>
        <v>#DIV/0!</v>
      </c>
      <c r="BV43" s="0" t="e">
        <f aca="false">STDEV(BV12:BV19)/(SQRT(COUNT(BV12:BV19)))</f>
        <v>#DIV/0!</v>
      </c>
      <c r="BX43" s="0" t="e">
        <f aca="false">STDEV(BX12:BX19)/(SQRT(COUNT(BX12:BX19)))</f>
        <v>#DIV/0!</v>
      </c>
      <c r="BY43" s="0" t="e">
        <f aca="false">STDEV(BY12:BY19)/(SQRT(COUNT(BY12:BY19)))</f>
        <v>#DIV/0!</v>
      </c>
      <c r="BZ43" s="0" t="e">
        <f aca="false">STDEV(BZ12:BZ19)/(SQRT(COUNT(BZ12:BZ19)))</f>
        <v>#DIV/0!</v>
      </c>
      <c r="CA43" s="0" t="e">
        <f aca="false">STDEV(CA12:CA19)/(SQRT(COUNT(CA12:CA19)))</f>
        <v>#DIV/0!</v>
      </c>
      <c r="CB43" s="0" t="e">
        <f aca="false">STDEV(CB12:CB19)/(SQRT(COUNT(CB12:CB19)))</f>
        <v>#DIV/0!</v>
      </c>
      <c r="CC43" s="0" t="e">
        <f aca="false">STDEV(CC12:CC19)/(SQRT(COUNT(CC12:CC19)))</f>
        <v>#DIV/0!</v>
      </c>
    </row>
    <row r="44" customFormat="false" ht="15" hidden="false" customHeight="false" outlineLevel="0" collapsed="false">
      <c r="C44" s="0" t="s">
        <v>103</v>
      </c>
      <c r="E44" s="0" t="n">
        <f aca="false">STDEV(E20:E27)/(SQRT(COUNT(E20:E27)))</f>
        <v>0.292528637363721</v>
      </c>
      <c r="G44" s="0" t="n">
        <f aca="false">STDEV(G20:G27)/(SQRT(COUNT(G20:G27)))</f>
        <v>0.354405330126528</v>
      </c>
      <c r="H44" s="0" t="n">
        <f aca="false">STDEV(H20:H27)/(SQRT(COUNT(H20:H27)))</f>
        <v>0.315647082773951</v>
      </c>
      <c r="I44" s="0" t="n">
        <f aca="false">STDEV(I20:I27)/(SQRT(COUNT(I20:I27)))</f>
        <v>0.448600658370837</v>
      </c>
      <c r="J44" s="0" t="n">
        <f aca="false">STDEV(J20:J27)/(SQRT(COUNT(J20:J27)))</f>
        <v>0.39430087909372</v>
      </c>
      <c r="K44" s="0" t="n">
        <f aca="false">STDEV(K20:K27)/(SQRT(COUNT(K20:K27)))</f>
        <v>0.324727976428818</v>
      </c>
      <c r="L44" s="0" t="n">
        <f aca="false">STDEV(L20:L27)/(SQRT(COUNT(L20:L27)))</f>
        <v>0.353675585399339</v>
      </c>
      <c r="M44" s="0" t="n">
        <f aca="false">STDEV(M20:M27)/(SQRT(COUNT(M20:M27)))</f>
        <v>0.266088635222609</v>
      </c>
      <c r="N44" s="0" t="e">
        <f aca="false">STDEV(N20:N27)/(SQRT(COUNT(N20:N27)))</f>
        <v>#DIV/0!</v>
      </c>
      <c r="O44" s="0" t="e">
        <f aca="false">STDEV(O20:O27)/(SQRT(COUNT(O20:O27)))</f>
        <v>#DIV/0!</v>
      </c>
      <c r="T44" s="0" t="n">
        <f aca="false">STDEV(T20:T27)/(SQRT(COUNT(T20:T27)))</f>
        <v>0.235804080567781</v>
      </c>
      <c r="U44" s="0" t="n">
        <f aca="false">STDEV(U20:U27)/(SQRT(COUNT(U20:U27)))</f>
        <v>0</v>
      </c>
      <c r="V44" s="0" t="n">
        <f aca="false">STDEV(V20:V27)/(SQRT(COUNT(V20:V27)))</f>
        <v>0.23580408056778</v>
      </c>
      <c r="W44" s="0" t="n">
        <f aca="false">STDEV(W20:W27)/(SQRT(COUNT(W20:W27)))</f>
        <v>0.147655175329806</v>
      </c>
      <c r="X44" s="0" t="n">
        <f aca="false">STDEV(X20:X27)/(SQRT(COUNT(X20:X27)))</f>
        <v>1.01945512603135</v>
      </c>
      <c r="Y44" s="0" t="n">
        <f aca="false">STDEV(Y20:Y27)/(SQRT(COUNT(Y20:Y27)))</f>
        <v>5.39444947253795</v>
      </c>
      <c r="Z44" s="12"/>
      <c r="AA44" s="0" t="n">
        <f aca="false">STDEV(AA20:AA27)/(SQRT(COUNT(AA20:AA27)))</f>
        <v>0.23125237632749</v>
      </c>
      <c r="AB44" s="0" t="n">
        <f aca="false">STDEV(AB20:AB27)/(SQRT(COUNT(AB20:AB27)))</f>
        <v>0</v>
      </c>
      <c r="AC44" s="0" t="n">
        <f aca="false">STDEV(AC20:AC27)/(SQRT(COUNT(AC20:AC27)))</f>
        <v>0.23125237632749</v>
      </c>
      <c r="AD44" s="0" t="n">
        <f aca="false">STDEV(AD20:AD27)/(SQRT(COUNT(AD20:AD27)))</f>
        <v>0.17154337969836</v>
      </c>
      <c r="AE44" s="0" t="n">
        <f aca="false">STDEV(AE20:AE27)/(SQRT(COUNT(AE20:AE27)))</f>
        <v>9.53602161181666</v>
      </c>
      <c r="AF44" s="0" t="n">
        <f aca="false">STDEV(AF20:AF27)/(SQRT(COUNT(AF20:AF27)))</f>
        <v>50.4598833636084</v>
      </c>
      <c r="AH44" s="0" t="n">
        <f aca="false">STDEV(AH20:AH27)/(SQRT(COUNT(AH20:AH27)))</f>
        <v>0.398146490943172</v>
      </c>
      <c r="AI44" s="0" t="n">
        <f aca="false">STDEV(AI20:AI27)/(SQRT(COUNT(AI20:AI27)))</f>
        <v>0</v>
      </c>
      <c r="AJ44" s="0" t="n">
        <f aca="false">STDEV(AJ20:AJ27)/(SQRT(COUNT(AJ20:AJ27)))</f>
        <v>0.398146490943172</v>
      </c>
      <c r="AK44" s="0" t="n">
        <f aca="false">STDEV(AK20:AK27)/(SQRT(COUNT(AK20:AK27)))</f>
        <v>0.297497334107045</v>
      </c>
      <c r="AL44" s="0" t="n">
        <f aca="false">STDEV(AL20:AL27)/(SQRT(COUNT(AL20:AL27)))</f>
        <v>7.37492113933355</v>
      </c>
      <c r="AM44" s="0" t="n">
        <f aca="false">STDEV(AM20:AM27)/(SQRT(COUNT(AM20:AM27)))</f>
        <v>39.0244145467794</v>
      </c>
      <c r="AO44" s="0" t="n">
        <f aca="false">STDEV(AO20:AO27)/(SQRT(COUNT(AO20:AO27)))</f>
        <v>0.233373992418691</v>
      </c>
      <c r="AP44" s="0" t="n">
        <f aca="false">STDEV(AP20:AP27)/(SQRT(COUNT(AP20:AP27)))</f>
        <v>0</v>
      </c>
      <c r="AQ44" s="0" t="n">
        <f aca="false">STDEV(AQ20:AQ27)/(SQRT(COUNT(AQ20:AQ27)))</f>
        <v>0.233373992418691</v>
      </c>
      <c r="AR44" s="0" t="n">
        <f aca="false">STDEV(AR20:AR27)/(SQRT(COUNT(AR20:AR27)))</f>
        <v>0.225975831584509</v>
      </c>
      <c r="AS44" s="0" t="n">
        <f aca="false">STDEV(AS20:AS27)/(SQRT(COUNT(AS20:AS27)))</f>
        <v>0.612403409492532</v>
      </c>
      <c r="AT44" s="0" t="n">
        <f aca="false">STDEV(AT20:AT27)/(SQRT(COUNT(AT20:AT27)))</f>
        <v>3.24053424713058</v>
      </c>
      <c r="AV44" s="0" t="n">
        <f aca="false">STDEV(AV20:AV27)/(SQRT(COUNT(AV20:AV27)))</f>
        <v>0.224993110133774</v>
      </c>
      <c r="AW44" s="0" t="n">
        <f aca="false">STDEV(AW20:AW27)/(SQRT(COUNT(AW20:AW27)))</f>
        <v>0</v>
      </c>
      <c r="AX44" s="0" t="n">
        <f aca="false">STDEV(AX20:AX27)/(SQRT(COUNT(AX20:AX27)))</f>
        <v>0.224993110133774</v>
      </c>
      <c r="AY44" s="0" t="n">
        <f aca="false">STDEV(AY20:AY27)/(SQRT(COUNT(AY20:AY27)))</f>
        <v>0.15814283337652</v>
      </c>
      <c r="AZ44" s="0" t="n">
        <f aca="false">STDEV(AZ20:AZ27)/(SQRT(COUNT(AZ20:AZ27)))</f>
        <v>5.16425324872636</v>
      </c>
      <c r="BA44" s="0" t="n">
        <f aca="false">STDEV(BA20:BA27)/(SQRT(COUNT(BA20:BA27)))</f>
        <v>27.3266596069747</v>
      </c>
      <c r="BC44" s="0" t="n">
        <f aca="false">STDEV(BC20:BC27)/(SQRT(COUNT(BC20:BC27)))</f>
        <v>0.30114830191284</v>
      </c>
      <c r="BD44" s="0" t="n">
        <f aca="false">STDEV(BD20:BD27)/(SQRT(COUNT(BD20:BD27)))</f>
        <v>0</v>
      </c>
      <c r="BE44" s="0" t="n">
        <f aca="false">STDEV(BE20:BE27)/(SQRT(COUNT(BE20:BE27)))</f>
        <v>0.30114830191284</v>
      </c>
      <c r="BF44" s="0" t="n">
        <f aca="false">STDEV(BF20:BF27)/(SQRT(COUNT(BF20:BF27)))</f>
        <v>0.248079853231156</v>
      </c>
      <c r="BG44" s="0" t="n">
        <f aca="false">STDEV(BG20:BG27)/(SQRT(COUNT(BG20:BG27)))</f>
        <v>5.12324041907393</v>
      </c>
      <c r="BH44" s="0" t="n">
        <f aca="false">STDEV(BH20:BH27)/(SQRT(COUNT(BH20:BH27)))</f>
        <v>27.1096401113279</v>
      </c>
      <c r="BJ44" s="0" t="n">
        <f aca="false">STDEV(BJ20:BJ27)/(SQRT(COUNT(BJ20:BJ27)))</f>
        <v>0.160810682702032</v>
      </c>
      <c r="BK44" s="0" t="n">
        <f aca="false">STDEV(BK20:BK27)/(SQRT(COUNT(BK20:BK27)))</f>
        <v>0</v>
      </c>
      <c r="BL44" s="0" t="n">
        <f aca="false">STDEV(BL20:BL27)/(SQRT(COUNT(BL20:BL27)))</f>
        <v>0.160810682702032</v>
      </c>
      <c r="BM44" s="0" t="n">
        <f aca="false">STDEV(BM20:BM27)/(SQRT(COUNT(BM20:BM27)))</f>
        <v>0.0977204666783333</v>
      </c>
      <c r="BN44" s="0" t="n">
        <f aca="false">STDEV(BN20:BN27)/(SQRT(COUNT(BN20:BN27)))</f>
        <v>0.0511084587487035</v>
      </c>
      <c r="BO44" s="0" t="n">
        <f aca="false">STDEV(BO20:BO27)/(SQRT(COUNT(BO20:BO27)))</f>
        <v>0.270440543481745</v>
      </c>
      <c r="BQ44" s="0" t="e">
        <f aca="false">STDEV(BQ20:BQ27)/(SQRT(COUNT(BQ20:BQ27)))</f>
        <v>#DIV/0!</v>
      </c>
      <c r="BR44" s="0" t="e">
        <f aca="false">STDEV(BR20:BR27)/(SQRT(COUNT(BR20:BR27)))</f>
        <v>#DIV/0!</v>
      </c>
      <c r="BS44" s="0" t="e">
        <f aca="false">STDEV(BS20:BS27)/(SQRT(COUNT(BS20:BS27)))</f>
        <v>#DIV/0!</v>
      </c>
      <c r="BT44" s="0" t="e">
        <f aca="false">STDEV(BT20:BT27)/(SQRT(COUNT(BT20:BT27)))</f>
        <v>#DIV/0!</v>
      </c>
      <c r="BU44" s="0" t="e">
        <f aca="false">STDEV(BU20:BU27)/(SQRT(COUNT(BU20:BU27)))</f>
        <v>#DIV/0!</v>
      </c>
      <c r="BV44" s="0" t="e">
        <f aca="false">STDEV(BV20:BV27)/(SQRT(COUNT(BV20:BV27)))</f>
        <v>#DIV/0!</v>
      </c>
      <c r="BX44" s="0" t="e">
        <f aca="false">STDEV(BX20:BX27)/(SQRT(COUNT(BX20:BX27)))</f>
        <v>#DIV/0!</v>
      </c>
      <c r="BY44" s="0" t="e">
        <f aca="false">STDEV(BY20:BY27)/(SQRT(COUNT(BY20:BY27)))</f>
        <v>#DIV/0!</v>
      </c>
      <c r="BZ44" s="0" t="e">
        <f aca="false">STDEV(BZ20:BZ27)/(SQRT(COUNT(BZ20:BZ27)))</f>
        <v>#DIV/0!</v>
      </c>
      <c r="CA44" s="0" t="e">
        <f aca="false">STDEV(CA20:CA27)/(SQRT(COUNT(CA20:CA27)))</f>
        <v>#DIV/0!</v>
      </c>
      <c r="CB44" s="0" t="e">
        <f aca="false">STDEV(CB20:CB27)/(SQRT(COUNT(CB20:CB27)))</f>
        <v>#DIV/0!</v>
      </c>
      <c r="CC44" s="0" t="e">
        <f aca="false">STDEV(CC20:CC27)/(SQRT(COUNT(CC20:CC27)))</f>
        <v>#DIV/0!</v>
      </c>
    </row>
    <row r="45" customFormat="false" ht="15" hidden="false" customHeight="false" outlineLevel="0" collapsed="false">
      <c r="C45" s="0" t="s">
        <v>110</v>
      </c>
      <c r="E45" s="0" t="n">
        <f aca="false">STDEV(E28:E35)/(SQRT(COUNT(E28:E35)))</f>
        <v>0.12426659596749</v>
      </c>
      <c r="G45" s="0" t="n">
        <f aca="false">STDEV(G28:G35)/(SQRT(COUNT(G28:G35)))</f>
        <v>0.16065314110002</v>
      </c>
      <c r="H45" s="0" t="n">
        <f aca="false">STDEV(H28:H35)/(SQRT(COUNT(H28:H35)))</f>
        <v>0.117068607995916</v>
      </c>
      <c r="I45" s="0" t="n">
        <f aca="false">STDEV(I28:I35)/(SQRT(COUNT(I28:I35)))</f>
        <v>0.195088519271764</v>
      </c>
      <c r="J45" s="0" t="n">
        <f aca="false">STDEV(J28:J35)/(SQRT(COUNT(J28:J35)))</f>
        <v>0.115820739525561</v>
      </c>
      <c r="K45" s="0" t="n">
        <f aca="false">STDEV(K28:K35)/(SQRT(COUNT(K28:K35)))</f>
        <v>0.162807236491931</v>
      </c>
      <c r="L45" s="0" t="n">
        <f aca="false">STDEV(L28:L35)/(SQRT(COUNT(L28:L35)))</f>
        <v>0.089482618088835</v>
      </c>
      <c r="M45" s="0" t="n">
        <f aca="false">STDEV(M28:M35)/(SQRT(COUNT(M28:M35)))</f>
        <v>0.164926599265686</v>
      </c>
      <c r="N45" s="0" t="e">
        <f aca="false">STDEV(N28:N35)/(SQRT(COUNT(N28:N35)))</f>
        <v>#DIV/0!</v>
      </c>
      <c r="O45" s="0" t="e">
        <f aca="false">STDEV(O28:O35)/(SQRT(COUNT(O28:O35)))</f>
        <v>#DIV/0!</v>
      </c>
      <c r="T45" s="0" t="n">
        <f aca="false">STDEV(T28:T35)/(SQRT(COUNT(T28:T35)))</f>
        <v>0.194899866699045</v>
      </c>
      <c r="U45" s="0" t="n">
        <f aca="false">STDEV(U28:U35)/(SQRT(COUNT(U28:U35)))</f>
        <v>0</v>
      </c>
      <c r="V45" s="0" t="n">
        <f aca="false">STDEV(V28:V35)/(SQRT(COUNT(V28:V35)))</f>
        <v>0.194899866699045</v>
      </c>
      <c r="W45" s="0" t="n">
        <f aca="false">STDEV(W28:W35)/(SQRT(COUNT(W28:W35)))</f>
        <v>0.161676912921411</v>
      </c>
      <c r="X45" s="0" t="n">
        <f aca="false">STDEV(X28:X35)/(SQRT(COUNT(X28:X35)))</f>
        <v>1.11626536130892</v>
      </c>
      <c r="Y45" s="0" t="n">
        <f aca="false">STDEV(Y28:Y35)/(SQRT(COUNT(Y28:Y35)))</f>
        <v>6.31455045268149</v>
      </c>
      <c r="AA45" s="0" t="n">
        <f aca="false">STDEV(AA28:AA35)/(SQRT(COUNT(AA28:AA35)))</f>
        <v>0.0986702041393107</v>
      </c>
      <c r="AB45" s="0" t="n">
        <f aca="false">STDEV(AB28:AB35)/(SQRT(COUNT(AB28:AB35)))</f>
        <v>0</v>
      </c>
      <c r="AC45" s="0" t="n">
        <f aca="false">STDEV(AC28:AC35)/(SQRT(COUNT(AC28:AC35)))</f>
        <v>0.0986702041393107</v>
      </c>
      <c r="AD45" s="0" t="n">
        <f aca="false">STDEV(AD28:AD35)/(SQRT(COUNT(AD28:AD35)))</f>
        <v>0.0641554065451832</v>
      </c>
      <c r="AE45" s="0" t="n">
        <f aca="false">STDEV(AE28:AE35)/(SQRT(COUNT(AE28:AE35)))</f>
        <v>3.56637105089985</v>
      </c>
      <c r="AF45" s="0" t="n">
        <f aca="false">STDEV(AF28:AF35)/(SQRT(COUNT(AF28:AF35)))</f>
        <v>20.1744412345494</v>
      </c>
      <c r="AH45" s="0" t="n">
        <f aca="false">STDEV(AH28:AH35)/(SQRT(COUNT(AH28:AH35)))</f>
        <v>0.112493375392532</v>
      </c>
      <c r="AI45" s="0" t="n">
        <f aca="false">STDEV(AI28:AI35)/(SQRT(COUNT(AI28:AI35)))</f>
        <v>0</v>
      </c>
      <c r="AJ45" s="0" t="n">
        <f aca="false">STDEV(AJ28:AJ35)/(SQRT(COUNT(AJ28:AJ35)))</f>
        <v>0.112493375392532</v>
      </c>
      <c r="AK45" s="0" t="n">
        <f aca="false">STDEV(AK28:AK35)/(SQRT(COUNT(AK28:AK35)))</f>
        <v>0.0657593191289531</v>
      </c>
      <c r="AL45" s="0" t="n">
        <f aca="false">STDEV(AL28:AL35)/(SQRT(COUNT(AL28:AL35)))</f>
        <v>1.63016517175847</v>
      </c>
      <c r="AM45" s="0" t="n">
        <f aca="false">STDEV(AM28:AM35)/(SQRT(COUNT(AM28:AM35)))</f>
        <v>9.22160677923636</v>
      </c>
      <c r="AO45" s="0" t="n">
        <f aca="false">STDEV(AO28:AO35)/(SQRT(COUNT(AO28:AO35)))</f>
        <v>0.120410487237938</v>
      </c>
      <c r="AP45" s="0" t="n">
        <f aca="false">STDEV(AP28:AP35)/(SQRT(COUNT(AP28:AP35)))</f>
        <v>0</v>
      </c>
      <c r="AQ45" s="0" t="n">
        <f aca="false">STDEV(AQ28:AQ35)/(SQRT(COUNT(AQ28:AQ35)))</f>
        <v>0.120410487237938</v>
      </c>
      <c r="AR45" s="0" t="n">
        <f aca="false">STDEV(AR28:AR35)/(SQRT(COUNT(AR28:AR35)))</f>
        <v>0.106828636858764</v>
      </c>
      <c r="AS45" s="0" t="n">
        <f aca="false">STDEV(AS28:AS35)/(SQRT(COUNT(AS28:AS35)))</f>
        <v>0.289509816094119</v>
      </c>
      <c r="AT45" s="0" t="n">
        <f aca="false">STDEV(AT28:AT35)/(SQRT(COUNT(AT28:AT35)))</f>
        <v>1.63771483344177</v>
      </c>
      <c r="AV45" s="0" t="n">
        <f aca="false">STDEV(AV28:AV35)/(SQRT(COUNT(AV28:AV35)))</f>
        <v>0.106662363304728</v>
      </c>
      <c r="AW45" s="0" t="n">
        <f aca="false">STDEV(AW28:AW35)/(SQRT(COUNT(AW28:AW35)))</f>
        <v>0</v>
      </c>
      <c r="AX45" s="0" t="n">
        <f aca="false">STDEV(AX28:AX35)/(SQRT(COUNT(AX28:AX35)))</f>
        <v>0.106662363304728</v>
      </c>
      <c r="AY45" s="0" t="n">
        <f aca="false">STDEV(AY28:AY35)/(SQRT(COUNT(AY28:AY35)))</f>
        <v>0.0654440297360886</v>
      </c>
      <c r="AZ45" s="0" t="n">
        <f aca="false">STDEV(AZ28:AZ35)/(SQRT(COUNT(AZ28:AZ35)))</f>
        <v>1.42884868309567</v>
      </c>
      <c r="BA45" s="0" t="n">
        <f aca="false">STDEV(BA28:BA35)/(SQRT(COUNT(BA28:BA35)))</f>
        <v>7.56075655322658</v>
      </c>
      <c r="BC45" s="0" t="n">
        <f aca="false">STDEV(BC28:BC35)/(SQRT(COUNT(BC28:BC35)))</f>
        <v>0.0647803758850466</v>
      </c>
      <c r="BD45" s="0" t="n">
        <f aca="false">STDEV(BD28:BD35)/(SQRT(COUNT(BD28:BD35)))</f>
        <v>0</v>
      </c>
      <c r="BE45" s="0" t="n">
        <f aca="false">STDEV(BE28:BE35)/(SQRT(COUNT(BE28:BE35)))</f>
        <v>0.0647803758850466</v>
      </c>
      <c r="BF45" s="0" t="n">
        <f aca="false">STDEV(BF28:BF35)/(SQRT(COUNT(BF28:BF35)))</f>
        <v>0.0444966846809575</v>
      </c>
      <c r="BG45" s="0" t="n">
        <f aca="false">STDEV(BG28:BG35)/(SQRT(COUNT(BG28:BG35)))</f>
        <v>0.918926750814601</v>
      </c>
      <c r="BH45" s="0" t="n">
        <f aca="false">STDEV(BH28:BH35)/(SQRT(COUNT(BH28:BH35)))</f>
        <v>5.1982346953178</v>
      </c>
      <c r="BJ45" s="0" t="n">
        <f aca="false">STDEV(BJ28:BJ35)/(SQRT(COUNT(BJ28:BJ35)))</f>
        <v>0.0954099998578559</v>
      </c>
      <c r="BK45" s="0" t="n">
        <f aca="false">STDEV(BK28:BK35)/(SQRT(COUNT(BK28:BK35)))</f>
        <v>0</v>
      </c>
      <c r="BL45" s="0" t="n">
        <f aca="false">STDEV(BL28:BL35)/(SQRT(COUNT(BL28:BL35)))</f>
        <v>0.0954099998578559</v>
      </c>
      <c r="BM45" s="0" t="n">
        <f aca="false">STDEV(BM28:BM35)/(SQRT(COUNT(BM28:BM35)))</f>
        <v>0.0753456232892942</v>
      </c>
      <c r="BN45" s="0" t="n">
        <f aca="false">STDEV(BN28:BN35)/(SQRT(COUNT(BN28:BN35)))</f>
        <v>0.0394062657565065</v>
      </c>
      <c r="BO45" s="0" t="n">
        <f aca="false">STDEV(BO28:BO35)/(SQRT(COUNT(BO28:BO35)))</f>
        <v>0.22291550190132</v>
      </c>
      <c r="BQ45" s="0" t="e">
        <f aca="false">STDEV(BQ28:BQ35)/(SQRT(COUNT(BQ28:BQ35)))</f>
        <v>#DIV/0!</v>
      </c>
      <c r="BR45" s="0" t="e">
        <f aca="false">STDEV(BR28:BR35)/(SQRT(COUNT(BR28:BR35)))</f>
        <v>#DIV/0!</v>
      </c>
      <c r="BS45" s="0" t="e">
        <f aca="false">STDEV(BS28:BS35)/(SQRT(COUNT(BS28:BS35)))</f>
        <v>#DIV/0!</v>
      </c>
      <c r="BT45" s="0" t="e">
        <f aca="false">STDEV(BT28:BT35)/(SQRT(COUNT(BT28:BT35)))</f>
        <v>#DIV/0!</v>
      </c>
      <c r="BU45" s="0" t="e">
        <f aca="false">STDEV(BU28:BU35)/(SQRT(COUNT(BU28:BU35)))</f>
        <v>#DIV/0!</v>
      </c>
      <c r="BV45" s="0" t="e">
        <f aca="false">STDEV(BV28:BV35)/(SQRT(COUNT(BV28:BV35)))</f>
        <v>#DIV/0!</v>
      </c>
      <c r="BX45" s="0" t="e">
        <f aca="false">STDEV(BX28:BX35)/(SQRT(COUNT(BX28:BX35)))</f>
        <v>#DIV/0!</v>
      </c>
      <c r="BY45" s="0" t="e">
        <f aca="false">STDEV(BY28:BY35)/(SQRT(COUNT(BY28:BY35)))</f>
        <v>#DIV/0!</v>
      </c>
      <c r="BZ45" s="0" t="e">
        <f aca="false">STDEV(BZ28:BZ35)/(SQRT(COUNT(BZ28:BZ35)))</f>
        <v>#DIV/0!</v>
      </c>
      <c r="CA45" s="0" t="e">
        <f aca="false">STDEV(CA28:CA35)/(SQRT(COUNT(CA28:CA35)))</f>
        <v>#DIV/0!</v>
      </c>
      <c r="CB45" s="0" t="e">
        <f aca="false">STDEV(CB28:CB35)/(SQRT(COUNT(CB28:CB35)))</f>
        <v>#DIV/0!</v>
      </c>
      <c r="CC45" s="0" t="e">
        <f aca="false">STDEV(CC28:CC35)/(SQRT(COUNT(CC28:CC35)))</f>
        <v>#DIV/0!</v>
      </c>
    </row>
    <row r="46" customFormat="false" ht="15" hidden="false" customHeight="false" outlineLevel="0" collapsed="false">
      <c r="BX46" s="0"/>
      <c r="BY46" s="0"/>
      <c r="BZ46" s="0"/>
      <c r="CA46" s="0"/>
      <c r="CB46" s="0"/>
      <c r="CC46" s="0"/>
    </row>
    <row r="47" customFormat="false" ht="15" hidden="false" customHeight="false" outlineLevel="0" collapsed="false">
      <c r="BX47" s="0"/>
      <c r="BY47" s="0"/>
      <c r="BZ47" s="0"/>
      <c r="CA47" s="0"/>
      <c r="CB47" s="0"/>
      <c r="CC47" s="0"/>
    </row>
    <row r="48" customFormat="false" ht="15" hidden="false" customHeight="false" outlineLevel="0" collapsed="false">
      <c r="T48" s="10" t="s">
        <v>120</v>
      </c>
      <c r="AA48" s="10" t="s">
        <v>121</v>
      </c>
      <c r="AB48" s="10"/>
      <c r="AC48" s="10"/>
      <c r="AD48" s="10"/>
      <c r="AE48" s="10"/>
      <c r="AF48" s="10"/>
      <c r="AH48" s="10" t="s">
        <v>122</v>
      </c>
      <c r="AI48" s="10"/>
      <c r="AJ48" s="10"/>
      <c r="AK48" s="10"/>
      <c r="AL48" s="10"/>
      <c r="AM48" s="10"/>
      <c r="AO48" s="10" t="s">
        <v>123</v>
      </c>
      <c r="AV48" s="10" t="s">
        <v>124</v>
      </c>
      <c r="BC48" s="10" t="s">
        <v>125</v>
      </c>
      <c r="BJ48" s="10" t="s">
        <v>126</v>
      </c>
      <c r="BQ48" s="10" t="s">
        <v>127</v>
      </c>
      <c r="BX48" s="83" t="s">
        <v>128</v>
      </c>
      <c r="BY48" s="0"/>
      <c r="BZ48" s="0"/>
      <c r="CA48" s="0"/>
      <c r="CB48" s="0"/>
      <c r="CC48" s="0"/>
    </row>
    <row r="49" customFormat="false" ht="30" hidden="false" customHeight="false" outlineLevel="0" collapsed="false">
      <c r="U49" s="84" t="s">
        <v>132</v>
      </c>
      <c r="V49" s="10" t="s">
        <v>133</v>
      </c>
      <c r="W49" s="10" t="s">
        <v>134</v>
      </c>
      <c r="X49" s="84" t="s">
        <v>135</v>
      </c>
      <c r="Y49" s="10" t="s">
        <v>136</v>
      </c>
      <c r="AA49" s="10"/>
      <c r="AB49" s="84" t="s">
        <v>132</v>
      </c>
      <c r="AC49" s="10" t="s">
        <v>133</v>
      </c>
      <c r="AD49" s="84" t="s">
        <v>134</v>
      </c>
      <c r="AE49" s="84" t="s">
        <v>135</v>
      </c>
      <c r="AF49" s="10" t="s">
        <v>136</v>
      </c>
      <c r="AH49" s="10"/>
      <c r="AI49" s="84" t="s">
        <v>132</v>
      </c>
      <c r="AJ49" s="10" t="s">
        <v>133</v>
      </c>
      <c r="AK49" s="84" t="s">
        <v>134</v>
      </c>
      <c r="AL49" s="84" t="s">
        <v>135</v>
      </c>
      <c r="AM49" s="10" t="s">
        <v>136</v>
      </c>
      <c r="AO49" s="10"/>
      <c r="AP49" s="84" t="s">
        <v>132</v>
      </c>
      <c r="AQ49" s="10" t="s">
        <v>133</v>
      </c>
      <c r="AR49" s="84" t="s">
        <v>134</v>
      </c>
      <c r="AS49" s="84" t="s">
        <v>135</v>
      </c>
      <c r="AT49" s="10" t="s">
        <v>136</v>
      </c>
      <c r="AV49" s="10"/>
      <c r="AW49" s="84" t="s">
        <v>132</v>
      </c>
      <c r="AX49" s="84" t="s">
        <v>133</v>
      </c>
      <c r="AY49" s="84" t="s">
        <v>134</v>
      </c>
      <c r="AZ49" s="84" t="s">
        <v>135</v>
      </c>
      <c r="BA49" s="84" t="s">
        <v>136</v>
      </c>
      <c r="BC49" s="10"/>
      <c r="BD49" s="84" t="s">
        <v>132</v>
      </c>
      <c r="BE49" s="84" t="s">
        <v>133</v>
      </c>
      <c r="BF49" s="84" t="s">
        <v>134</v>
      </c>
      <c r="BG49" s="84" t="s">
        <v>135</v>
      </c>
      <c r="BH49" s="84" t="s">
        <v>136</v>
      </c>
      <c r="BJ49" s="10"/>
      <c r="BK49" s="84" t="s">
        <v>132</v>
      </c>
      <c r="BL49" s="84" t="s">
        <v>133</v>
      </c>
      <c r="BM49" s="84" t="s">
        <v>134</v>
      </c>
      <c r="BN49" s="84" t="s">
        <v>135</v>
      </c>
      <c r="BO49" s="84" t="s">
        <v>136</v>
      </c>
      <c r="BQ49" s="10"/>
      <c r="BR49" s="84" t="s">
        <v>132</v>
      </c>
      <c r="BS49" s="84" t="s">
        <v>133</v>
      </c>
      <c r="BT49" s="84" t="s">
        <v>134</v>
      </c>
      <c r="BU49" s="84" t="s">
        <v>135</v>
      </c>
      <c r="BV49" s="84" t="s">
        <v>136</v>
      </c>
      <c r="BX49" s="83"/>
      <c r="BY49" s="85" t="s">
        <v>132</v>
      </c>
      <c r="BZ49" s="85" t="s">
        <v>133</v>
      </c>
      <c r="CA49" s="85" t="s">
        <v>134</v>
      </c>
      <c r="CB49" s="85" t="s">
        <v>135</v>
      </c>
      <c r="CC49" s="85" t="s">
        <v>136</v>
      </c>
    </row>
    <row r="50" customFormat="false" ht="15" hidden="false" customHeight="false" outlineLevel="0" collapsed="false">
      <c r="T50" s="10" t="s">
        <v>86</v>
      </c>
      <c r="U50" s="0" t="n">
        <f aca="false">AVERAGE(X4:X11)</f>
        <v>7.7434334763023</v>
      </c>
      <c r="V50" s="0" t="n">
        <f aca="false">STDEV(X4:X11)</f>
        <v>3.16666218097805</v>
      </c>
      <c r="W50" s="0" t="n">
        <f aca="false">V50/SQRT(COUNT(X4:X11))</f>
        <v>1.11958415094828</v>
      </c>
      <c r="X50" s="0" t="n">
        <f aca="false">U50/U51</f>
        <v>1.04137266056088</v>
      </c>
      <c r="Y50" s="0" t="n">
        <f aca="false">W50/U50</f>
        <v>0.144584976983997</v>
      </c>
      <c r="AA50" s="10" t="s">
        <v>86</v>
      </c>
      <c r="AB50" s="0" t="n">
        <f aca="false">AVERAGE(AE4:AE11)</f>
        <v>47.4162089431659</v>
      </c>
      <c r="AC50" s="0" t="n">
        <f aca="false">STDEV(AE4:AE11)</f>
        <v>9.78402557572806</v>
      </c>
      <c r="AD50" s="0" t="n">
        <f aca="false">AC50/SQRT(COUNT(AE4:AE11))</f>
        <v>3.69801407063886</v>
      </c>
      <c r="AE50" s="0" t="n">
        <f aca="false">AB50/AB51</f>
        <v>0.92428961742188</v>
      </c>
      <c r="AF50" s="0" t="n">
        <f aca="false">AD50/AB50</f>
        <v>0.0779905047885919</v>
      </c>
      <c r="AH50" s="10" t="s">
        <v>86</v>
      </c>
      <c r="AI50" s="0" t="n">
        <f aca="false">AVERAGE(AL4:AL11)</f>
        <v>23.4162139085838</v>
      </c>
      <c r="AJ50" s="0" t="n">
        <f aca="false">STDEV(AL4:AL11)</f>
        <v>5.1328176547989</v>
      </c>
      <c r="AK50" s="0" t="n">
        <f aca="false">AJ50/SQRT(COUNT(AL4:AL11))</f>
        <v>1.94002271994852</v>
      </c>
      <c r="AL50" s="0" t="n">
        <f aca="false">AI50/AI51</f>
        <v>1.05899411505239</v>
      </c>
      <c r="AM50" s="0" t="n">
        <f aca="false">AK50/AI50</f>
        <v>0.08284954722067</v>
      </c>
      <c r="AO50" s="10" t="s">
        <v>86</v>
      </c>
      <c r="AP50" s="0" t="n">
        <f aca="false">AVERAGE(AS4:AS11)</f>
        <v>2.98000127396057</v>
      </c>
      <c r="AQ50" s="0" t="n">
        <f aca="false">STDEV(AS4:AS11)</f>
        <v>1.17427865094301</v>
      </c>
      <c r="AR50" s="0" t="n">
        <f aca="false">AQ50/SQRT(COUNT(AS4:AS11))</f>
        <v>0.415170198542198</v>
      </c>
      <c r="AS50" s="0" t="n">
        <f aca="false">AP50/AP51</f>
        <v>1.02660063192514</v>
      </c>
      <c r="AT50" s="0" t="n">
        <f aca="false">AR50/AP50</f>
        <v>0.139318799011927</v>
      </c>
      <c r="AV50" s="10" t="s">
        <v>86</v>
      </c>
      <c r="AW50" s="0" t="n">
        <f aca="false">AVERAGE(AZ4:AZ11)</f>
        <v>34.2442453887731</v>
      </c>
      <c r="AX50" s="0" t="n">
        <f aca="false">STDEV(AZ4:AZ11)</f>
        <v>12.3877109396832</v>
      </c>
      <c r="AY50" s="0" t="n">
        <f aca="false">AX50/SQRT(COUNT(AZ4:AZ11))</f>
        <v>4.37971720441439</v>
      </c>
      <c r="AZ50" s="0" t="n">
        <f aca="false">AW50/AW51</f>
        <v>0.96716493597291</v>
      </c>
      <c r="BA50" s="0" t="n">
        <f aca="false">AY50/AW50</f>
        <v>0.12789644375841</v>
      </c>
      <c r="BC50" s="10" t="s">
        <v>86</v>
      </c>
      <c r="BD50" s="0" t="n">
        <f aca="false">AVERAGE(BG4:BG11)</f>
        <v>19.8329268218965</v>
      </c>
      <c r="BE50" s="0" t="n">
        <f aca="false">STDEV(BG4:BG11)</f>
        <v>4.00888887374973</v>
      </c>
      <c r="BF50" s="0" t="n">
        <f aca="false">BE50/SQRT(COUNT(BG4:BG11))</f>
        <v>1.51521757051937</v>
      </c>
      <c r="BG50" s="0" t="n">
        <f aca="false">BD50/BD51</f>
        <v>1.08580266770032</v>
      </c>
      <c r="BH50" s="0" t="n">
        <f aca="false">BF50/BD50</f>
        <v>0.0763990904684073</v>
      </c>
      <c r="BJ50" s="10" t="s">
        <v>86</v>
      </c>
      <c r="BK50" s="0" t="n">
        <f aca="false">AVERAGE(BN4:BN11)</f>
        <v>0.589003722741159</v>
      </c>
      <c r="BL50" s="0" t="n">
        <f aca="false">STDEV(BN4:BN11)</f>
        <v>0.116332897710103</v>
      </c>
      <c r="BM50" s="0" t="n">
        <f aca="false">BL50/SQRT(COUNT(BN4:BN11))</f>
        <v>0.0411298904229474</v>
      </c>
      <c r="BN50" s="0" t="n">
        <f aca="false">BK50/BK51</f>
        <v>1.0918126041511</v>
      </c>
      <c r="BO50" s="0" t="n">
        <f aca="false">BM50/BK50</f>
        <v>0.0698295933199427</v>
      </c>
      <c r="BQ50" s="10" t="s">
        <v>86</v>
      </c>
      <c r="BR50" s="0" t="e">
        <f aca="false">AVERAGE(BU4:BU11)</f>
        <v>#DIV/0!</v>
      </c>
      <c r="BS50" s="0" t="e">
        <f aca="false">STDEV(BU4:BU11)</f>
        <v>#DIV/0!</v>
      </c>
      <c r="BT50" s="0" t="e">
        <f aca="false">BS50/SQRT(COUNT(BU4:BU11))</f>
        <v>#DIV/0!</v>
      </c>
      <c r="BU50" s="0" t="e">
        <f aca="false">BR50/BR51</f>
        <v>#DIV/0!</v>
      </c>
      <c r="BV50" s="0" t="e">
        <f aca="false">BT50/BR50</f>
        <v>#DIV/0!</v>
      </c>
      <c r="BX50" s="83" t="s">
        <v>86</v>
      </c>
      <c r="BY50" s="12" t="e">
        <f aca="false">AVERAGE(CB4:CB11)</f>
        <v>#DIV/0!</v>
      </c>
      <c r="BZ50" s="12" t="e">
        <f aca="false">STDEV(CB4:CB11)</f>
        <v>#DIV/0!</v>
      </c>
      <c r="CA50" s="12" t="e">
        <f aca="false">BZ50/SQRT(COUNT(CB4:CB11))</f>
        <v>#DIV/0!</v>
      </c>
      <c r="CB50" s="12" t="e">
        <f aca="false">BY50/BY51</f>
        <v>#DIV/0!</v>
      </c>
      <c r="CC50" s="12" t="e">
        <f aca="false">CA50/BY50</f>
        <v>#DIV/0!</v>
      </c>
    </row>
    <row r="51" customFormat="false" ht="15" hidden="false" customHeight="false" outlineLevel="0" collapsed="false">
      <c r="T51" s="10" t="s">
        <v>95</v>
      </c>
      <c r="U51" s="0" t="n">
        <f aca="false">AVERAGE(X12:X19)</f>
        <v>7.4357948595767</v>
      </c>
      <c r="V51" s="0" t="n">
        <f aca="false">STDEV(X12:X19)</f>
        <v>3.01650258296293</v>
      </c>
      <c r="W51" s="0" t="n">
        <f aca="false">V51/SQRT(COUNT(X12:X19))</f>
        <v>1.06649471593991</v>
      </c>
      <c r="X51" s="0" t="n">
        <f aca="false">U51/U51</f>
        <v>1</v>
      </c>
      <c r="Y51" s="0" t="n">
        <f aca="false">W51/U51</f>
        <v>0.1434271299949</v>
      </c>
      <c r="AA51" s="10" t="s">
        <v>95</v>
      </c>
      <c r="AB51" s="0" t="n">
        <f aca="false">AVERAGE(AE12:AE19)</f>
        <v>51.3001639847734</v>
      </c>
      <c r="AC51" s="0" t="n">
        <f aca="false">STDEV(AE12:AE19)</f>
        <v>16.3617201316912</v>
      </c>
      <c r="AD51" s="0" t="n">
        <f aca="false">AC51/SQRT(COUNT(AE12:AE19))</f>
        <v>6.18414892709913</v>
      </c>
      <c r="AE51" s="0" t="n">
        <f aca="false">AB51/AB51</f>
        <v>1</v>
      </c>
      <c r="AF51" s="0" t="n">
        <f aca="false">AD51/AB51</f>
        <v>0.120548326686337</v>
      </c>
      <c r="AH51" s="10" t="s">
        <v>95</v>
      </c>
      <c r="AI51" s="0" t="n">
        <f aca="false">AVERAGE(AL12:AL19)</f>
        <v>22.1117507413395</v>
      </c>
      <c r="AJ51" s="0" t="n">
        <f aca="false">STDEV(AL12:AL19)</f>
        <v>4.50551890840485</v>
      </c>
      <c r="AK51" s="0" t="n">
        <f aca="false">AJ51/SQRT(COUNT(AL12:AL19))</f>
        <v>1.70292607984835</v>
      </c>
      <c r="AL51" s="0" t="n">
        <f aca="false">AI51/AI51</f>
        <v>1</v>
      </c>
      <c r="AM51" s="0" t="n">
        <f aca="false">AK51/AI51</f>
        <v>0.0770145295037452</v>
      </c>
      <c r="AO51" s="10" t="s">
        <v>95</v>
      </c>
      <c r="AP51" s="0" t="n">
        <f aca="false">AVERAGE(AS12:AS19)</f>
        <v>2.90278534932548</v>
      </c>
      <c r="AQ51" s="0" t="n">
        <f aca="false">STDEV(AS12:AS19)</f>
        <v>1.12932412733293</v>
      </c>
      <c r="AR51" s="0" t="n">
        <f aca="false">AQ51/SQRT(COUNT(AS12:AS19))</f>
        <v>0.399276374297347</v>
      </c>
      <c r="AS51" s="0" t="n">
        <f aca="false">AP51/AP51</f>
        <v>1</v>
      </c>
      <c r="AT51" s="0" t="n">
        <f aca="false">AR51/AP51</f>
        <v>0.137549396957693</v>
      </c>
      <c r="AV51" s="10" t="s">
        <v>95</v>
      </c>
      <c r="AW51" s="0" t="n">
        <f aca="false">AVERAGE(AZ12:AZ19)</f>
        <v>35.4068309500131</v>
      </c>
      <c r="AX51" s="0" t="n">
        <f aca="false">STDEV(AZ12:AZ19)</f>
        <v>17.0599431778046</v>
      </c>
      <c r="AY51" s="0" t="n">
        <f aca="false">AX51/SQRT(COUNT(AZ12:AZ19))</f>
        <v>6.03160075384142</v>
      </c>
      <c r="AZ51" s="0" t="n">
        <f aca="false">AW51/AW51</f>
        <v>1</v>
      </c>
      <c r="BA51" s="0" t="n">
        <f aca="false">AY51/AW51</f>
        <v>0.170351330294336</v>
      </c>
      <c r="BC51" s="10" t="s">
        <v>95</v>
      </c>
      <c r="BD51" s="0" t="n">
        <f aca="false">AVERAGE(BG12:BG19)</f>
        <v>18.2656825331824</v>
      </c>
      <c r="BE51" s="0" t="n">
        <f aca="false">STDEV(BG12:BG19)</f>
        <v>4.95264654930272</v>
      </c>
      <c r="BF51" s="0" t="n">
        <f aca="false">BE51/SQRT(COUNT(BG12:BG19))</f>
        <v>1.87192444300817</v>
      </c>
      <c r="BG51" s="0" t="n">
        <f aca="false">BD51/BD51</f>
        <v>1</v>
      </c>
      <c r="BH51" s="0" t="n">
        <f aca="false">BF51/BD51</f>
        <v>0.1024831368665</v>
      </c>
      <c r="BJ51" s="10" t="s">
        <v>95</v>
      </c>
      <c r="BK51" s="0" t="n">
        <f aca="false">AVERAGE(BN12:BN19)</f>
        <v>0.539473276367896</v>
      </c>
      <c r="BL51" s="0" t="n">
        <f aca="false">STDEV(BN12:BN19)</f>
        <v>0.140365826716765</v>
      </c>
      <c r="BM51" s="0" t="n">
        <f aca="false">BL51/SQRT(COUNT(BN12:BN19))</f>
        <v>0.04962681395914</v>
      </c>
      <c r="BN51" s="0" t="n">
        <f aca="false">BK51/BK51</f>
        <v>1</v>
      </c>
      <c r="BO51" s="0" t="n">
        <f aca="false">BM51/BK51</f>
        <v>0.0919912368843584</v>
      </c>
      <c r="BQ51" s="10" t="s">
        <v>95</v>
      </c>
      <c r="BR51" s="0" t="e">
        <f aca="false">AVERAGE(BU12:BU19)</f>
        <v>#DIV/0!</v>
      </c>
      <c r="BS51" s="0" t="e">
        <f aca="false">STDEV(BU12:BU19)</f>
        <v>#DIV/0!</v>
      </c>
      <c r="BT51" s="0" t="e">
        <f aca="false">BS51/SQRT(COUNT(BU12:BU19))</f>
        <v>#DIV/0!</v>
      </c>
      <c r="BU51" s="0" t="e">
        <f aca="false">BR51/BR51</f>
        <v>#DIV/0!</v>
      </c>
      <c r="BV51" s="0" t="e">
        <f aca="false">BT51/BR51</f>
        <v>#DIV/0!</v>
      </c>
      <c r="BX51" s="83" t="s">
        <v>95</v>
      </c>
      <c r="BY51" s="12" t="e">
        <f aca="false">AVERAGE(CB12:CB19)</f>
        <v>#DIV/0!</v>
      </c>
      <c r="BZ51" s="12" t="e">
        <f aca="false">STDEV(CB12:CB19)</f>
        <v>#DIV/0!</v>
      </c>
      <c r="CA51" s="12" t="e">
        <f aca="false">BZ51/SQRT(COUNT(CB12:CB19))</f>
        <v>#DIV/0!</v>
      </c>
      <c r="CB51" s="12" t="e">
        <f aca="false">BY51/BY51</f>
        <v>#DIV/0!</v>
      </c>
      <c r="CC51" s="12" t="e">
        <f aca="false">CA51/BY51</f>
        <v>#DIV/0!</v>
      </c>
    </row>
    <row r="52" customFormat="false" ht="15" hidden="false" customHeight="false" outlineLevel="0" collapsed="false">
      <c r="T52" s="10" t="s">
        <v>103</v>
      </c>
      <c r="U52" s="0" t="n">
        <f aca="false">AVERAGE(X20:X27)</f>
        <v>7.65397113758485</v>
      </c>
      <c r="V52" s="0" t="n">
        <f aca="false">STDEV(X20:X27)</f>
        <v>2.69722473626897</v>
      </c>
      <c r="W52" s="0" t="n">
        <f aca="false">V52/SQRT(COUNT(X20:X27))</f>
        <v>1.01945512603135</v>
      </c>
      <c r="X52" s="0" t="n">
        <f aca="false">U52/U51</f>
        <v>1.02934135248865</v>
      </c>
      <c r="Y52" s="0" t="n">
        <f aca="false">W52/U52</f>
        <v>0.133192967115504</v>
      </c>
      <c r="AA52" s="10" t="s">
        <v>103</v>
      </c>
      <c r="AB52" s="0" t="n">
        <f aca="false">AVERAGE(AE20:AE27)</f>
        <v>66.9197396566156</v>
      </c>
      <c r="AC52" s="0" t="n">
        <f aca="false">STDEV(AE20:AE27)</f>
        <v>25.2299416818042</v>
      </c>
      <c r="AD52" s="0" t="n">
        <f aca="false">AC52/SQRT(COUNT(AE20:AE27))</f>
        <v>9.53602161181666</v>
      </c>
      <c r="AE52" s="0" t="n">
        <f aca="false">AB52/AB51</f>
        <v>1.30447418601777</v>
      </c>
      <c r="AF52" s="0" t="n">
        <f aca="false">AD52/AB52</f>
        <v>0.142499383003412</v>
      </c>
      <c r="AH52" s="10" t="s">
        <v>103</v>
      </c>
      <c r="AI52" s="0" t="n">
        <f aca="false">AVERAGE(AL20:AL27)</f>
        <v>36.1025113760687</v>
      </c>
      <c r="AJ52" s="0" t="n">
        <f aca="false">STDEV(AL20:AL27)</f>
        <v>19.5122072733897</v>
      </c>
      <c r="AK52" s="0" t="n">
        <f aca="false">AJ52/SQRT(COUNT(AL20:AL27))</f>
        <v>7.37492113933355</v>
      </c>
      <c r="AL52" s="0" t="n">
        <f aca="false">AI52/AI51</f>
        <v>1.63272966480092</v>
      </c>
      <c r="AM52" s="0" t="n">
        <f aca="false">AK52/AI52</f>
        <v>0.204277233306882</v>
      </c>
      <c r="AO52" s="10" t="s">
        <v>103</v>
      </c>
      <c r="AP52" s="0" t="n">
        <f aca="false">AVERAGE(AS20:AS27)</f>
        <v>3.76652219209321</v>
      </c>
      <c r="AQ52" s="0" t="n">
        <f aca="false">STDEV(AS20:AS27)</f>
        <v>1.62026712356529</v>
      </c>
      <c r="AR52" s="0" t="n">
        <f aca="false">AQ52/SQRT(COUNT(AS20:AS27))</f>
        <v>0.612403409492532</v>
      </c>
      <c r="AS52" s="0" t="n">
        <f aca="false">AP52/AP51</f>
        <v>1.29755449984217</v>
      </c>
      <c r="AT52" s="0" t="n">
        <f aca="false">AR52/AP52</f>
        <v>0.162591212333251</v>
      </c>
      <c r="AV52" s="10" t="s">
        <v>103</v>
      </c>
      <c r="AW52" s="0" t="n">
        <f aca="false">AVERAGE(AZ20:AZ27)</f>
        <v>38.1665086039135</v>
      </c>
      <c r="AX52" s="0" t="n">
        <f aca="false">STDEV(AZ20:AZ27)</f>
        <v>13.6633298034873</v>
      </c>
      <c r="AY52" s="0" t="n">
        <f aca="false">AX52/SQRT(COUNT(AZ20:AZ27))</f>
        <v>5.16425324872636</v>
      </c>
      <c r="AZ52" s="0" t="n">
        <f aca="false">AW52/AW51</f>
        <v>1.07794195582757</v>
      </c>
      <c r="BA52" s="0" t="n">
        <f aca="false">AY52/AW52</f>
        <v>0.135308505745711</v>
      </c>
      <c r="BC52" s="10" t="s">
        <v>103</v>
      </c>
      <c r="BD52" s="0" t="n">
        <f aca="false">AVERAGE(BG20:BG27)</f>
        <v>32.4339312889763</v>
      </c>
      <c r="BE52" s="0" t="n">
        <f aca="false">STDEV(BG20:BG27)</f>
        <v>13.5548200556639</v>
      </c>
      <c r="BF52" s="0" t="n">
        <f aca="false">BE52/SQRT(COUNT(BG20:BG27))</f>
        <v>5.12324041907393</v>
      </c>
      <c r="BG52" s="0" t="n">
        <f aca="false">BD52/BD51</f>
        <v>1.77567584622448</v>
      </c>
      <c r="BH52" s="0" t="n">
        <f aca="false">BF52/BD52</f>
        <v>0.157959279540536</v>
      </c>
      <c r="BJ52" s="10" t="s">
        <v>103</v>
      </c>
      <c r="BK52" s="0" t="n">
        <f aca="false">AVERAGE(BN20:BN27)</f>
        <v>0.572044651359014</v>
      </c>
      <c r="BL52" s="0" t="n">
        <f aca="false">STDEV(BN20:BN27)</f>
        <v>0.135220271740873</v>
      </c>
      <c r="BM52" s="0" t="n">
        <f aca="false">BL52/SQRT(COUNT(BN20:BN27))</f>
        <v>0.0511084587487035</v>
      </c>
      <c r="BN52" s="0" t="n">
        <f aca="false">BK52/BK51</f>
        <v>1.06037625294512</v>
      </c>
      <c r="BO52" s="0" t="n">
        <f aca="false">BM52/BK52</f>
        <v>0.0893434780436884</v>
      </c>
      <c r="BQ52" s="10" t="s">
        <v>103</v>
      </c>
      <c r="BR52" s="0" t="e">
        <f aca="false">AVERAGE(BU20:BU27)</f>
        <v>#DIV/0!</v>
      </c>
      <c r="BS52" s="0" t="e">
        <f aca="false">STDEV(BU20:BU27)</f>
        <v>#DIV/0!</v>
      </c>
      <c r="BT52" s="0" t="e">
        <f aca="false">BS52/SQRT(COUNT(BU20:BU27))</f>
        <v>#DIV/0!</v>
      </c>
      <c r="BU52" s="0" t="e">
        <f aca="false">BR52/BR51</f>
        <v>#DIV/0!</v>
      </c>
      <c r="BV52" s="0" t="e">
        <f aca="false">BT52/BR52</f>
        <v>#DIV/0!</v>
      </c>
      <c r="BX52" s="83" t="s">
        <v>103</v>
      </c>
      <c r="BY52" s="12" t="e">
        <f aca="false">AVERAGE(CB20:CB27)</f>
        <v>#DIV/0!</v>
      </c>
      <c r="BZ52" s="12" t="e">
        <f aca="false">STDEV(CB20:CB27)</f>
        <v>#DIV/0!</v>
      </c>
      <c r="CA52" s="12" t="e">
        <f aca="false">BZ52/SQRT(COUNT(CB20:CB27))</f>
        <v>#DIV/0!</v>
      </c>
      <c r="CB52" s="12" t="e">
        <f aca="false">BY52/BY51</f>
        <v>#DIV/0!</v>
      </c>
      <c r="CC52" s="12" t="e">
        <f aca="false">CA52/BY52</f>
        <v>#DIV/0!</v>
      </c>
    </row>
    <row r="53" customFormat="false" ht="15" hidden="false" customHeight="false" outlineLevel="0" collapsed="false">
      <c r="T53" s="10" t="s">
        <v>110</v>
      </c>
      <c r="U53" s="0" t="n">
        <f aca="false">AVERAGE(X28:X35)</f>
        <v>8.18985760748273</v>
      </c>
      <c r="V53" s="0" t="n">
        <f aca="false">STDEV(X28:X35)</f>
        <v>3.15727522634075</v>
      </c>
      <c r="W53" s="0" t="n">
        <f aca="false">V53/SQRT(COUNT(X28:X35))</f>
        <v>1.11626536130892</v>
      </c>
      <c r="X53" s="0" t="n">
        <f aca="false">U53/U51</f>
        <v>1.10140983743451</v>
      </c>
      <c r="Y53" s="0" t="n">
        <f aca="false">W53/U53</f>
        <v>0.136298506617384</v>
      </c>
      <c r="AA53" s="10" t="s">
        <v>110</v>
      </c>
      <c r="AB53" s="0" t="n">
        <f aca="false">AVERAGE(AE28:AE35)</f>
        <v>56.944114645263</v>
      </c>
      <c r="AC53" s="0" t="n">
        <f aca="false">STDEV(AE28:AE35)</f>
        <v>10.0872206172747</v>
      </c>
      <c r="AD53" s="0" t="n">
        <f aca="false">AC53/SQRT(COUNT(AE28:AE35))</f>
        <v>3.56637105089985</v>
      </c>
      <c r="AE53" s="0" t="n">
        <f aca="false">AB53/AB51</f>
        <v>1.11001817971118</v>
      </c>
      <c r="AF53" s="0" t="n">
        <f aca="false">AD53/AB53</f>
        <v>0.06262931776386</v>
      </c>
      <c r="AH53" s="10" t="s">
        <v>110</v>
      </c>
      <c r="AI53" s="0" t="n">
        <f aca="false">AVERAGE(AL28:AL35)</f>
        <v>20.5542026557723</v>
      </c>
      <c r="AJ53" s="0" t="n">
        <f aca="false">STDEV(AL28:AL35)</f>
        <v>4.61080338961818</v>
      </c>
      <c r="AK53" s="0" t="n">
        <f aca="false">AJ53/SQRT(COUNT(AL28:AL35))</f>
        <v>1.63016517175847</v>
      </c>
      <c r="AL53" s="0" t="n">
        <f aca="false">AI53/AI51</f>
        <v>0.929560164466976</v>
      </c>
      <c r="AM53" s="0" t="n">
        <f aca="false">AK53/AI53</f>
        <v>0.0793105526426569</v>
      </c>
      <c r="AO53" s="10" t="s">
        <v>110</v>
      </c>
      <c r="AP53" s="0" t="n">
        <f aca="false">AVERAGE(AS28:AS35)</f>
        <v>3.66052906966113</v>
      </c>
      <c r="AQ53" s="0" t="n">
        <f aca="false">STDEV(AS28:AS35)</f>
        <v>0.818857416720887</v>
      </c>
      <c r="AR53" s="0" t="n">
        <f aca="false">AQ53/SQRT(COUNT(AS28:AS35))</f>
        <v>0.289509816094119</v>
      </c>
      <c r="AS53" s="0" t="n">
        <f aca="false">AP53/AP51</f>
        <v>1.26104021797951</v>
      </c>
      <c r="AT53" s="0" t="n">
        <f aca="false">AR53/AP53</f>
        <v>0.0790896098855241</v>
      </c>
      <c r="AV53" s="10" t="s">
        <v>110</v>
      </c>
      <c r="AW53" s="0" t="n">
        <f aca="false">AVERAGE(AZ28:AZ35)</f>
        <v>25.3698753481446</v>
      </c>
      <c r="AX53" s="0" t="n">
        <f aca="false">STDEV(AZ28:AZ35)</f>
        <v>3.78037827661329</v>
      </c>
      <c r="AY53" s="0" t="n">
        <f aca="false">AX53/SQRT(COUNT(AZ28:AZ35))</f>
        <v>1.42884868309567</v>
      </c>
      <c r="AZ53" s="0" t="n">
        <f aca="false">AW53/AW51</f>
        <v>0.716524881426451</v>
      </c>
      <c r="BA53" s="0" t="n">
        <f aca="false">AY53/AW53</f>
        <v>0.0563206820486081</v>
      </c>
      <c r="BC53" s="10" t="s">
        <v>110</v>
      </c>
      <c r="BD53" s="0" t="n">
        <f aca="false">AVERAGE(BG28:BG35)</f>
        <v>20.026872530321</v>
      </c>
      <c r="BE53" s="0" t="n">
        <f aca="false">STDEV(BG28:BG35)</f>
        <v>2.5991173476589</v>
      </c>
      <c r="BF53" s="0" t="n">
        <f aca="false">BE53/SQRT(COUNT(BG28:BG35))</f>
        <v>0.918926750814601</v>
      </c>
      <c r="BG53" s="0" t="n">
        <f aca="false">BD53/BD51</f>
        <v>1.09642070554654</v>
      </c>
      <c r="BH53" s="0" t="n">
        <f aca="false">BF53/BD53</f>
        <v>0.0458846856603961</v>
      </c>
      <c r="BJ53" s="10" t="s">
        <v>110</v>
      </c>
      <c r="BK53" s="0" t="n">
        <f aca="false">AVERAGE(BN28:BN35)</f>
        <v>0.6062926500892</v>
      </c>
      <c r="BL53" s="0" t="n">
        <f aca="false">STDEV(BN28:BN35)</f>
        <v>0.11145775095066</v>
      </c>
      <c r="BM53" s="0" t="n">
        <f aca="false">BL53/SQRT(COUNT(BN28:BN35))</f>
        <v>0.0394062657565065</v>
      </c>
      <c r="BN53" s="0" t="n">
        <f aca="false">BK53/BK51</f>
        <v>1.12386039614636</v>
      </c>
      <c r="BO53" s="0" t="n">
        <f aca="false">BM53/BK53</f>
        <v>0.0649954535168931</v>
      </c>
      <c r="BQ53" s="10" t="s">
        <v>110</v>
      </c>
      <c r="BR53" s="0" t="e">
        <f aca="false">AVERAGE(BU28:BU35)</f>
        <v>#DIV/0!</v>
      </c>
      <c r="BS53" s="0" t="e">
        <f aca="false">STDEV(BU28:BU35)</f>
        <v>#DIV/0!</v>
      </c>
      <c r="BT53" s="0" t="e">
        <f aca="false">BS53/SQRT(COUNT(BU28:BU35))</f>
        <v>#DIV/0!</v>
      </c>
      <c r="BU53" s="0" t="e">
        <f aca="false">BR53/BR51</f>
        <v>#DIV/0!</v>
      </c>
      <c r="BV53" s="0" t="e">
        <f aca="false">BT53/BR53</f>
        <v>#DIV/0!</v>
      </c>
      <c r="BX53" s="83" t="s">
        <v>110</v>
      </c>
      <c r="BY53" s="12" t="e">
        <f aca="false">AVERAGE(CB28:CB35)</f>
        <v>#DIV/0!</v>
      </c>
      <c r="BZ53" s="12" t="e">
        <f aca="false">STDEV(CB28:CB35)</f>
        <v>#DIV/0!</v>
      </c>
      <c r="CA53" s="12" t="e">
        <f aca="false">BZ53/SQRT(COUNT(CB28:CB35))</f>
        <v>#DIV/0!</v>
      </c>
      <c r="CB53" s="12" t="e">
        <f aca="false">BY53/BY51</f>
        <v>#DIV/0!</v>
      </c>
      <c r="CC53" s="12" t="e">
        <f aca="false">CA53/BY53</f>
        <v>#DIV/0!</v>
      </c>
    </row>
  </sheetData>
  <mergeCells count="10">
    <mergeCell ref="G2:O2"/>
    <mergeCell ref="T2:Y2"/>
    <mergeCell ref="AA2:AF2"/>
    <mergeCell ref="AH2:AM2"/>
    <mergeCell ref="AO2:AT2"/>
    <mergeCell ref="AV2:BA2"/>
    <mergeCell ref="BC2:BH2"/>
    <mergeCell ref="BJ2:BO2"/>
    <mergeCell ref="BQ2:BV2"/>
    <mergeCell ref="BX2:C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3.0688259109312"/>
    <col collapsed="false" hidden="false" max="2" min="2" style="0" width="11.5708502024291"/>
    <col collapsed="false" hidden="false" max="3" min="3" style="0" width="12.4251012145749"/>
    <col collapsed="false" hidden="false" max="4" min="4" style="0" width="8.57085020242915"/>
    <col collapsed="false" hidden="false" max="5" min="5" style="0" width="13.497975708502"/>
    <col collapsed="false" hidden="false" max="6" min="6" style="0" width="12.748987854251"/>
    <col collapsed="false" hidden="false" max="7" min="7" style="0" width="12.9595141700405"/>
    <col collapsed="false" hidden="false" max="1025" min="8" style="0" width="8.57085020242915"/>
  </cols>
  <sheetData>
    <row r="1" customFormat="false" ht="15" hidden="false" customHeight="false" outlineLevel="0" collapsed="false">
      <c r="A1" s="0" t="s">
        <v>140</v>
      </c>
      <c r="B1" s="0" t="s">
        <v>141</v>
      </c>
      <c r="C1" s="0" t="s">
        <v>142</v>
      </c>
      <c r="E1" s="8" t="s">
        <v>140</v>
      </c>
      <c r="F1" s="8" t="s">
        <v>141</v>
      </c>
      <c r="G1" s="8" t="s">
        <v>142</v>
      </c>
      <c r="I1" s="0" t="s">
        <v>140</v>
      </c>
      <c r="J1" s="0" t="s">
        <v>141</v>
      </c>
      <c r="K1" s="0" t="s">
        <v>142</v>
      </c>
      <c r="R1" s="29" t="s">
        <v>67</v>
      </c>
      <c r="S1" s="29" t="s">
        <v>68</v>
      </c>
      <c r="T1" s="29" t="s">
        <v>69</v>
      </c>
      <c r="U1" s="0" t="s">
        <v>142</v>
      </c>
    </row>
    <row r="2" customFormat="false" ht="15" hidden="false" customHeight="false" outlineLevel="0" collapsed="false">
      <c r="A2" s="0" t="s">
        <v>143</v>
      </c>
      <c r="B2" s="0" t="s">
        <v>70</v>
      </c>
      <c r="C2" s="0" t="n">
        <v>20.0566234588623</v>
      </c>
      <c r="E2" s="8" t="s">
        <v>144</v>
      </c>
      <c r="F2" s="8" t="s">
        <v>70</v>
      </c>
      <c r="G2" s="8" t="n">
        <v>21.6599629720052</v>
      </c>
      <c r="I2" s="0" t="s">
        <v>143</v>
      </c>
      <c r="J2" s="0" t="s">
        <v>70</v>
      </c>
      <c r="K2" s="0" t="n">
        <v>20.0566234588623</v>
      </c>
      <c r="R2" s="10" t="s">
        <v>85</v>
      </c>
      <c r="S2" s="0" t="n">
        <v>8</v>
      </c>
      <c r="T2" s="0" t="s">
        <v>86</v>
      </c>
      <c r="U2" s="0" t="n">
        <v>20.9893283843994</v>
      </c>
    </row>
    <row r="3" customFormat="false" ht="15" hidden="false" customHeight="false" outlineLevel="0" collapsed="false">
      <c r="A3" s="0" t="s">
        <v>145</v>
      </c>
      <c r="B3" s="0" t="s">
        <v>70</v>
      </c>
      <c r="C3" s="0" t="n">
        <v>20.7602214813232</v>
      </c>
      <c r="E3" s="8" t="s">
        <v>146</v>
      </c>
      <c r="F3" s="8" t="s">
        <v>70</v>
      </c>
      <c r="G3" s="8" t="n">
        <v>20.5585823059082</v>
      </c>
      <c r="I3" s="0" t="s">
        <v>145</v>
      </c>
      <c r="J3" s="0" t="s">
        <v>70</v>
      </c>
      <c r="K3" s="0" t="n">
        <v>20.7602214813232</v>
      </c>
      <c r="R3" s="10" t="s">
        <v>87</v>
      </c>
      <c r="S3" s="0" t="n">
        <v>13</v>
      </c>
      <c r="T3" s="0" t="s">
        <v>86</v>
      </c>
      <c r="U3" s="0" t="n">
        <v>20.6869220733643</v>
      </c>
    </row>
    <row r="4" customFormat="false" ht="15" hidden="false" customHeight="false" outlineLevel="0" collapsed="false">
      <c r="A4" s="0" t="s">
        <v>147</v>
      </c>
      <c r="B4" s="0" t="s">
        <v>70</v>
      </c>
      <c r="C4" s="0" t="n">
        <v>20.884256362915</v>
      </c>
      <c r="E4" s="8" t="s">
        <v>148</v>
      </c>
      <c r="F4" s="8" t="s">
        <v>70</v>
      </c>
      <c r="G4" s="8" t="n">
        <v>20.6980126698812</v>
      </c>
      <c r="I4" s="0" t="s">
        <v>147</v>
      </c>
      <c r="J4" s="0" t="s">
        <v>70</v>
      </c>
      <c r="K4" s="0" t="n">
        <v>20.884256362915</v>
      </c>
      <c r="R4" s="10" t="s">
        <v>88</v>
      </c>
      <c r="S4" s="0" t="n">
        <v>14</v>
      </c>
      <c r="T4" s="0" t="s">
        <v>86</v>
      </c>
      <c r="U4" s="0" t="n">
        <v>20.3297958374023</v>
      </c>
    </row>
    <row r="5" customFormat="false" ht="15" hidden="false" customHeight="false" outlineLevel="0" collapsed="false">
      <c r="A5" s="0" t="s">
        <v>149</v>
      </c>
      <c r="B5" s="0" t="s">
        <v>70</v>
      </c>
      <c r="C5" s="0" t="n">
        <v>20.7283020019531</v>
      </c>
      <c r="E5" s="8" t="s">
        <v>150</v>
      </c>
      <c r="F5" s="8" t="s">
        <v>70</v>
      </c>
      <c r="G5" s="8" t="n">
        <v>21.476084391276</v>
      </c>
      <c r="I5" s="0" t="s">
        <v>149</v>
      </c>
      <c r="J5" s="0" t="s">
        <v>70</v>
      </c>
      <c r="K5" s="0" t="n">
        <v>20.7283020019531</v>
      </c>
      <c r="R5" s="10" t="s">
        <v>89</v>
      </c>
      <c r="S5" s="0" t="n">
        <v>15</v>
      </c>
      <c r="T5" s="0" t="s">
        <v>86</v>
      </c>
      <c r="U5" s="0" t="n">
        <v>19.9022388458252</v>
      </c>
    </row>
    <row r="6" customFormat="false" ht="15" hidden="false" customHeight="false" outlineLevel="0" collapsed="false">
      <c r="A6" s="0" t="s">
        <v>151</v>
      </c>
      <c r="B6" s="0" t="s">
        <v>70</v>
      </c>
      <c r="C6" s="0" t="n">
        <v>22.2697525024414</v>
      </c>
      <c r="E6" s="8" t="s">
        <v>152</v>
      </c>
      <c r="F6" s="8" t="s">
        <v>70</v>
      </c>
      <c r="G6" s="8" t="n">
        <v>20.7918230692546</v>
      </c>
      <c r="I6" s="0" t="s">
        <v>151</v>
      </c>
      <c r="J6" s="0" t="s">
        <v>70</v>
      </c>
      <c r="K6" s="0" t="n">
        <v>22.2697525024414</v>
      </c>
      <c r="R6" s="10" t="s">
        <v>90</v>
      </c>
      <c r="S6" s="0" t="n">
        <v>21</v>
      </c>
      <c r="T6" s="0" t="s">
        <v>86</v>
      </c>
      <c r="U6" s="0" t="n">
        <v>20.5079135894775</v>
      </c>
    </row>
    <row r="7" customFormat="false" ht="15" hidden="false" customHeight="false" outlineLevel="0" collapsed="false">
      <c r="A7" s="0" t="s">
        <v>153</v>
      </c>
      <c r="B7" s="0" t="s">
        <v>70</v>
      </c>
      <c r="C7" s="0" t="n">
        <v>21.8557071685791</v>
      </c>
      <c r="E7" s="8" t="s">
        <v>154</v>
      </c>
      <c r="F7" s="8" t="s">
        <v>70</v>
      </c>
      <c r="G7" s="8" t="n">
        <v>21.3540484110514</v>
      </c>
      <c r="I7" s="0" t="s">
        <v>153</v>
      </c>
      <c r="J7" s="0" t="s">
        <v>70</v>
      </c>
      <c r="K7" s="0" t="n">
        <v>21.8557071685791</v>
      </c>
      <c r="R7" s="10" t="s">
        <v>91</v>
      </c>
      <c r="S7" s="0" t="n">
        <v>22</v>
      </c>
      <c r="T7" s="0" t="s">
        <v>86</v>
      </c>
      <c r="U7" s="0" t="n">
        <v>21.3495197296143</v>
      </c>
    </row>
    <row r="8" customFormat="false" ht="15" hidden="false" customHeight="false" outlineLevel="0" collapsed="false">
      <c r="A8" s="86" t="s">
        <v>155</v>
      </c>
      <c r="B8" s="86" t="s">
        <v>70</v>
      </c>
      <c r="C8" s="86" t="n">
        <v>34.7029418945313</v>
      </c>
      <c r="D8" s="86"/>
      <c r="E8" s="86"/>
      <c r="F8" s="86"/>
      <c r="G8" s="86"/>
      <c r="H8" s="86"/>
      <c r="I8" s="86" t="s">
        <v>155</v>
      </c>
      <c r="J8" s="86" t="s">
        <v>70</v>
      </c>
      <c r="K8" s="86" t="n">
        <v>34.7029418945313</v>
      </c>
      <c r="R8" s="10" t="s">
        <v>92</v>
      </c>
      <c r="S8" s="0" t="n">
        <v>23</v>
      </c>
      <c r="T8" s="0" t="s">
        <v>86</v>
      </c>
      <c r="U8" s="0" t="n">
        <v>21.0513935089111</v>
      </c>
    </row>
    <row r="9" customFormat="false" ht="15" hidden="false" customHeight="false" outlineLevel="0" collapsed="false">
      <c r="A9" s="0" t="s">
        <v>156</v>
      </c>
      <c r="B9" s="0" t="s">
        <v>70</v>
      </c>
      <c r="C9" s="0" t="n">
        <v>20.9893283843994</v>
      </c>
      <c r="I9" s="0" t="s">
        <v>156</v>
      </c>
      <c r="J9" s="0" t="s">
        <v>70</v>
      </c>
      <c r="K9" s="0" t="n">
        <v>20.9893283843994</v>
      </c>
      <c r="R9" s="10" t="s">
        <v>93</v>
      </c>
      <c r="S9" s="0" t="n">
        <v>24</v>
      </c>
      <c r="T9" s="0" t="s">
        <v>86</v>
      </c>
      <c r="U9" s="0" t="n">
        <v>22.1203765869141</v>
      </c>
    </row>
    <row r="10" customFormat="false" ht="15" hidden="false" customHeight="false" outlineLevel="0" collapsed="false">
      <c r="A10" s="0" t="s">
        <v>157</v>
      </c>
      <c r="B10" s="0" t="s">
        <v>70</v>
      </c>
      <c r="C10" s="0" t="n">
        <v>21.6322422027588</v>
      </c>
      <c r="I10" s="0" t="s">
        <v>157</v>
      </c>
      <c r="J10" s="0" t="s">
        <v>70</v>
      </c>
      <c r="K10" s="0" t="n">
        <v>21.6322422027588</v>
      </c>
      <c r="R10" s="10" t="s">
        <v>94</v>
      </c>
      <c r="S10" s="0" t="n">
        <v>9</v>
      </c>
      <c r="T10" s="0" t="s">
        <v>95</v>
      </c>
      <c r="U10" s="0" t="n">
        <v>21.6322422027588</v>
      </c>
    </row>
    <row r="11" customFormat="false" ht="15" hidden="false" customHeight="false" outlineLevel="0" collapsed="false">
      <c r="A11" s="0" t="s">
        <v>158</v>
      </c>
      <c r="B11" s="0" t="s">
        <v>70</v>
      </c>
      <c r="C11" s="0" t="n">
        <v>21.5403461456299</v>
      </c>
      <c r="E11" s="0" t="s">
        <v>140</v>
      </c>
      <c r="F11" s="0" t="s">
        <v>141</v>
      </c>
      <c r="G11" s="0" t="s">
        <v>142</v>
      </c>
      <c r="I11" s="0" t="s">
        <v>158</v>
      </c>
      <c r="J11" s="0" t="s">
        <v>70</v>
      </c>
      <c r="K11" s="0" t="n">
        <v>21.5403461456299</v>
      </c>
      <c r="R11" s="10" t="s">
        <v>96</v>
      </c>
      <c r="S11" s="0" t="n">
        <v>10</v>
      </c>
      <c r="T11" s="0" t="s">
        <v>95</v>
      </c>
      <c r="U11" s="0" t="n">
        <v>21.5403461456299</v>
      </c>
    </row>
    <row r="12" customFormat="false" ht="15" hidden="false" customHeight="false" outlineLevel="0" collapsed="false">
      <c r="A12" s="0" t="s">
        <v>159</v>
      </c>
      <c r="B12" s="0" t="s">
        <v>70</v>
      </c>
      <c r="C12" s="0" t="n">
        <v>20.1959209442139</v>
      </c>
      <c r="E12" s="0" t="s">
        <v>144</v>
      </c>
      <c r="F12" s="0" t="s">
        <v>70</v>
      </c>
      <c r="G12" s="0" t="n">
        <f aca="false">G2*$C$31</f>
        <v>21.7394348243386</v>
      </c>
      <c r="I12" s="0" t="s">
        <v>159</v>
      </c>
      <c r="J12" s="0" t="s">
        <v>70</v>
      </c>
      <c r="K12" s="0" t="n">
        <v>20.1959209442139</v>
      </c>
      <c r="R12" s="10" t="s">
        <v>97</v>
      </c>
      <c r="S12" s="0" t="n">
        <v>11</v>
      </c>
      <c r="T12" s="0" t="s">
        <v>95</v>
      </c>
      <c r="U12" s="0" t="n">
        <v>20.1959209442139</v>
      </c>
    </row>
    <row r="13" customFormat="false" ht="15" hidden="false" customHeight="false" outlineLevel="0" collapsed="false">
      <c r="A13" s="0" t="s">
        <v>160</v>
      </c>
      <c r="B13" s="0" t="s">
        <v>70</v>
      </c>
      <c r="C13" s="0" t="n">
        <v>20.6185359954834</v>
      </c>
      <c r="E13" s="0" t="s">
        <v>146</v>
      </c>
      <c r="F13" s="0" t="s">
        <v>70</v>
      </c>
      <c r="G13" s="0" t="n">
        <f aca="false">G3*$C$31</f>
        <v>20.6340131189392</v>
      </c>
      <c r="I13" s="0" t="s">
        <v>160</v>
      </c>
      <c r="J13" s="0" t="s">
        <v>70</v>
      </c>
      <c r="K13" s="0" t="n">
        <v>20.6185359954834</v>
      </c>
      <c r="R13" s="10" t="s">
        <v>98</v>
      </c>
      <c r="S13" s="0" t="n">
        <v>12</v>
      </c>
      <c r="T13" s="0" t="s">
        <v>95</v>
      </c>
      <c r="U13" s="0" t="n">
        <v>20.6185359954834</v>
      </c>
    </row>
    <row r="14" customFormat="false" ht="15" hidden="false" customHeight="false" outlineLevel="0" collapsed="false">
      <c r="A14" s="0" t="s">
        <v>161</v>
      </c>
      <c r="B14" s="0" t="s">
        <v>70</v>
      </c>
      <c r="C14" s="0" t="n">
        <v>20.6869220733643</v>
      </c>
      <c r="E14" s="0" t="s">
        <v>148</v>
      </c>
      <c r="F14" s="0" t="s">
        <v>70</v>
      </c>
      <c r="G14" s="0" t="n">
        <f aca="false">G4*$C$31</f>
        <v>20.77395506224</v>
      </c>
      <c r="I14" s="0" t="s">
        <v>161</v>
      </c>
      <c r="J14" s="0" t="s">
        <v>70</v>
      </c>
      <c r="K14" s="0" t="n">
        <v>20.6869220733643</v>
      </c>
      <c r="R14" s="10" t="s">
        <v>99</v>
      </c>
      <c r="S14" s="0" t="n">
        <v>25</v>
      </c>
      <c r="T14" s="0" t="s">
        <v>95</v>
      </c>
      <c r="U14" s="0" t="n">
        <v>20.3978404998779</v>
      </c>
    </row>
    <row r="15" customFormat="false" ht="15" hidden="false" customHeight="false" outlineLevel="0" collapsed="false">
      <c r="A15" s="0" t="s">
        <v>162</v>
      </c>
      <c r="B15" s="0" t="s">
        <v>70</v>
      </c>
      <c r="C15" s="0" t="n">
        <v>20.3297958374023</v>
      </c>
      <c r="E15" s="0" t="s">
        <v>150</v>
      </c>
      <c r="F15" s="0" t="s">
        <v>70</v>
      </c>
      <c r="G15" s="0" t="n">
        <f aca="false">G5*$C$31</f>
        <v>21.5548815808026</v>
      </c>
      <c r="I15" s="0" t="s">
        <v>162</v>
      </c>
      <c r="J15" s="0" t="s">
        <v>70</v>
      </c>
      <c r="K15" s="0" t="n">
        <v>20.3297958374023</v>
      </c>
      <c r="R15" s="10" t="s">
        <v>100</v>
      </c>
      <c r="S15" s="0" t="n">
        <v>26</v>
      </c>
      <c r="T15" s="0" t="s">
        <v>95</v>
      </c>
      <c r="U15" s="0" t="n">
        <v>20.3152446746826</v>
      </c>
    </row>
    <row r="16" customFormat="false" ht="15" hidden="false" customHeight="false" outlineLevel="0" collapsed="false">
      <c r="A16" s="0" t="s">
        <v>163</v>
      </c>
      <c r="B16" s="0" t="s">
        <v>70</v>
      </c>
      <c r="C16" s="0" t="n">
        <v>19.9022388458252</v>
      </c>
      <c r="E16" s="0" t="s">
        <v>152</v>
      </c>
      <c r="F16" s="0" t="s">
        <v>70</v>
      </c>
      <c r="G16" s="0" t="n">
        <f aca="false">G6*$C$31</f>
        <v>20.8681096582409</v>
      </c>
      <c r="I16" s="0" t="s">
        <v>163</v>
      </c>
      <c r="J16" s="0" t="s">
        <v>70</v>
      </c>
      <c r="K16" s="0" t="n">
        <v>19.9022388458252</v>
      </c>
      <c r="R16" s="10" t="s">
        <v>101</v>
      </c>
      <c r="S16" s="0" t="n">
        <v>27</v>
      </c>
      <c r="T16" s="0" t="s">
        <v>95</v>
      </c>
      <c r="U16" s="0" t="n">
        <v>20.4300785064697</v>
      </c>
    </row>
    <row r="17" customFormat="false" ht="15" hidden="false" customHeight="false" outlineLevel="0" collapsed="false">
      <c r="A17" s="0" t="s">
        <v>164</v>
      </c>
      <c r="B17" s="0" t="s">
        <v>70</v>
      </c>
      <c r="C17" s="0" t="n">
        <v>20.0585193634033</v>
      </c>
      <c r="E17" s="0" t="s">
        <v>154</v>
      </c>
      <c r="F17" s="0" t="s">
        <v>70</v>
      </c>
      <c r="G17" s="0" t="n">
        <f aca="false">G7*$C$31</f>
        <v>21.4323978424072</v>
      </c>
      <c r="I17" s="0" t="s">
        <v>164</v>
      </c>
      <c r="J17" s="0" t="s">
        <v>70</v>
      </c>
      <c r="K17" s="0" t="n">
        <v>20.0585193634033</v>
      </c>
      <c r="R17" s="10" t="s">
        <v>137</v>
      </c>
      <c r="S17" s="0" t="n">
        <v>28</v>
      </c>
      <c r="T17" s="0" t="s">
        <v>95</v>
      </c>
      <c r="U17" s="0" t="n">
        <v>21.7394348243386</v>
      </c>
    </row>
    <row r="18" customFormat="false" ht="15" hidden="false" customHeight="false" outlineLevel="0" collapsed="false">
      <c r="A18" s="0" t="s">
        <v>165</v>
      </c>
      <c r="B18" s="0" t="s">
        <v>70</v>
      </c>
      <c r="C18" s="0" t="n">
        <v>20.6821174621582</v>
      </c>
      <c r="I18" s="0" t="s">
        <v>165</v>
      </c>
      <c r="J18" s="0" t="s">
        <v>70</v>
      </c>
      <c r="K18" s="0" t="n">
        <v>20.6821174621582</v>
      </c>
      <c r="R18" s="10" t="s">
        <v>102</v>
      </c>
      <c r="S18" s="0" t="n">
        <v>5</v>
      </c>
      <c r="T18" s="0" t="s">
        <v>103</v>
      </c>
      <c r="U18" s="0" t="n">
        <v>22.2697525024414</v>
      </c>
    </row>
    <row r="19" customFormat="false" ht="15" hidden="false" customHeight="false" outlineLevel="0" collapsed="false">
      <c r="A19" s="0" t="s">
        <v>166</v>
      </c>
      <c r="B19" s="0" t="s">
        <v>70</v>
      </c>
      <c r="C19" s="0" t="n">
        <v>20.1156482696533</v>
      </c>
      <c r="I19" s="0" t="s">
        <v>166</v>
      </c>
      <c r="J19" s="0" t="s">
        <v>70</v>
      </c>
      <c r="K19" s="0" t="n">
        <v>20.1156482696533</v>
      </c>
      <c r="R19" s="10" t="s">
        <v>104</v>
      </c>
      <c r="S19" s="0" t="n">
        <v>6</v>
      </c>
      <c r="T19" s="0" t="s">
        <v>103</v>
      </c>
      <c r="U19" s="0" t="n">
        <v>21.8557071685791</v>
      </c>
    </row>
    <row r="20" customFormat="false" ht="15" hidden="false" customHeight="false" outlineLevel="0" collapsed="false">
      <c r="A20" s="0" t="s">
        <v>167</v>
      </c>
      <c r="B20" s="0" t="s">
        <v>70</v>
      </c>
      <c r="C20" s="0" t="n">
        <v>21.0469799041748</v>
      </c>
      <c r="I20" s="0" t="s">
        <v>167</v>
      </c>
      <c r="J20" s="0" t="s">
        <v>70</v>
      </c>
      <c r="K20" s="0" t="n">
        <v>21.0469799041748</v>
      </c>
      <c r="R20" s="10" t="s">
        <v>138</v>
      </c>
      <c r="S20" s="0" t="n">
        <v>7</v>
      </c>
      <c r="T20" s="0" t="s">
        <v>103</v>
      </c>
      <c r="U20" s="86" t="n">
        <v>34.7029418945313</v>
      </c>
    </row>
    <row r="21" customFormat="false" ht="15" hidden="false" customHeight="false" outlineLevel="0" collapsed="false">
      <c r="A21" s="0" t="s">
        <v>168</v>
      </c>
      <c r="B21" s="0" t="s">
        <v>70</v>
      </c>
      <c r="C21" s="0" t="n">
        <v>20.5262470245361</v>
      </c>
      <c r="I21" s="0" t="s">
        <v>168</v>
      </c>
      <c r="J21" s="0" t="s">
        <v>70</v>
      </c>
      <c r="K21" s="0" t="n">
        <v>20.5262470245361</v>
      </c>
      <c r="R21" s="10" t="s">
        <v>139</v>
      </c>
      <c r="S21" s="0" t="n">
        <v>16</v>
      </c>
      <c r="T21" s="0" t="s">
        <v>103</v>
      </c>
      <c r="U21" s="0" t="n">
        <v>20.0585193634033</v>
      </c>
    </row>
    <row r="22" customFormat="false" ht="15" hidden="false" customHeight="false" outlineLevel="0" collapsed="false">
      <c r="A22" s="0" t="s">
        <v>169</v>
      </c>
      <c r="B22" s="0" t="s">
        <v>70</v>
      </c>
      <c r="C22" s="0" t="n">
        <v>20.5079135894775</v>
      </c>
      <c r="I22" s="0" t="s">
        <v>169</v>
      </c>
      <c r="J22" s="0" t="s">
        <v>70</v>
      </c>
      <c r="K22" s="0" t="n">
        <v>20.5079135894775</v>
      </c>
      <c r="R22" s="10" t="s">
        <v>105</v>
      </c>
      <c r="S22" s="0" t="n">
        <v>29</v>
      </c>
      <c r="T22" s="0" t="s">
        <v>103</v>
      </c>
      <c r="U22" s="0" t="n">
        <v>20.6340131189392</v>
      </c>
    </row>
    <row r="23" customFormat="false" ht="15" hidden="false" customHeight="false" outlineLevel="0" collapsed="false">
      <c r="A23" s="0" t="s">
        <v>170</v>
      </c>
      <c r="B23" s="0" t="s">
        <v>70</v>
      </c>
      <c r="C23" s="0" t="n">
        <v>21.3495197296143</v>
      </c>
      <c r="I23" s="0" t="s">
        <v>170</v>
      </c>
      <c r="J23" s="0" t="s">
        <v>70</v>
      </c>
      <c r="K23" s="0" t="n">
        <v>21.3495197296143</v>
      </c>
      <c r="R23" s="10" t="s">
        <v>106</v>
      </c>
      <c r="S23" s="0" t="n">
        <v>30</v>
      </c>
      <c r="T23" s="0" t="s">
        <v>103</v>
      </c>
      <c r="U23" s="0" t="n">
        <v>20.7739550622399</v>
      </c>
    </row>
    <row r="24" customFormat="false" ht="15" hidden="false" customHeight="false" outlineLevel="0" collapsed="false">
      <c r="A24" s="0" t="s">
        <v>171</v>
      </c>
      <c r="B24" s="0" t="s">
        <v>70</v>
      </c>
      <c r="C24" s="0" t="n">
        <v>21.0513935089111</v>
      </c>
      <c r="I24" s="0" t="s">
        <v>171</v>
      </c>
      <c r="J24" s="0" t="s">
        <v>70</v>
      </c>
      <c r="K24" s="0" t="n">
        <v>21.0513935089111</v>
      </c>
      <c r="R24" s="10" t="s">
        <v>107</v>
      </c>
      <c r="S24" s="0" t="n">
        <v>31</v>
      </c>
      <c r="T24" s="0" t="s">
        <v>103</v>
      </c>
      <c r="U24" s="0" t="n">
        <v>21.5548815808026</v>
      </c>
    </row>
    <row r="25" customFormat="false" ht="15" hidden="false" customHeight="false" outlineLevel="0" collapsed="false">
      <c r="A25" s="0" t="s">
        <v>172</v>
      </c>
      <c r="B25" s="0" t="s">
        <v>70</v>
      </c>
      <c r="C25" s="0" t="n">
        <v>22.1203765869141</v>
      </c>
      <c r="I25" s="0" t="s">
        <v>172</v>
      </c>
      <c r="J25" s="0" t="s">
        <v>70</v>
      </c>
      <c r="K25" s="0" t="n">
        <v>22.1203765869141</v>
      </c>
      <c r="R25" s="10" t="s">
        <v>108</v>
      </c>
      <c r="S25" s="0" t="n">
        <v>32</v>
      </c>
      <c r="T25" s="0" t="s">
        <v>103</v>
      </c>
      <c r="U25" s="0" t="n">
        <v>20.8681096582408</v>
      </c>
    </row>
    <row r="26" customFormat="false" ht="15" hidden="false" customHeight="false" outlineLevel="0" collapsed="false">
      <c r="A26" s="0" t="s">
        <v>173</v>
      </c>
      <c r="B26" s="0" t="s">
        <v>70</v>
      </c>
      <c r="C26" s="0" t="n">
        <v>20.3978404998779</v>
      </c>
      <c r="I26" s="0" t="s">
        <v>173</v>
      </c>
      <c r="J26" s="0" t="s">
        <v>70</v>
      </c>
      <c r="K26" s="0" t="n">
        <v>20.3978404998779</v>
      </c>
      <c r="R26" s="10" t="s">
        <v>109</v>
      </c>
      <c r="S26" s="0" t="n">
        <v>1</v>
      </c>
      <c r="T26" s="0" t="s">
        <v>110</v>
      </c>
      <c r="U26" s="0" t="n">
        <v>20.0566234588623</v>
      </c>
    </row>
    <row r="27" customFormat="false" ht="15" hidden="false" customHeight="false" outlineLevel="0" collapsed="false">
      <c r="A27" s="0" t="s">
        <v>174</v>
      </c>
      <c r="B27" s="0" t="s">
        <v>70</v>
      </c>
      <c r="C27" s="0" t="n">
        <v>20.3152446746826</v>
      </c>
      <c r="I27" s="0" t="s">
        <v>174</v>
      </c>
      <c r="J27" s="0" t="s">
        <v>70</v>
      </c>
      <c r="K27" s="0" t="n">
        <v>20.3152446746826</v>
      </c>
      <c r="R27" s="10" t="s">
        <v>111</v>
      </c>
      <c r="S27" s="0" t="n">
        <v>2</v>
      </c>
      <c r="T27" s="0" t="s">
        <v>110</v>
      </c>
      <c r="U27" s="0" t="n">
        <v>20.7602214813232</v>
      </c>
    </row>
    <row r="28" customFormat="false" ht="15" hidden="false" customHeight="false" outlineLevel="0" collapsed="false">
      <c r="A28" s="0" t="s">
        <v>175</v>
      </c>
      <c r="B28" s="0" t="s">
        <v>70</v>
      </c>
      <c r="C28" s="0" t="n">
        <v>20.4300785064697</v>
      </c>
      <c r="I28" s="0" t="s">
        <v>175</v>
      </c>
      <c r="J28" s="0" t="s">
        <v>70</v>
      </c>
      <c r="K28" s="0" t="n">
        <v>20.4300785064697</v>
      </c>
      <c r="R28" s="10" t="s">
        <v>112</v>
      </c>
      <c r="S28" s="0" t="n">
        <v>3</v>
      </c>
      <c r="T28" s="0" t="s">
        <v>110</v>
      </c>
      <c r="U28" s="0" t="n">
        <v>20.884256362915</v>
      </c>
    </row>
    <row r="29" customFormat="false" ht="15" hidden="false" customHeight="false" outlineLevel="0" collapsed="false">
      <c r="A29" s="0" t="s">
        <v>154</v>
      </c>
      <c r="B29" s="0" t="s">
        <v>70</v>
      </c>
      <c r="C29" s="0" t="n">
        <v>21.4323978424072</v>
      </c>
      <c r="I29" s="0" t="s">
        <v>144</v>
      </c>
      <c r="J29" s="0" t="s">
        <v>70</v>
      </c>
      <c r="K29" s="0" t="n">
        <v>21.7394348243386</v>
      </c>
      <c r="R29" s="10" t="s">
        <v>113</v>
      </c>
      <c r="S29" s="0" t="n">
        <v>4</v>
      </c>
      <c r="T29" s="0" t="s">
        <v>110</v>
      </c>
      <c r="U29" s="0" t="n">
        <v>20.7283020019531</v>
      </c>
    </row>
    <row r="30" customFormat="false" ht="15" hidden="false" customHeight="false" outlineLevel="0" collapsed="false">
      <c r="I30" s="0" t="s">
        <v>146</v>
      </c>
      <c r="J30" s="0" t="s">
        <v>70</v>
      </c>
      <c r="K30" s="0" t="n">
        <v>20.6340131189392</v>
      </c>
      <c r="R30" s="10" t="s">
        <v>114</v>
      </c>
      <c r="S30" s="0" t="n">
        <v>17</v>
      </c>
      <c r="T30" s="0" t="s">
        <v>110</v>
      </c>
      <c r="U30" s="0" t="n">
        <v>20.6821174621582</v>
      </c>
    </row>
    <row r="31" customFormat="false" ht="15" hidden="false" customHeight="false" outlineLevel="0" collapsed="false">
      <c r="B31" s="0" t="s">
        <v>176</v>
      </c>
      <c r="C31" s="0" t="n">
        <f aca="false">C29/G7</f>
        <v>1.00366906686019</v>
      </c>
      <c r="D31" s="0" t="s">
        <v>177</v>
      </c>
      <c r="I31" s="0" t="s">
        <v>148</v>
      </c>
      <c r="J31" s="0" t="s">
        <v>70</v>
      </c>
      <c r="K31" s="0" t="n">
        <v>20.7739550622399</v>
      </c>
      <c r="R31" s="10" t="s">
        <v>115</v>
      </c>
      <c r="S31" s="0" t="n">
        <v>18</v>
      </c>
      <c r="T31" s="0" t="s">
        <v>110</v>
      </c>
      <c r="U31" s="0" t="n">
        <v>20.1156482696533</v>
      </c>
    </row>
    <row r="32" customFormat="false" ht="15" hidden="false" customHeight="false" outlineLevel="0" collapsed="false">
      <c r="B32" s="0" t="s">
        <v>178</v>
      </c>
      <c r="C32" s="0" t="n">
        <f aca="false">AVERAGE(C2:C28)/AVERAGE(G2:G6)</f>
        <v>1.01366013082523</v>
      </c>
      <c r="I32" s="0" t="s">
        <v>150</v>
      </c>
      <c r="J32" s="0" t="s">
        <v>70</v>
      </c>
      <c r="K32" s="0" t="n">
        <v>21.5548815808026</v>
      </c>
      <c r="R32" s="10" t="s">
        <v>116</v>
      </c>
      <c r="S32" s="0" t="n">
        <v>19</v>
      </c>
      <c r="T32" s="0" t="s">
        <v>110</v>
      </c>
      <c r="U32" s="0" t="n">
        <v>21.0469799041748</v>
      </c>
    </row>
    <row r="33" customFormat="false" ht="15" hidden="false" customHeight="false" outlineLevel="0" collapsed="false">
      <c r="I33" s="0" t="s">
        <v>152</v>
      </c>
      <c r="J33" s="0" t="s">
        <v>70</v>
      </c>
      <c r="K33" s="0" t="n">
        <v>20.8681096582408</v>
      </c>
      <c r="R33" s="10" t="s">
        <v>117</v>
      </c>
      <c r="S33" s="0" t="n">
        <v>20</v>
      </c>
      <c r="T33" s="0" t="s">
        <v>110</v>
      </c>
      <c r="U33" s="0" t="n">
        <v>20.5262470245361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R1:T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R1" s="29" t="s">
        <v>67</v>
      </c>
      <c r="S1" s="29" t="s">
        <v>68</v>
      </c>
      <c r="T1" s="29" t="s">
        <v>69</v>
      </c>
    </row>
    <row r="2" customFormat="false" ht="15" hidden="false" customHeight="false" outlineLevel="0" collapsed="false">
      <c r="R2" s="10" t="s">
        <v>109</v>
      </c>
      <c r="S2" s="0" t="n">
        <v>1</v>
      </c>
      <c r="T2" s="0" t="s">
        <v>110</v>
      </c>
    </row>
    <row r="3" customFormat="false" ht="15" hidden="false" customHeight="false" outlineLevel="0" collapsed="false">
      <c r="R3" s="10" t="s">
        <v>111</v>
      </c>
      <c r="S3" s="0" t="n">
        <v>2</v>
      </c>
      <c r="T3" s="0" t="s">
        <v>110</v>
      </c>
    </row>
    <row r="4" customFormat="false" ht="15" hidden="false" customHeight="false" outlineLevel="0" collapsed="false">
      <c r="R4" s="10" t="s">
        <v>112</v>
      </c>
      <c r="S4" s="0" t="n">
        <v>3</v>
      </c>
      <c r="T4" s="0" t="s">
        <v>110</v>
      </c>
    </row>
    <row r="5" customFormat="false" ht="15" hidden="false" customHeight="false" outlineLevel="0" collapsed="false">
      <c r="R5" s="10" t="s">
        <v>113</v>
      </c>
      <c r="S5" s="0" t="n">
        <v>4</v>
      </c>
      <c r="T5" s="0" t="s">
        <v>110</v>
      </c>
    </row>
    <row r="6" customFormat="false" ht="15" hidden="false" customHeight="false" outlineLevel="0" collapsed="false">
      <c r="R6" s="10" t="s">
        <v>102</v>
      </c>
      <c r="S6" s="0" t="n">
        <v>5</v>
      </c>
      <c r="T6" s="0" t="s">
        <v>103</v>
      </c>
    </row>
    <row r="7" customFormat="false" ht="15" hidden="false" customHeight="false" outlineLevel="0" collapsed="false">
      <c r="R7" s="10" t="s">
        <v>104</v>
      </c>
      <c r="S7" s="0" t="n">
        <v>6</v>
      </c>
      <c r="T7" s="0" t="s">
        <v>103</v>
      </c>
    </row>
    <row r="8" customFormat="false" ht="15" hidden="false" customHeight="false" outlineLevel="0" collapsed="false">
      <c r="R8" s="10" t="s">
        <v>138</v>
      </c>
      <c r="S8" s="0" t="n">
        <v>7</v>
      </c>
      <c r="T8" s="0" t="s">
        <v>103</v>
      </c>
    </row>
    <row r="9" customFormat="false" ht="15" hidden="false" customHeight="false" outlineLevel="0" collapsed="false">
      <c r="R9" s="10" t="s">
        <v>85</v>
      </c>
      <c r="S9" s="0" t="n">
        <v>8</v>
      </c>
      <c r="T9" s="0" t="s">
        <v>86</v>
      </c>
    </row>
    <row r="10" customFormat="false" ht="15" hidden="false" customHeight="false" outlineLevel="0" collapsed="false">
      <c r="R10" s="10" t="s">
        <v>94</v>
      </c>
      <c r="S10" s="0" t="n">
        <v>9</v>
      </c>
      <c r="T10" s="0" t="s">
        <v>95</v>
      </c>
    </row>
    <row r="11" customFormat="false" ht="15" hidden="false" customHeight="false" outlineLevel="0" collapsed="false">
      <c r="R11" s="10" t="s">
        <v>96</v>
      </c>
      <c r="S11" s="0" t="n">
        <v>10</v>
      </c>
      <c r="T11" s="0" t="s">
        <v>95</v>
      </c>
    </row>
    <row r="12" customFormat="false" ht="15" hidden="false" customHeight="false" outlineLevel="0" collapsed="false">
      <c r="R12" s="10" t="s">
        <v>97</v>
      </c>
      <c r="S12" s="0" t="n">
        <v>11</v>
      </c>
      <c r="T12" s="0" t="s">
        <v>95</v>
      </c>
    </row>
    <row r="13" customFormat="false" ht="15" hidden="false" customHeight="false" outlineLevel="0" collapsed="false">
      <c r="R13" s="10" t="s">
        <v>98</v>
      </c>
      <c r="S13" s="0" t="n">
        <v>12</v>
      </c>
      <c r="T13" s="0" t="s">
        <v>95</v>
      </c>
    </row>
    <row r="14" customFormat="false" ht="15" hidden="false" customHeight="false" outlineLevel="0" collapsed="false">
      <c r="R14" s="10" t="s">
        <v>87</v>
      </c>
      <c r="S14" s="0" t="n">
        <v>13</v>
      </c>
      <c r="T14" s="0" t="s">
        <v>86</v>
      </c>
    </row>
    <row r="15" customFormat="false" ht="15" hidden="false" customHeight="false" outlineLevel="0" collapsed="false">
      <c r="R15" s="10" t="s">
        <v>88</v>
      </c>
      <c r="S15" s="0" t="n">
        <v>14</v>
      </c>
      <c r="T15" s="0" t="s">
        <v>86</v>
      </c>
    </row>
    <row r="16" customFormat="false" ht="15" hidden="false" customHeight="false" outlineLevel="0" collapsed="false">
      <c r="R16" s="10" t="s">
        <v>89</v>
      </c>
      <c r="S16" s="0" t="n">
        <v>15</v>
      </c>
      <c r="T16" s="0" t="s">
        <v>86</v>
      </c>
    </row>
    <row r="17" customFormat="false" ht="15" hidden="false" customHeight="false" outlineLevel="0" collapsed="false">
      <c r="R17" s="10" t="s">
        <v>139</v>
      </c>
      <c r="S17" s="0" t="n">
        <v>16</v>
      </c>
      <c r="T17" s="0" t="s">
        <v>103</v>
      </c>
    </row>
    <row r="18" customFormat="false" ht="15" hidden="false" customHeight="false" outlineLevel="0" collapsed="false">
      <c r="R18" s="10" t="s">
        <v>114</v>
      </c>
      <c r="S18" s="0" t="n">
        <v>17</v>
      </c>
      <c r="T18" s="0" t="s">
        <v>110</v>
      </c>
    </row>
    <row r="19" customFormat="false" ht="15" hidden="false" customHeight="false" outlineLevel="0" collapsed="false">
      <c r="R19" s="10" t="s">
        <v>115</v>
      </c>
      <c r="S19" s="0" t="n">
        <v>18</v>
      </c>
      <c r="T19" s="0" t="s">
        <v>110</v>
      </c>
    </row>
    <row r="20" customFormat="false" ht="15" hidden="false" customHeight="false" outlineLevel="0" collapsed="false">
      <c r="R20" s="10" t="s">
        <v>116</v>
      </c>
      <c r="S20" s="0" t="n">
        <v>19</v>
      </c>
      <c r="T20" s="0" t="s">
        <v>110</v>
      </c>
    </row>
    <row r="21" customFormat="false" ht="15" hidden="false" customHeight="false" outlineLevel="0" collapsed="false">
      <c r="R21" s="10" t="s">
        <v>117</v>
      </c>
      <c r="S21" s="0" t="n">
        <v>20</v>
      </c>
      <c r="T21" s="0" t="s">
        <v>110</v>
      </c>
    </row>
    <row r="22" customFormat="false" ht="15" hidden="false" customHeight="false" outlineLevel="0" collapsed="false">
      <c r="R22" s="10" t="s">
        <v>90</v>
      </c>
      <c r="S22" s="0" t="n">
        <v>21</v>
      </c>
      <c r="T22" s="0" t="s">
        <v>86</v>
      </c>
    </row>
    <row r="23" customFormat="false" ht="15" hidden="false" customHeight="false" outlineLevel="0" collapsed="false">
      <c r="R23" s="10" t="s">
        <v>91</v>
      </c>
      <c r="S23" s="0" t="n">
        <v>22</v>
      </c>
      <c r="T23" s="0" t="s">
        <v>86</v>
      </c>
    </row>
    <row r="24" customFormat="false" ht="15" hidden="false" customHeight="false" outlineLevel="0" collapsed="false">
      <c r="R24" s="10" t="s">
        <v>92</v>
      </c>
      <c r="S24" s="0" t="n">
        <v>23</v>
      </c>
      <c r="T24" s="0" t="s">
        <v>86</v>
      </c>
    </row>
    <row r="25" customFormat="false" ht="15" hidden="false" customHeight="false" outlineLevel="0" collapsed="false">
      <c r="R25" s="10" t="s">
        <v>93</v>
      </c>
      <c r="S25" s="0" t="n">
        <v>24</v>
      </c>
      <c r="T25" s="0" t="s">
        <v>86</v>
      </c>
    </row>
    <row r="26" customFormat="false" ht="15" hidden="false" customHeight="false" outlineLevel="0" collapsed="false">
      <c r="R26" s="10" t="s">
        <v>99</v>
      </c>
      <c r="S26" s="0" t="n">
        <v>25</v>
      </c>
      <c r="T26" s="0" t="s">
        <v>95</v>
      </c>
    </row>
    <row r="27" customFormat="false" ht="15" hidden="false" customHeight="false" outlineLevel="0" collapsed="false">
      <c r="R27" s="10" t="s">
        <v>100</v>
      </c>
      <c r="S27" s="0" t="n">
        <v>26</v>
      </c>
      <c r="T27" s="0" t="s">
        <v>95</v>
      </c>
    </row>
    <row r="28" customFormat="false" ht="15" hidden="false" customHeight="false" outlineLevel="0" collapsed="false">
      <c r="R28" s="10" t="s">
        <v>101</v>
      </c>
      <c r="S28" s="0" t="n">
        <v>27</v>
      </c>
      <c r="T28" s="0" t="s">
        <v>95</v>
      </c>
    </row>
    <row r="29" customFormat="false" ht="15" hidden="false" customHeight="false" outlineLevel="0" collapsed="false">
      <c r="R29" s="10" t="s">
        <v>137</v>
      </c>
      <c r="S29" s="0" t="n">
        <v>28</v>
      </c>
      <c r="T29" s="0" t="s">
        <v>95</v>
      </c>
    </row>
    <row r="30" customFormat="false" ht="15" hidden="false" customHeight="false" outlineLevel="0" collapsed="false">
      <c r="R30" s="10" t="s">
        <v>105</v>
      </c>
      <c r="S30" s="0" t="n">
        <v>29</v>
      </c>
      <c r="T30" s="0" t="s">
        <v>103</v>
      </c>
    </row>
    <row r="31" customFormat="false" ht="15" hidden="false" customHeight="false" outlineLevel="0" collapsed="false">
      <c r="R31" s="10" t="s">
        <v>106</v>
      </c>
      <c r="S31" s="0" t="n">
        <v>30</v>
      </c>
      <c r="T31" s="0" t="s">
        <v>103</v>
      </c>
    </row>
    <row r="32" customFormat="false" ht="15" hidden="false" customHeight="false" outlineLevel="0" collapsed="false">
      <c r="R32" s="10" t="s">
        <v>107</v>
      </c>
      <c r="S32" s="0" t="n">
        <v>31</v>
      </c>
      <c r="T32" s="0" t="s">
        <v>103</v>
      </c>
    </row>
    <row r="33" customFormat="false" ht="15" hidden="false" customHeight="false" outlineLevel="0" collapsed="false">
      <c r="R33" s="10" t="s">
        <v>108</v>
      </c>
      <c r="S33" s="0" t="n">
        <v>32</v>
      </c>
      <c r="T33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  <Company>University of New South Wales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2017-12-04T04:08:39Z</dcterms:created>
  <dc:creator>School of Psychology</dc:creator>
  <dc:description/>
  <dc:language>en-AU</dc:language>
  <cp:lastModifiedBy/>
  <dcterms:modified xsi:type="dcterms:W3CDTF">2018-10-13T19:19:36Z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New South Wales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