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Studium\Consulting\"/>
    </mc:Choice>
  </mc:AlternateContent>
  <xr:revisionPtr revIDLastSave="0" documentId="13_ncr:1_{2E4699BA-0458-4632-A43E-BA62DC75C0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pitalwertmethode" sheetId="1" r:id="rId1"/>
    <sheet name="Que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/>
  <c r="K26" i="1"/>
  <c r="L26" i="1"/>
  <c r="I31" i="1"/>
  <c r="I36" i="1" s="1"/>
  <c r="I38" i="1" s="1"/>
  <c r="J31" i="1"/>
  <c r="K31" i="1"/>
  <c r="K36" i="1" s="1"/>
  <c r="K38" i="1" s="1"/>
  <c r="L31" i="1"/>
  <c r="L36" i="1" s="1"/>
  <c r="L38" i="1" s="1"/>
  <c r="I35" i="1"/>
  <c r="J35" i="1"/>
  <c r="K35" i="1"/>
  <c r="L35" i="1"/>
  <c r="I40" i="1"/>
  <c r="J40" i="1"/>
  <c r="K40" i="1"/>
  <c r="L40" i="1"/>
  <c r="H26" i="1"/>
  <c r="H31" i="1"/>
  <c r="H36" i="1" s="1"/>
  <c r="H35" i="1"/>
  <c r="H40" i="1"/>
  <c r="G35" i="1"/>
  <c r="F35" i="1"/>
  <c r="E35" i="1"/>
  <c r="D35" i="1"/>
  <c r="C35" i="1"/>
  <c r="B35" i="1"/>
  <c r="G40" i="1"/>
  <c r="F40" i="1"/>
  <c r="E40" i="1"/>
  <c r="D40" i="1"/>
  <c r="C40" i="1"/>
  <c r="B40" i="1"/>
  <c r="G31" i="1"/>
  <c r="F31" i="1"/>
  <c r="E31" i="1"/>
  <c r="D31" i="1"/>
  <c r="C31" i="1"/>
  <c r="B31" i="1"/>
  <c r="G26" i="1"/>
  <c r="F26" i="1"/>
  <c r="E26" i="1"/>
  <c r="D26" i="1"/>
  <c r="C26" i="1"/>
  <c r="B26" i="1"/>
  <c r="J36" i="1" l="1"/>
  <c r="J38" i="1" s="1"/>
  <c r="J41" i="1" s="1"/>
  <c r="L41" i="1"/>
  <c r="K41" i="1"/>
  <c r="I41" i="1"/>
  <c r="H38" i="1"/>
  <c r="H41" i="1" s="1"/>
  <c r="D36" i="1"/>
  <c r="D38" i="1" s="1"/>
  <c r="D41" i="1" s="1"/>
  <c r="F36" i="1"/>
  <c r="B36" i="1"/>
  <c r="B38" i="1" s="1"/>
  <c r="B41" i="1" s="1"/>
  <c r="B42" i="1" s="1"/>
  <c r="G36" i="1"/>
  <c r="G38" i="1" s="1"/>
  <c r="G41" i="1" s="1"/>
  <c r="C36" i="1"/>
  <c r="C38" i="1" s="1"/>
  <c r="C41" i="1" s="1"/>
  <c r="F38" i="1"/>
  <c r="F41" i="1" s="1"/>
  <c r="E36" i="1"/>
  <c r="E38" i="1" s="1"/>
  <c r="E41" i="1" s="1"/>
  <c r="C42" i="1" l="1"/>
  <c r="D42" i="1" s="1"/>
  <c r="E42" i="1" s="1"/>
  <c r="F42" i="1" s="1"/>
  <c r="G42" i="1" s="1"/>
  <c r="H42" i="1" s="1"/>
  <c r="I42" i="1" s="1"/>
  <c r="J42" i="1" s="1"/>
  <c r="K42" i="1" s="1"/>
  <c r="L42" i="1" s="1"/>
  <c r="B43" i="1" s="1"/>
</calcChain>
</file>

<file path=xl/sharedStrings.xml><?xml version="1.0" encoding="utf-8"?>
<sst xmlns="http://schemas.openxmlformats.org/spreadsheetml/2006/main" count="25" uniqueCount="25">
  <si>
    <t>Zinssatz</t>
  </si>
  <si>
    <t>Nutzungsjahr</t>
  </si>
  <si>
    <t>Einsparungen:</t>
  </si>
  <si>
    <t>Gesamt Einsparungen</t>
  </si>
  <si>
    <t>Ausgaben:</t>
  </si>
  <si>
    <t>Einmalkosten:</t>
  </si>
  <si>
    <t>Summe Einmalkosten</t>
  </si>
  <si>
    <t>Laufende Betriebskosten:</t>
  </si>
  <si>
    <t>Summe lfd. Betriebskosten</t>
  </si>
  <si>
    <t>Gesamt Ausgaben</t>
  </si>
  <si>
    <t>Differenz =
Einsparungen ./. Ausgaben</t>
  </si>
  <si>
    <t>Abzinsungsfaktor</t>
  </si>
  <si>
    <t>Kapitalwert Differenz</t>
  </si>
  <si>
    <t>Kapitalwert kumuliert</t>
  </si>
  <si>
    <t>Kapitalwert K=</t>
  </si>
  <si>
    <t>Quelle:</t>
  </si>
  <si>
    <t>https://www.orghandbuch.de/OHB/DE/Organisationshandbuch/6_MethodenTechniken/65_Wirtschaftlichkeitsuntersuchung/651_Quantitative/quantitative-node.html</t>
  </si>
  <si>
    <t>Hinweis:</t>
  </si>
  <si>
    <t>Das Beispiel in der Quelle wurde korrigiert hinsichtlich der korrekten Kapitalwert-Berechnung.</t>
  </si>
  <si>
    <t>Außerdem wurden die Abzinsungsfaktoren in dieser Excel-Datei mit entsprechenden Formeln hinterlegt,</t>
  </si>
  <si>
    <t>unabhängig vom (im Beispiel nicht explizit genannten) Zinssatz 6%.</t>
  </si>
  <si>
    <t>Gaskosten</t>
  </si>
  <si>
    <t>Installation</t>
  </si>
  <si>
    <t>Betriebskosten</t>
  </si>
  <si>
    <t>Wartungskosten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</si>
</sst>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9" fontId="0" fillId="2" borderId="2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0" xfId="0" applyNumberFormat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3" fontId="0" fillId="6" borderId="4" xfId="0" applyNumberFormat="1" applyFill="1" applyBorder="1"/>
    <xf numFmtId="3" fontId="0" fillId="6" borderId="5" xfId="0" applyNumberFormat="1" applyFill="1" applyBorder="1"/>
    <xf numFmtId="3" fontId="0" fillId="6" borderId="6" xfId="0" applyNumberFormat="1" applyFill="1" applyBorder="1"/>
    <xf numFmtId="3" fontId="0" fillId="7" borderId="4" xfId="0" applyNumberFormat="1" applyFill="1" applyBorder="1"/>
    <xf numFmtId="3" fontId="0" fillId="7" borderId="5" xfId="0" applyNumberFormat="1" applyFill="1" applyBorder="1"/>
    <xf numFmtId="3" fontId="0" fillId="7" borderId="6" xfId="0" applyNumberFormat="1" applyFill="1" applyBorder="1"/>
    <xf numFmtId="3" fontId="0" fillId="8" borderId="4" xfId="0" applyNumberFormat="1" applyFill="1" applyBorder="1" applyAlignment="1">
      <alignment wrapText="1"/>
    </xf>
    <xf numFmtId="0" fontId="0" fillId="2" borderId="4" xfId="0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3" fontId="0" fillId="9" borderId="5" xfId="0" applyNumberFormat="1" applyFill="1" applyBorder="1"/>
    <xf numFmtId="3" fontId="0" fillId="9" borderId="6" xfId="0" applyNumberFormat="1" applyFill="1" applyBorder="1"/>
    <xf numFmtId="0" fontId="1" fillId="0" borderId="7" xfId="0" applyFont="1" applyBorder="1"/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439557004560614E-2"/>
          <c:y val="0.17052873563218393"/>
          <c:w val="0.92595716126988692"/>
          <c:h val="0.77889655172413796"/>
        </c:manualLayout>
      </c:layout>
      <c:lineChart>
        <c:grouping val="standard"/>
        <c:varyColors val="0"/>
        <c:ser>
          <c:idx val="0"/>
          <c:order val="0"/>
          <c:tx>
            <c:strRef>
              <c:f>Kapitalwertmethode!$A$42</c:f>
              <c:strCache>
                <c:ptCount val="1"/>
                <c:pt idx="0">
                  <c:v>Kapitalwert kumuliert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Kapitalwertmethode!$B$21:$L$21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Kapitalwertmethode!$B$42:$L$42</c:f>
              <c:numCache>
                <c:formatCode>#,##0</c:formatCode>
                <c:ptCount val="11"/>
                <c:pt idx="0">
                  <c:v>-10650</c:v>
                </c:pt>
                <c:pt idx="1">
                  <c:v>-8433.01</c:v>
                </c:pt>
                <c:pt idx="2">
                  <c:v>-6341.51</c:v>
                </c:pt>
                <c:pt idx="3">
                  <c:v>-4368.4500000000007</c:v>
                </c:pt>
                <c:pt idx="4">
                  <c:v>-2507.0150000000003</c:v>
                </c:pt>
                <c:pt idx="5">
                  <c:v>-750.86000000000035</c:v>
                </c:pt>
                <c:pt idx="6">
                  <c:v>905.88999999999965</c:v>
                </c:pt>
                <c:pt idx="7">
                  <c:v>2468.875</c:v>
                </c:pt>
                <c:pt idx="8">
                  <c:v>3943.2649999999999</c:v>
                </c:pt>
                <c:pt idx="9">
                  <c:v>5334.23</c:v>
                </c:pt>
                <c:pt idx="10">
                  <c:v>6646.4699999999993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5-4571-A8D6-52E70E7B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89807"/>
        <c:axId val="206390223"/>
      </c:lineChart>
      <c:catAx>
        <c:axId val="2063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90223"/>
        <c:crosses val="autoZero"/>
        <c:auto val="1"/>
        <c:lblAlgn val="ctr"/>
        <c:lblOffset val="100"/>
        <c:noMultiLvlLbl val="0"/>
      </c:catAx>
      <c:valAx>
        <c:axId val="2063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8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66676</xdr:rowOff>
    </xdr:from>
    <xdr:to>
      <xdr:col>8</xdr:col>
      <xdr:colOff>38099</xdr:colOff>
      <xdr:row>17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8:L43"/>
  <sheetViews>
    <sheetView tabSelected="1" zoomScale="85" zoomScaleNormal="85" workbookViewId="0">
      <selection activeCell="J11" sqref="J11"/>
    </sheetView>
  </sheetViews>
  <sheetFormatPr defaultColWidth="11.5546875" defaultRowHeight="14.4" x14ac:dyDescent="0.3"/>
  <cols>
    <col min="1" max="1" width="29.88671875" customWidth="1"/>
    <col min="2" max="7" width="20.88671875" customWidth="1"/>
  </cols>
  <sheetData>
    <row r="18" spans="1:12" ht="15" thickBot="1" x14ac:dyDescent="0.35"/>
    <row r="19" spans="1:12" x14ac:dyDescent="0.3">
      <c r="A19" s="1" t="s">
        <v>0</v>
      </c>
      <c r="B19" s="2">
        <v>0.06</v>
      </c>
      <c r="C19" s="3"/>
      <c r="D19" s="3"/>
      <c r="E19" s="3"/>
      <c r="F19" s="3"/>
      <c r="G19" s="4"/>
      <c r="H19" s="4"/>
      <c r="I19" s="4"/>
      <c r="J19" s="4"/>
      <c r="K19" s="4"/>
      <c r="L19" s="4"/>
    </row>
    <row r="20" spans="1:12" x14ac:dyDescent="0.3">
      <c r="A20" s="5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</row>
    <row r="21" spans="1:12" x14ac:dyDescent="0.3">
      <c r="A21" s="5" t="s">
        <v>1</v>
      </c>
      <c r="B21" s="6">
        <v>0</v>
      </c>
      <c r="C21" s="6">
        <v>1</v>
      </c>
      <c r="D21" s="6">
        <v>2</v>
      </c>
      <c r="E21" s="6">
        <v>3</v>
      </c>
      <c r="F21" s="6">
        <v>4</v>
      </c>
      <c r="G21" s="7">
        <v>5</v>
      </c>
      <c r="H21" s="7">
        <v>6</v>
      </c>
      <c r="I21" s="7">
        <v>7</v>
      </c>
      <c r="J21" s="7">
        <v>8</v>
      </c>
      <c r="K21" s="7">
        <v>9</v>
      </c>
      <c r="L21" s="7">
        <v>10</v>
      </c>
    </row>
    <row r="22" spans="1:12" x14ac:dyDescent="0.3">
      <c r="A22" s="5"/>
      <c r="B22" s="6"/>
      <c r="C22" s="6"/>
      <c r="D22" s="6"/>
      <c r="E22" s="6"/>
      <c r="F22" s="6"/>
      <c r="G22" s="7"/>
      <c r="H22" s="7"/>
      <c r="I22" s="7"/>
      <c r="J22" s="7"/>
      <c r="K22" s="7"/>
      <c r="L22" s="7"/>
    </row>
    <row r="23" spans="1:12" x14ac:dyDescent="0.3">
      <c r="A23" s="8" t="s">
        <v>2</v>
      </c>
      <c r="B23" s="9"/>
      <c r="C23" s="9"/>
      <c r="D23" s="9"/>
      <c r="E23" s="9"/>
      <c r="F23" s="9"/>
      <c r="G23" s="10"/>
      <c r="H23" s="10"/>
      <c r="I23" s="10"/>
      <c r="J23" s="10"/>
      <c r="K23" s="10"/>
      <c r="L23" s="10"/>
    </row>
    <row r="24" spans="1:12" s="14" customFormat="1" x14ac:dyDescent="0.3">
      <c r="A24" s="11" t="s">
        <v>21</v>
      </c>
      <c r="B24" s="12">
        <v>3000</v>
      </c>
      <c r="C24" s="12">
        <v>3000</v>
      </c>
      <c r="D24" s="12">
        <v>3000</v>
      </c>
      <c r="E24" s="12">
        <v>3000</v>
      </c>
      <c r="F24" s="12">
        <v>3000</v>
      </c>
      <c r="G24" s="12">
        <v>3000</v>
      </c>
      <c r="H24" s="12">
        <v>3000</v>
      </c>
      <c r="I24" s="12">
        <v>3000</v>
      </c>
      <c r="J24" s="12">
        <v>3000</v>
      </c>
      <c r="K24" s="12">
        <v>3000</v>
      </c>
      <c r="L24" s="12">
        <v>3000</v>
      </c>
    </row>
    <row r="25" spans="1:12" s="14" customFormat="1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s="14" customFormat="1" x14ac:dyDescent="0.3">
      <c r="A26" s="8" t="s">
        <v>3</v>
      </c>
      <c r="B26" s="15">
        <f>SUM(B24:B25)</f>
        <v>3000</v>
      </c>
      <c r="C26" s="15">
        <f>SUM(C24:C25)</f>
        <v>3000</v>
      </c>
      <c r="D26" s="15">
        <f t="shared" ref="D26:G26" si="0">SUM(D24:D25)</f>
        <v>3000</v>
      </c>
      <c r="E26" s="15">
        <f t="shared" si="0"/>
        <v>3000</v>
      </c>
      <c r="F26" s="15">
        <f t="shared" si="0"/>
        <v>3000</v>
      </c>
      <c r="G26" s="16">
        <f>SUM(G24:G25)</f>
        <v>3000</v>
      </c>
      <c r="H26" s="16">
        <f>SUM(H24:H25)</f>
        <v>3000</v>
      </c>
      <c r="I26" s="16">
        <f t="shared" ref="I26:L26" si="1">SUM(I24:I25)</f>
        <v>3000</v>
      </c>
      <c r="J26" s="16">
        <f t="shared" si="1"/>
        <v>3000</v>
      </c>
      <c r="K26" s="16">
        <f t="shared" si="1"/>
        <v>3000</v>
      </c>
      <c r="L26" s="16">
        <f t="shared" si="1"/>
        <v>3000</v>
      </c>
    </row>
    <row r="27" spans="1:12" x14ac:dyDescent="0.3">
      <c r="A27" s="5"/>
      <c r="B27" s="6"/>
      <c r="C27" s="6"/>
      <c r="D27" s="6"/>
      <c r="E27" s="6"/>
      <c r="F27" s="6"/>
      <c r="G27" s="7"/>
      <c r="H27" s="7"/>
      <c r="I27" s="7"/>
      <c r="J27" s="7"/>
      <c r="K27" s="7"/>
      <c r="L27" s="7"/>
    </row>
    <row r="28" spans="1:12" x14ac:dyDescent="0.3">
      <c r="A28" s="17" t="s">
        <v>4</v>
      </c>
      <c r="B28" s="18"/>
      <c r="C28" s="18"/>
      <c r="D28" s="18"/>
      <c r="E28" s="18"/>
      <c r="F28" s="18"/>
      <c r="G28" s="19"/>
      <c r="H28" s="19"/>
      <c r="I28" s="19"/>
      <c r="J28" s="19"/>
      <c r="K28" s="19"/>
      <c r="L28" s="19"/>
    </row>
    <row r="29" spans="1:12" s="14" customFormat="1" x14ac:dyDescent="0.3">
      <c r="A29" s="20" t="s">
        <v>5</v>
      </c>
      <c r="B29" s="21"/>
      <c r="C29" s="21"/>
      <c r="D29" s="21"/>
      <c r="E29" s="21"/>
      <c r="F29" s="21"/>
      <c r="G29" s="22"/>
      <c r="H29" s="22"/>
      <c r="I29" s="22"/>
      <c r="J29" s="22"/>
      <c r="K29" s="22"/>
      <c r="L29" s="22"/>
    </row>
    <row r="30" spans="1:12" s="14" customFormat="1" x14ac:dyDescent="0.3">
      <c r="A30" s="11" t="s">
        <v>22</v>
      </c>
      <c r="B30" s="12">
        <v>13000</v>
      </c>
      <c r="C30" s="12">
        <v>0</v>
      </c>
      <c r="D30" s="12">
        <v>0</v>
      </c>
      <c r="E30" s="12">
        <v>0</v>
      </c>
      <c r="F30" s="12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</row>
    <row r="31" spans="1:12" s="14" customFormat="1" x14ac:dyDescent="0.3">
      <c r="A31" s="20" t="s">
        <v>6</v>
      </c>
      <c r="B31" s="15">
        <f>SUM(B30:B30)</f>
        <v>13000</v>
      </c>
      <c r="C31" s="15">
        <f>SUM(C30:C30)</f>
        <v>0</v>
      </c>
      <c r="D31" s="15">
        <f>SUM(D30:D30)</f>
        <v>0</v>
      </c>
      <c r="E31" s="15">
        <f>SUM(E30:E30)</f>
        <v>0</v>
      </c>
      <c r="F31" s="15">
        <f>SUM(F30:F30)</f>
        <v>0</v>
      </c>
      <c r="G31" s="16">
        <f>SUM(G30:G30)</f>
        <v>0</v>
      </c>
      <c r="H31" s="16">
        <f>SUM(H30:H30)</f>
        <v>0</v>
      </c>
      <c r="I31" s="16">
        <f t="shared" ref="I31:L31" si="2">SUM(I30:I30)</f>
        <v>0</v>
      </c>
      <c r="J31" s="16">
        <f t="shared" si="2"/>
        <v>0</v>
      </c>
      <c r="K31" s="16">
        <f t="shared" si="2"/>
        <v>0</v>
      </c>
      <c r="L31" s="16">
        <f t="shared" si="2"/>
        <v>0</v>
      </c>
    </row>
    <row r="32" spans="1:12" s="14" customFormat="1" x14ac:dyDescent="0.3">
      <c r="A32" s="23" t="s">
        <v>7</v>
      </c>
      <c r="B32" s="24"/>
      <c r="C32" s="24"/>
      <c r="D32" s="24"/>
      <c r="E32" s="24"/>
      <c r="F32" s="24"/>
      <c r="G32" s="25"/>
      <c r="H32" s="25"/>
      <c r="I32" s="25"/>
      <c r="J32" s="25"/>
      <c r="K32" s="25"/>
      <c r="L32" s="25"/>
    </row>
    <row r="33" spans="1:12" s="14" customFormat="1" x14ac:dyDescent="0.3">
      <c r="A33" s="11" t="s">
        <v>24</v>
      </c>
      <c r="B33" s="12">
        <v>150</v>
      </c>
      <c r="C33" s="12">
        <v>150</v>
      </c>
      <c r="D33" s="12">
        <v>150</v>
      </c>
      <c r="E33" s="12">
        <v>150</v>
      </c>
      <c r="F33" s="12">
        <v>150</v>
      </c>
      <c r="G33" s="12">
        <v>150</v>
      </c>
      <c r="H33" s="12">
        <v>150</v>
      </c>
      <c r="I33" s="12">
        <v>150</v>
      </c>
      <c r="J33" s="12">
        <v>150</v>
      </c>
      <c r="K33" s="12">
        <v>150</v>
      </c>
      <c r="L33" s="12">
        <v>150</v>
      </c>
    </row>
    <row r="34" spans="1:12" s="14" customFormat="1" x14ac:dyDescent="0.3">
      <c r="A34" s="11" t="s">
        <v>23</v>
      </c>
      <c r="B34" s="12">
        <v>500</v>
      </c>
      <c r="C34" s="12">
        <v>500</v>
      </c>
      <c r="D34" s="12">
        <v>500</v>
      </c>
      <c r="E34" s="12">
        <v>500</v>
      </c>
      <c r="F34" s="12">
        <v>500</v>
      </c>
      <c r="G34" s="12">
        <v>500</v>
      </c>
      <c r="H34" s="12">
        <v>500</v>
      </c>
      <c r="I34" s="12">
        <v>500</v>
      </c>
      <c r="J34" s="12">
        <v>500</v>
      </c>
      <c r="K34" s="12">
        <v>500</v>
      </c>
      <c r="L34" s="12">
        <v>500</v>
      </c>
    </row>
    <row r="35" spans="1:12" s="14" customFormat="1" x14ac:dyDescent="0.3">
      <c r="A35" s="23" t="s">
        <v>8</v>
      </c>
      <c r="B35" s="15">
        <f>SUM(B33:B34)</f>
        <v>650</v>
      </c>
      <c r="C35" s="15">
        <f t="shared" ref="C35:G35" si="3">SUM(C33:C34)</f>
        <v>650</v>
      </c>
      <c r="D35" s="15">
        <f t="shared" si="3"/>
        <v>650</v>
      </c>
      <c r="E35" s="15">
        <f t="shared" si="3"/>
        <v>650</v>
      </c>
      <c r="F35" s="15">
        <f t="shared" si="3"/>
        <v>650</v>
      </c>
      <c r="G35" s="15">
        <f>SUM(G33:G34)</f>
        <v>650</v>
      </c>
      <c r="H35" s="15">
        <f>SUM(H33:H34)</f>
        <v>650</v>
      </c>
      <c r="I35" s="15">
        <f t="shared" ref="I35:L35" si="4">SUM(I33:I34)</f>
        <v>650</v>
      </c>
      <c r="J35" s="15">
        <f t="shared" si="4"/>
        <v>650</v>
      </c>
      <c r="K35" s="15">
        <f t="shared" si="4"/>
        <v>650</v>
      </c>
      <c r="L35" s="15">
        <f t="shared" si="4"/>
        <v>650</v>
      </c>
    </row>
    <row r="36" spans="1:12" s="14" customFormat="1" x14ac:dyDescent="0.3">
      <c r="A36" s="17" t="s">
        <v>9</v>
      </c>
      <c r="B36" s="15">
        <f>B31+B35</f>
        <v>13650</v>
      </c>
      <c r="C36" s="15">
        <f>C31+C35</f>
        <v>650</v>
      </c>
      <c r="D36" s="15">
        <f>D31+D35</f>
        <v>650</v>
      </c>
      <c r="E36" s="15">
        <f>E31+E35</f>
        <v>650</v>
      </c>
      <c r="F36" s="15">
        <f>F31+F35</f>
        <v>650</v>
      </c>
      <c r="G36" s="16">
        <f>G31+G35</f>
        <v>650</v>
      </c>
      <c r="H36" s="16">
        <f>H31+H35</f>
        <v>650</v>
      </c>
      <c r="I36" s="16">
        <f t="shared" ref="I36:L36" si="5">I31+I35</f>
        <v>650</v>
      </c>
      <c r="J36" s="16">
        <f t="shared" si="5"/>
        <v>650</v>
      </c>
      <c r="K36" s="16">
        <f t="shared" si="5"/>
        <v>650</v>
      </c>
      <c r="L36" s="16">
        <f t="shared" si="5"/>
        <v>650</v>
      </c>
    </row>
    <row r="37" spans="1:12" s="14" customFormat="1" x14ac:dyDescent="0.3">
      <c r="A37" s="11"/>
      <c r="B37" s="12"/>
      <c r="C37" s="12"/>
      <c r="D37" s="12"/>
      <c r="E37" s="12"/>
      <c r="F37" s="12"/>
      <c r="G37" s="13"/>
      <c r="H37" s="13"/>
      <c r="I37" s="13"/>
      <c r="J37" s="13"/>
      <c r="K37" s="13"/>
      <c r="L37" s="13"/>
    </row>
    <row r="38" spans="1:12" s="14" customFormat="1" ht="28.8" x14ac:dyDescent="0.3">
      <c r="A38" s="26" t="s">
        <v>10</v>
      </c>
      <c r="B38" s="15">
        <f>B26-B36</f>
        <v>-10650</v>
      </c>
      <c r="C38" s="15">
        <f>C26-C36</f>
        <v>2350</v>
      </c>
      <c r="D38" s="15">
        <f>D26-D36</f>
        <v>2350</v>
      </c>
      <c r="E38" s="15">
        <f>E26-E36</f>
        <v>2350</v>
      </c>
      <c r="F38" s="15">
        <f>F26-F36</f>
        <v>2350</v>
      </c>
      <c r="G38" s="16">
        <f>G26-G36</f>
        <v>2350</v>
      </c>
      <c r="H38" s="16">
        <f>H26-H36</f>
        <v>2350</v>
      </c>
      <c r="I38" s="16">
        <f t="shared" ref="I38:L38" si="6">I26-I36</f>
        <v>2350</v>
      </c>
      <c r="J38" s="16">
        <f t="shared" si="6"/>
        <v>2350</v>
      </c>
      <c r="K38" s="16">
        <f t="shared" si="6"/>
        <v>2350</v>
      </c>
      <c r="L38" s="16">
        <f t="shared" si="6"/>
        <v>2350</v>
      </c>
    </row>
    <row r="39" spans="1:12" s="14" customFormat="1" x14ac:dyDescent="0.3">
      <c r="A39" s="5"/>
      <c r="B39" s="6"/>
      <c r="C39" s="6"/>
      <c r="D39" s="6"/>
      <c r="E39" s="6"/>
      <c r="F39" s="6"/>
      <c r="G39" s="7"/>
      <c r="H39" s="7"/>
      <c r="I39" s="7"/>
      <c r="J39" s="7"/>
      <c r="K39" s="7"/>
      <c r="L39" s="7"/>
    </row>
    <row r="40" spans="1:12" s="14" customFormat="1" x14ac:dyDescent="0.3">
      <c r="A40" s="27" t="s">
        <v>11</v>
      </c>
      <c r="B40" s="28">
        <f>ROUND(1/(1+$B$19)^B21,4)</f>
        <v>1</v>
      </c>
      <c r="C40" s="28">
        <f>ROUND(1/(1+$B$19)^C21,4)</f>
        <v>0.94340000000000002</v>
      </c>
      <c r="D40" s="28">
        <f>ROUND(1/(1+$B$19)^D21,4)</f>
        <v>0.89</v>
      </c>
      <c r="E40" s="28">
        <f>ROUND(1/(1+$B$19)^E21,4)</f>
        <v>0.83960000000000001</v>
      </c>
      <c r="F40" s="28">
        <f>ROUND(1/(1+$B$19)^F21,4)</f>
        <v>0.79210000000000003</v>
      </c>
      <c r="G40" s="29">
        <f>ROUND(1/(1+$B$19)^G21,4)</f>
        <v>0.74729999999999996</v>
      </c>
      <c r="H40" s="29">
        <f>ROUND(1/(1+$B$19)^H21,4)</f>
        <v>0.70499999999999996</v>
      </c>
      <c r="I40" s="29">
        <f t="shared" ref="I40:L40" si="7">ROUND(1/(1+$B$19)^I21,4)</f>
        <v>0.66510000000000002</v>
      </c>
      <c r="J40" s="29">
        <f t="shared" si="7"/>
        <v>0.62739999999999996</v>
      </c>
      <c r="K40" s="29">
        <f t="shared" si="7"/>
        <v>0.59189999999999998</v>
      </c>
      <c r="L40" s="29">
        <f t="shared" si="7"/>
        <v>0.55840000000000001</v>
      </c>
    </row>
    <row r="41" spans="1:12" x14ac:dyDescent="0.3">
      <c r="A41" s="5" t="s">
        <v>12</v>
      </c>
      <c r="B41" s="15">
        <f>B38*B40</f>
        <v>-10650</v>
      </c>
      <c r="C41" s="15">
        <f t="shared" ref="C41:G41" si="8">C38*C40</f>
        <v>2216.9900000000002</v>
      </c>
      <c r="D41" s="15">
        <f t="shared" si="8"/>
        <v>2091.5</v>
      </c>
      <c r="E41" s="15">
        <f t="shared" si="8"/>
        <v>1973.06</v>
      </c>
      <c r="F41" s="15">
        <f t="shared" si="8"/>
        <v>1861.4350000000002</v>
      </c>
      <c r="G41" s="16">
        <f>G38*G40</f>
        <v>1756.155</v>
      </c>
      <c r="H41" s="16">
        <f>H38*H40</f>
        <v>1656.75</v>
      </c>
      <c r="I41" s="16">
        <f t="shared" ref="I41:L41" si="9">I38*I40</f>
        <v>1562.9850000000001</v>
      </c>
      <c r="J41" s="16">
        <f t="shared" si="9"/>
        <v>1474.3899999999999</v>
      </c>
      <c r="K41" s="16">
        <f t="shared" si="9"/>
        <v>1390.9649999999999</v>
      </c>
      <c r="L41" s="16">
        <f t="shared" si="9"/>
        <v>1312.24</v>
      </c>
    </row>
    <row r="42" spans="1:12" x14ac:dyDescent="0.3">
      <c r="A42" s="5" t="s">
        <v>13</v>
      </c>
      <c r="B42" s="30">
        <f>B41</f>
        <v>-10650</v>
      </c>
      <c r="C42" s="30">
        <f>B42+C41</f>
        <v>-8433.01</v>
      </c>
      <c r="D42" s="30">
        <f t="shared" ref="D42:G42" si="10">C42+D41</f>
        <v>-6341.51</v>
      </c>
      <c r="E42" s="30">
        <f t="shared" si="10"/>
        <v>-4368.4500000000007</v>
      </c>
      <c r="F42" s="30">
        <f t="shared" si="10"/>
        <v>-2507.0150000000003</v>
      </c>
      <c r="G42" s="31">
        <f>F42+G41</f>
        <v>-750.86000000000035</v>
      </c>
      <c r="H42" s="31">
        <f>G42+H41</f>
        <v>905.88999999999965</v>
      </c>
      <c r="I42" s="31">
        <f t="shared" ref="I42:L42" si="11">H42+I41</f>
        <v>2468.875</v>
      </c>
      <c r="J42" s="31">
        <f t="shared" si="11"/>
        <v>3943.2649999999999</v>
      </c>
      <c r="K42" s="31">
        <f t="shared" si="11"/>
        <v>5334.23</v>
      </c>
      <c r="L42" s="31">
        <f t="shared" si="11"/>
        <v>6646.4699999999993</v>
      </c>
    </row>
    <row r="43" spans="1:12" ht="15" thickBot="1" x14ac:dyDescent="0.35">
      <c r="A43" s="32" t="s">
        <v>14</v>
      </c>
      <c r="B43" s="33">
        <f>$L$42</f>
        <v>6646.4699999999993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</row>
  </sheetData>
  <mergeCells count="1">
    <mergeCell ref="B43:L43"/>
  </mergeCells>
  <conditionalFormatting sqref="B43">
    <cfRule type="cellIs" dxfId="1" priority="2" operator="greaterThan">
      <formula>0</formula>
    </cfRule>
  </conditionalFormatting>
  <conditionalFormatting sqref="B43">
    <cfRule type="cellIs" dxfId="0" priority="1" operator="lessThan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6" sqref="B6"/>
    </sheetView>
  </sheetViews>
  <sheetFormatPr defaultColWidth="11.5546875" defaultRowHeight="14.4" x14ac:dyDescent="0.3"/>
  <sheetData>
    <row r="1" spans="1:2" x14ac:dyDescent="0.3">
      <c r="A1" t="s">
        <v>15</v>
      </c>
      <c r="B1" t="s">
        <v>16</v>
      </c>
    </row>
    <row r="3" spans="1:2" x14ac:dyDescent="0.3">
      <c r="A3" t="s">
        <v>17</v>
      </c>
      <c r="B3" t="s">
        <v>18</v>
      </c>
    </row>
    <row r="4" spans="1:2" x14ac:dyDescent="0.3">
      <c r="B4" t="s">
        <v>19</v>
      </c>
    </row>
    <row r="5" spans="1:2" x14ac:dyDescent="0.3">
      <c r="B5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Kapitalwertmethode</vt:lpstr>
      <vt:lpstr>Quelle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Runge</dc:creator>
  <cp:lastModifiedBy>Val Richter</cp:lastModifiedBy>
  <dcterms:created xsi:type="dcterms:W3CDTF">2023-11-13T00:33:38Z</dcterms:created>
  <dcterms:modified xsi:type="dcterms:W3CDTF">2023-11-13T10:59:37Z</dcterms:modified>
</cp:coreProperties>
</file>