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08" yWindow="804" windowWidth="29148" windowHeight="10788"/>
  </bookViews>
  <sheets>
    <sheet name="Ambassador Summary" sheetId="1" r:id="rId1"/>
    <sheet name="Ambassadors - Raw" sheetId="2" r:id="rId2"/>
    <sheet name="Knocking Metrics - Raw" sheetId="3" r:id="rId3"/>
    <sheet name="Leads - Raw" sheetId="4" r:id="rId4"/>
    <sheet name="Sales Appointments - Raw" sheetId="5" r:id="rId5"/>
    <sheet name="CAD Appointments - Raw" sheetId="6" r:id="rId6"/>
    <sheet name="Opportunities - Raw" sheetId="7" r:id="rId7"/>
  </sheet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2" i="1"/>
  <c r="I26" i="1" s="1"/>
  <c r="G15" i="1" l="1"/>
  <c r="B4" i="1"/>
  <c r="G16" i="1"/>
  <c r="H16" i="1" s="1"/>
  <c r="G13" i="1"/>
  <c r="H13" i="1" s="1"/>
  <c r="G12" i="1"/>
  <c r="H12" i="1" s="1"/>
  <c r="G14" i="1"/>
  <c r="H14" i="1" s="1"/>
  <c r="G11" i="1"/>
  <c r="H11" i="1" s="1"/>
  <c r="F10" i="1"/>
  <c r="M13" i="1"/>
  <c r="N13" i="1" s="1"/>
  <c r="M10" i="1"/>
  <c r="N10" i="1" s="1"/>
  <c r="B17" i="1"/>
  <c r="C17" i="1"/>
  <c r="I12" i="1"/>
  <c r="J12" i="1" s="1"/>
  <c r="G10" i="1"/>
  <c r="C10" i="1"/>
  <c r="C11" i="1"/>
  <c r="D12" i="1"/>
  <c r="D13" i="1"/>
  <c r="D14" i="1"/>
  <c r="D15" i="1"/>
  <c r="F16" i="1"/>
  <c r="I23" i="1"/>
  <c r="J23" i="1" s="1"/>
  <c r="D36" i="1"/>
  <c r="D10" i="1"/>
  <c r="D11" i="1"/>
  <c r="F12" i="1"/>
  <c r="E13" i="1"/>
  <c r="E14" i="1"/>
  <c r="E15" i="1"/>
  <c r="C12" i="1"/>
  <c r="E10" i="1"/>
  <c r="F11" i="1"/>
  <c r="F13" i="1"/>
  <c r="H15" i="1"/>
  <c r="K16" i="1"/>
  <c r="I27" i="1"/>
  <c r="J27" i="1" s="1"/>
  <c r="B38" i="1"/>
  <c r="I10" i="1"/>
  <c r="J10" i="1" s="1"/>
  <c r="I11" i="1"/>
  <c r="J11" i="1" s="1"/>
  <c r="I13" i="1"/>
  <c r="I14" i="1"/>
  <c r="J14" i="1" s="1"/>
  <c r="K15" i="1"/>
  <c r="F17" i="1"/>
  <c r="M39" i="1"/>
  <c r="N39" i="1" s="1"/>
  <c r="I24" i="1"/>
  <c r="J24" i="1" s="1"/>
  <c r="E39" i="1"/>
  <c r="B3" i="1"/>
  <c r="F24" i="1" s="1"/>
  <c r="K10" i="1"/>
  <c r="K11" i="1"/>
  <c r="K12" i="1"/>
  <c r="M14" i="1"/>
  <c r="N14" i="1" s="1"/>
  <c r="M15" i="1"/>
  <c r="N15" i="1" s="1"/>
  <c r="K17" i="1"/>
  <c r="C41" i="1"/>
  <c r="K41" i="1"/>
  <c r="C15" i="1"/>
  <c r="C16" i="1"/>
  <c r="F42" i="1"/>
  <c r="J26" i="1"/>
  <c r="I36" i="1"/>
  <c r="D37" i="1"/>
  <c r="B39" i="1"/>
  <c r="E40" i="1"/>
  <c r="M40" i="1"/>
  <c r="N40" i="1" s="1"/>
  <c r="C42" i="1"/>
  <c r="K42" i="1"/>
  <c r="F43" i="1"/>
  <c r="E11" i="1"/>
  <c r="M11" i="1"/>
  <c r="N11" i="1" s="1"/>
  <c r="C13" i="1"/>
  <c r="K13" i="1"/>
  <c r="F14" i="1"/>
  <c r="I15" i="1"/>
  <c r="D16" i="1"/>
  <c r="I28" i="1"/>
  <c r="B36" i="1"/>
  <c r="E37" i="1"/>
  <c r="M37" i="1"/>
  <c r="N37" i="1" s="1"/>
  <c r="C39" i="1"/>
  <c r="K39" i="1"/>
  <c r="F40" i="1"/>
  <c r="I41" i="1"/>
  <c r="D42" i="1"/>
  <c r="E16" i="1"/>
  <c r="M16" i="1"/>
  <c r="N16" i="1" s="1"/>
  <c r="I25" i="1"/>
  <c r="C36" i="1"/>
  <c r="K36" i="1"/>
  <c r="F37" i="1"/>
  <c r="I38" i="1"/>
  <c r="D39" i="1"/>
  <c r="B41" i="1"/>
  <c r="E42" i="1"/>
  <c r="M42" i="1"/>
  <c r="N42" i="1" s="1"/>
  <c r="E36" i="1"/>
  <c r="M36" i="1"/>
  <c r="C38" i="1"/>
  <c r="K38" i="1"/>
  <c r="F39" i="1"/>
  <c r="I40" i="1"/>
  <c r="D41" i="1"/>
  <c r="F23" i="1"/>
  <c r="D25" i="1"/>
  <c r="B27" i="1"/>
  <c r="E28" i="1"/>
  <c r="M28" i="1"/>
  <c r="N28" i="1" s="1"/>
  <c r="F36" i="1"/>
  <c r="I37" i="1"/>
  <c r="D38" i="1"/>
  <c r="B40" i="1"/>
  <c r="E41" i="1"/>
  <c r="M41" i="1"/>
  <c r="N41" i="1" s="1"/>
  <c r="C43" i="1"/>
  <c r="K43" i="1"/>
  <c r="E12" i="1"/>
  <c r="M12" i="1"/>
  <c r="N12" i="1" s="1"/>
  <c r="C14" i="1"/>
  <c r="K14" i="1"/>
  <c r="F15" i="1"/>
  <c r="I16" i="1"/>
  <c r="D17" i="1"/>
  <c r="M25" i="1"/>
  <c r="N25" i="1" s="1"/>
  <c r="C27" i="1"/>
  <c r="K27" i="1"/>
  <c r="I29" i="1"/>
  <c r="D30" i="1"/>
  <c r="B37" i="1"/>
  <c r="E38" i="1"/>
  <c r="M38" i="1"/>
  <c r="N38" i="1" s="1"/>
  <c r="C40" i="1"/>
  <c r="K40" i="1"/>
  <c r="F41" i="1"/>
  <c r="I42" i="1"/>
  <c r="D43" i="1"/>
  <c r="C24" i="1"/>
  <c r="K24" i="1"/>
  <c r="F25" i="1"/>
  <c r="C37" i="1"/>
  <c r="K37" i="1"/>
  <c r="F38" i="1"/>
  <c r="I39" i="1"/>
  <c r="D40" i="1"/>
  <c r="E24" i="1" l="1"/>
  <c r="E29" i="1"/>
  <c r="B24" i="1"/>
  <c r="B28" i="1"/>
  <c r="G37" i="1"/>
  <c r="H37" i="1" s="1"/>
  <c r="G40" i="1"/>
  <c r="H40" i="1" s="1"/>
  <c r="G38" i="1"/>
  <c r="H38" i="1" s="1"/>
  <c r="G39" i="1"/>
  <c r="H39" i="1" s="1"/>
  <c r="G42" i="1"/>
  <c r="H42" i="1" s="1"/>
  <c r="G41" i="1"/>
  <c r="H41" i="1" s="1"/>
  <c r="B42" i="1"/>
  <c r="G36" i="1"/>
  <c r="G24" i="1"/>
  <c r="G26" i="1"/>
  <c r="H26" i="1" s="1"/>
  <c r="G25" i="1"/>
  <c r="H25" i="1" s="1"/>
  <c r="G28" i="1"/>
  <c r="H28" i="1" s="1"/>
  <c r="G29" i="1"/>
  <c r="H29" i="1" s="1"/>
  <c r="G27" i="1"/>
  <c r="H27" i="1" s="1"/>
  <c r="F27" i="1"/>
  <c r="C30" i="1"/>
  <c r="G23" i="1"/>
  <c r="H23" i="1" s="1"/>
  <c r="B23" i="1"/>
  <c r="L11" i="1"/>
  <c r="E17" i="1"/>
  <c r="L13" i="1"/>
  <c r="J13" i="1"/>
  <c r="B29" i="1"/>
  <c r="E26" i="1"/>
  <c r="E23" i="1"/>
  <c r="F29" i="1"/>
  <c r="K25" i="1"/>
  <c r="D23" i="1"/>
  <c r="K28" i="1"/>
  <c r="C25" i="1"/>
  <c r="C28" i="1"/>
  <c r="D28" i="1"/>
  <c r="B25" i="1"/>
  <c r="M26" i="1"/>
  <c r="N26" i="1" s="1"/>
  <c r="M23" i="1"/>
  <c r="N23" i="1" s="1"/>
  <c r="F26" i="1"/>
  <c r="D27" i="1"/>
  <c r="F28" i="1"/>
  <c r="K30" i="1"/>
  <c r="D26" i="1"/>
  <c r="D29" i="1"/>
  <c r="F30" i="1"/>
  <c r="D24" i="1"/>
  <c r="K29" i="1"/>
  <c r="C29" i="1"/>
  <c r="K26" i="1"/>
  <c r="M27" i="1"/>
  <c r="N27" i="1" s="1"/>
  <c r="K23" i="1"/>
  <c r="E25" i="1"/>
  <c r="M29" i="1"/>
  <c r="N29" i="1" s="1"/>
  <c r="C23" i="1"/>
  <c r="C26" i="1"/>
  <c r="E27" i="1"/>
  <c r="M24" i="1"/>
  <c r="N24" i="1" s="1"/>
  <c r="B26" i="1"/>
  <c r="L14" i="1"/>
  <c r="L12" i="1"/>
  <c r="J28" i="1"/>
  <c r="L28" i="1"/>
  <c r="E43" i="1"/>
  <c r="M17" i="1"/>
  <c r="N17" i="1" s="1"/>
  <c r="L41" i="1"/>
  <c r="J41" i="1"/>
  <c r="M43" i="1"/>
  <c r="N43" i="1" s="1"/>
  <c r="N36" i="1"/>
  <c r="L15" i="1"/>
  <c r="I17" i="1"/>
  <c r="J17" i="1" s="1"/>
  <c r="J15" i="1"/>
  <c r="J16" i="1"/>
  <c r="L17" i="1"/>
  <c r="L16" i="1"/>
  <c r="J38" i="1"/>
  <c r="I30" i="1"/>
  <c r="J25" i="1"/>
  <c r="L40" i="1"/>
  <c r="J40" i="1"/>
  <c r="J42" i="1"/>
  <c r="L42" i="1"/>
  <c r="H10" i="1"/>
  <c r="L10" i="1"/>
  <c r="G17" i="1"/>
  <c r="H17" i="1" s="1"/>
  <c r="J37" i="1"/>
  <c r="L39" i="1"/>
  <c r="J39" i="1"/>
  <c r="H36" i="1"/>
  <c r="J29" i="1"/>
  <c r="B43" i="1"/>
  <c r="L36" i="1"/>
  <c r="I43" i="1"/>
  <c r="J36" i="1"/>
  <c r="L26" i="1"/>
  <c r="G43" i="1" l="1"/>
  <c r="H43" i="1" s="1"/>
  <c r="L25" i="1"/>
  <c r="L23" i="1"/>
  <c r="L38" i="1"/>
  <c r="L37" i="1"/>
  <c r="L29" i="1"/>
  <c r="L27" i="1"/>
  <c r="B30" i="1"/>
  <c r="H24" i="1"/>
  <c r="L24" i="1"/>
  <c r="E30" i="1"/>
  <c r="M30" i="1"/>
  <c r="N30" i="1" s="1"/>
  <c r="G30" i="1"/>
  <c r="H30" i="1" s="1"/>
  <c r="L43" i="1"/>
  <c r="J43" i="1"/>
  <c r="J30" i="1"/>
  <c r="L30" i="1" l="1"/>
</calcChain>
</file>

<file path=xl/sharedStrings.xml><?xml version="1.0" encoding="utf-8"?>
<sst xmlns="http://schemas.openxmlformats.org/spreadsheetml/2006/main" count="11067" uniqueCount="1655">
  <si>
    <t>TODAY:</t>
  </si>
  <si>
    <t>WEEK START:</t>
  </si>
  <si>
    <t>MONTH START:</t>
  </si>
  <si>
    <t>Yesterday</t>
  </si>
  <si>
    <t>Office</t>
  </si>
  <si>
    <t>Doors</t>
  </si>
  <si>
    <t>Doors/Shift</t>
  </si>
  <si>
    <t>Avg. Shift (Hrs)</t>
  </si>
  <si>
    <t>Sets</t>
  </si>
  <si>
    <t>Sets/Shift</t>
  </si>
  <si>
    <t>Sits</t>
  </si>
  <si>
    <t>Sits/Rep</t>
  </si>
  <si>
    <t>Sales</t>
  </si>
  <si>
    <t>Sales/Rep</t>
  </si>
  <si>
    <t>Sit Rate</t>
  </si>
  <si>
    <t>Close Rate</t>
  </si>
  <si>
    <t>Failed Roofs</t>
  </si>
  <si>
    <t>Failed Roof Rate</t>
  </si>
  <si>
    <t>Kings</t>
  </si>
  <si>
    <t>Massachusetts</t>
  </si>
  <si>
    <t>Nassau</t>
  </si>
  <si>
    <t>Queens</t>
  </si>
  <si>
    <t>Rhode Island</t>
  </si>
  <si>
    <t>Richmond</t>
  </si>
  <si>
    <t>Suffolk</t>
  </si>
  <si>
    <t>Total</t>
  </si>
  <si>
    <t>This Week</t>
  </si>
  <si>
    <t>This Month</t>
  </si>
  <si>
    <t>Name</t>
  </si>
  <si>
    <t>Role</t>
  </si>
  <si>
    <t>Patrick Beane</t>
  </si>
  <si>
    <t>Senior Ambassador</t>
  </si>
  <si>
    <t>Watson Li</t>
  </si>
  <si>
    <t>Ambassador</t>
  </si>
  <si>
    <t>John Guariglio</t>
  </si>
  <si>
    <t>Dorothy Pitti</t>
  </si>
  <si>
    <t>Amit Shenoy</t>
  </si>
  <si>
    <t>Lead Ambassador</t>
  </si>
  <si>
    <t>Brian France</t>
  </si>
  <si>
    <t>Asha Lewis</t>
  </si>
  <si>
    <t>Neil Potter</t>
  </si>
  <si>
    <t>Ambassador Manager</t>
  </si>
  <si>
    <t>Dan Robin</t>
  </si>
  <si>
    <t>Saad Farque</t>
  </si>
  <si>
    <t>Caitlyn Weiss</t>
  </si>
  <si>
    <t>Alex Ma</t>
  </si>
  <si>
    <t>Tyler Connell</t>
  </si>
  <si>
    <t>Hector Laserna</t>
  </si>
  <si>
    <t>Caroline Ryan</t>
  </si>
  <si>
    <t>Adam Fisher</t>
  </si>
  <si>
    <t>Robert Soto</t>
  </si>
  <si>
    <t>Uju Obiano</t>
  </si>
  <si>
    <t>Tia Morales</t>
  </si>
  <si>
    <t>Stephen Tranghese</t>
  </si>
  <si>
    <t>Cynthia Kane</t>
  </si>
  <si>
    <t>Sylvan O'Sullivan</t>
  </si>
  <si>
    <t>Allan Euceda</t>
  </si>
  <si>
    <t>Min Wang</t>
  </si>
  <si>
    <t>Solar Consultant</t>
  </si>
  <si>
    <t>Chase Brown</t>
  </si>
  <si>
    <t>Feride Jashari</t>
  </si>
  <si>
    <t>Tara Peck</t>
  </si>
  <si>
    <t>Tyler Willis</t>
  </si>
  <si>
    <t>Alex Ferone</t>
  </si>
  <si>
    <t>Adrian Morales</t>
  </si>
  <si>
    <t>Jonathan Jainarine</t>
  </si>
  <si>
    <t>Clinton Dyer</t>
  </si>
  <si>
    <t>Iskander Yunusov</t>
  </si>
  <si>
    <t>Saif Khan</t>
  </si>
  <si>
    <t>Jimes Dubois</t>
  </si>
  <si>
    <t>Kaitlyn Hall</t>
  </si>
  <si>
    <t>Gregory Jones</t>
  </si>
  <si>
    <t>Grant Horner</t>
  </si>
  <si>
    <t>Doug Huron</t>
  </si>
  <si>
    <t>Thomas Doremus</t>
  </si>
  <si>
    <t>Allegra Myers</t>
  </si>
  <si>
    <t>Gil De Silva</t>
  </si>
  <si>
    <t>Jerome Pakalinsky</t>
  </si>
  <si>
    <t>Aboubacar Okeke-Diagne</t>
  </si>
  <si>
    <t>Jamel Minto</t>
  </si>
  <si>
    <t>Ebnul Karim</t>
  </si>
  <si>
    <t>William Brown</t>
  </si>
  <si>
    <t>Chris Nazi</t>
  </si>
  <si>
    <t>John Tamtelen</t>
  </si>
  <si>
    <t>Harmony Lokenye</t>
  </si>
  <si>
    <t>Sergio Miranda</t>
  </si>
  <si>
    <t>Ricardo Jean-Pierre</t>
  </si>
  <si>
    <t>Leon Thompson</t>
  </si>
  <si>
    <t>Michael Andria</t>
  </si>
  <si>
    <t>Terence Kilik</t>
  </si>
  <si>
    <t>Eugene Kim</t>
  </si>
  <si>
    <t>Colin Campbell</t>
  </si>
  <si>
    <t>Indraine Ramdut</t>
  </si>
  <si>
    <t>Dana Goodman</t>
  </si>
  <si>
    <t>Hannah Wroblinski</t>
  </si>
  <si>
    <t>Albert Morse</t>
  </si>
  <si>
    <t>Francis D'Erasmo</t>
  </si>
  <si>
    <t>Adam Weiner</t>
  </si>
  <si>
    <t>Efrain Rivera</t>
  </si>
  <si>
    <t>Cassandra Henkenius</t>
  </si>
  <si>
    <t>Kevin Hindley</t>
  </si>
  <si>
    <t>CAD Specialist</t>
  </si>
  <si>
    <t>Janae Rene</t>
  </si>
  <si>
    <t>Keith Hubbard</t>
  </si>
  <si>
    <t>Elena Kondor</t>
  </si>
  <si>
    <t>Laura Suarez</t>
  </si>
  <si>
    <t>Casey Silvers</t>
  </si>
  <si>
    <t>Lynn Hall</t>
  </si>
  <si>
    <t>Eric Torres</t>
  </si>
  <si>
    <t>Adrian Garcia</t>
  </si>
  <si>
    <t>Chris Duggan</t>
  </si>
  <si>
    <t>Cole Peters</t>
  </si>
  <si>
    <t>Niles Uy</t>
  </si>
  <si>
    <t>Andrew Field</t>
  </si>
  <si>
    <t>Tom Scala</t>
  </si>
  <si>
    <t>Matt Seibert</t>
  </si>
  <si>
    <t>Andrew Gregory</t>
  </si>
  <si>
    <t>Jonathan Roy</t>
  </si>
  <si>
    <t>Nathan Bronfen</t>
  </si>
  <si>
    <t>Ryan Samida</t>
  </si>
  <si>
    <t>Carlo Echeverri</t>
  </si>
  <si>
    <t>Steven Rodriguez</t>
  </si>
  <si>
    <t>Nickolas Tenman</t>
  </si>
  <si>
    <t>Brendan Clune</t>
  </si>
  <si>
    <t>Mauricio Antunano</t>
  </si>
  <si>
    <t>Kartikeya Ladha</t>
  </si>
  <si>
    <t>Sherard Bishop</t>
  </si>
  <si>
    <t>Carlos Vega</t>
  </si>
  <si>
    <t>Walter Avalos</t>
  </si>
  <si>
    <t>Date</t>
  </si>
  <si>
    <t>Shifts</t>
  </si>
  <si>
    <t>Shift Length</t>
  </si>
  <si>
    <t>Michael Callahan</t>
  </si>
  <si>
    <t>Ben Van Ness</t>
  </si>
  <si>
    <t>Justine Medina</t>
  </si>
  <si>
    <t>Lonnie Edwards</t>
  </si>
  <si>
    <t>Lead Number</t>
  </si>
  <si>
    <t>Sit Date</t>
  </si>
  <si>
    <t>088865</t>
  </si>
  <si>
    <t>088970</t>
  </si>
  <si>
    <t>089512</t>
  </si>
  <si>
    <t>089153</t>
  </si>
  <si>
    <t>Liam Condon</t>
  </si>
  <si>
    <t>089597</t>
  </si>
  <si>
    <t>Josh Lilly</t>
  </si>
  <si>
    <t>077279</t>
  </si>
  <si>
    <t>090371</t>
  </si>
  <si>
    <t>069096</t>
  </si>
  <si>
    <t>090383</t>
  </si>
  <si>
    <t>091439</t>
  </si>
  <si>
    <t>090993</t>
  </si>
  <si>
    <t>018697</t>
  </si>
  <si>
    <t>091658</t>
  </si>
  <si>
    <t>091806</t>
  </si>
  <si>
    <t>090059</t>
  </si>
  <si>
    <t>091206</t>
  </si>
  <si>
    <t>090753</t>
  </si>
  <si>
    <t>091186</t>
  </si>
  <si>
    <t>090730</t>
  </si>
  <si>
    <t>062140</t>
  </si>
  <si>
    <t>065752</t>
  </si>
  <si>
    <t>088110</t>
  </si>
  <si>
    <t>088380</t>
  </si>
  <si>
    <t>088547</t>
  </si>
  <si>
    <t>090566</t>
  </si>
  <si>
    <t>090639</t>
  </si>
  <si>
    <t>090795</t>
  </si>
  <si>
    <t>090215</t>
  </si>
  <si>
    <t>087422</t>
  </si>
  <si>
    <t>087445</t>
  </si>
  <si>
    <t>089233</t>
  </si>
  <si>
    <t>089718</t>
  </si>
  <si>
    <t>087052</t>
  </si>
  <si>
    <t>085698</t>
  </si>
  <si>
    <t>077601</t>
  </si>
  <si>
    <t>089929</t>
  </si>
  <si>
    <t>090491</t>
  </si>
  <si>
    <t>089782</t>
  </si>
  <si>
    <t>090560</t>
  </si>
  <si>
    <t>084517</t>
  </si>
  <si>
    <t>086255</t>
  </si>
  <si>
    <t>076842</t>
  </si>
  <si>
    <t>Joseph Pak</t>
  </si>
  <si>
    <t>088383</t>
  </si>
  <si>
    <t>088297</t>
  </si>
  <si>
    <t>091845</t>
  </si>
  <si>
    <t>091514</t>
  </si>
  <si>
    <t>062750</t>
  </si>
  <si>
    <t>090529</t>
  </si>
  <si>
    <t>091324</t>
  </si>
  <si>
    <t>088891</t>
  </si>
  <si>
    <t>089553</t>
  </si>
  <si>
    <t>089751</t>
  </si>
  <si>
    <t>089059</t>
  </si>
  <si>
    <t>088929</t>
  </si>
  <si>
    <t>Michael Young-Cho</t>
  </si>
  <si>
    <t>089329</t>
  </si>
  <si>
    <t>089488</t>
  </si>
  <si>
    <t>089466</t>
  </si>
  <si>
    <t>089131</t>
  </si>
  <si>
    <t>089303</t>
  </si>
  <si>
    <t>088528</t>
  </si>
  <si>
    <t>088569</t>
  </si>
  <si>
    <t>085484</t>
  </si>
  <si>
    <t>085774</t>
  </si>
  <si>
    <t>085499</t>
  </si>
  <si>
    <t>086142</t>
  </si>
  <si>
    <t>085344</t>
  </si>
  <si>
    <t>087076</t>
  </si>
  <si>
    <t>088436</t>
  </si>
  <si>
    <t>088113</t>
  </si>
  <si>
    <t>088322</t>
  </si>
  <si>
    <t>079399</t>
  </si>
  <si>
    <t>080402</t>
  </si>
  <si>
    <t>079827</t>
  </si>
  <si>
    <t>079623</t>
  </si>
  <si>
    <t>087514</t>
  </si>
  <si>
    <t>082957</t>
  </si>
  <si>
    <t>085876</t>
  </si>
  <si>
    <t>085820</t>
  </si>
  <si>
    <t>081725</t>
  </si>
  <si>
    <t>086440</t>
  </si>
  <si>
    <t>087471</t>
  </si>
  <si>
    <t>086239</t>
  </si>
  <si>
    <t>085787</t>
  </si>
  <si>
    <t>081496</t>
  </si>
  <si>
    <t>086593</t>
  </si>
  <si>
    <t>083934</t>
  </si>
  <si>
    <t>083985</t>
  </si>
  <si>
    <t>090385</t>
  </si>
  <si>
    <t>090622</t>
  </si>
  <si>
    <t>090852</t>
  </si>
  <si>
    <t>069093</t>
  </si>
  <si>
    <t>091661</t>
  </si>
  <si>
    <t>091477</t>
  </si>
  <si>
    <t>091499</t>
  </si>
  <si>
    <t>091198</t>
  </si>
  <si>
    <t>065986</t>
  </si>
  <si>
    <t>090808</t>
  </si>
  <si>
    <t>032210</t>
  </si>
  <si>
    <t>091240</t>
  </si>
  <si>
    <t>091226</t>
  </si>
  <si>
    <t>061137</t>
  </si>
  <si>
    <t>Ioana Solomon</t>
  </si>
  <si>
    <t>062925</t>
  </si>
  <si>
    <t>062554</t>
  </si>
  <si>
    <t>062637</t>
  </si>
  <si>
    <t>045624</t>
  </si>
  <si>
    <t>Caleb Halvorson-Fried</t>
  </si>
  <si>
    <t>043179</t>
  </si>
  <si>
    <t>Aida Kaleb</t>
  </si>
  <si>
    <t>091192</t>
  </si>
  <si>
    <t>039944</t>
  </si>
  <si>
    <t>040072</t>
  </si>
  <si>
    <t>045436</t>
  </si>
  <si>
    <t>075322</t>
  </si>
  <si>
    <t>080570</t>
  </si>
  <si>
    <t>084138</t>
  </si>
  <si>
    <t>Johnny Rivera</t>
  </si>
  <si>
    <t>052375</t>
  </si>
  <si>
    <t>085733</t>
  </si>
  <si>
    <t>043180</t>
  </si>
  <si>
    <t>036406</t>
  </si>
  <si>
    <t>035038</t>
  </si>
  <si>
    <t>034197</t>
  </si>
  <si>
    <t>046598</t>
  </si>
  <si>
    <t>080549</t>
  </si>
  <si>
    <t>086472</t>
  </si>
  <si>
    <t>074212</t>
  </si>
  <si>
    <t>092105</t>
  </si>
  <si>
    <t>079819</t>
  </si>
  <si>
    <t>089223</t>
  </si>
  <si>
    <t>088966</t>
  </si>
  <si>
    <t>088969</t>
  </si>
  <si>
    <t>088993</t>
  </si>
  <si>
    <t>089425</t>
  </si>
  <si>
    <t>071145</t>
  </si>
  <si>
    <t>088644</t>
  </si>
  <si>
    <t>089084</t>
  </si>
  <si>
    <t>089849</t>
  </si>
  <si>
    <t>065746</t>
  </si>
  <si>
    <t>089814</t>
  </si>
  <si>
    <t>089609</t>
  </si>
  <si>
    <t>087257</t>
  </si>
  <si>
    <t>085237</t>
  </si>
  <si>
    <t>085204</t>
  </si>
  <si>
    <t>085297</t>
  </si>
  <si>
    <t>076246</t>
  </si>
  <si>
    <t>086055</t>
  </si>
  <si>
    <t>Winston Vaughan</t>
  </si>
  <si>
    <t>087965</t>
  </si>
  <si>
    <t>088449</t>
  </si>
  <si>
    <t>088834</t>
  </si>
  <si>
    <t>087434</t>
  </si>
  <si>
    <t>091582</t>
  </si>
  <si>
    <t>089113</t>
  </si>
  <si>
    <t>089554</t>
  </si>
  <si>
    <t>089502</t>
  </si>
  <si>
    <t>089772</t>
  </si>
  <si>
    <t>086967</t>
  </si>
  <si>
    <t>Brandon Toron</t>
  </si>
  <si>
    <t>066016</t>
  </si>
  <si>
    <t>087406</t>
  </si>
  <si>
    <t>088550</t>
  </si>
  <si>
    <t>088037</t>
  </si>
  <si>
    <t>088518</t>
  </si>
  <si>
    <t>087448</t>
  </si>
  <si>
    <t>Solomon Ibragimov</t>
  </si>
  <si>
    <t>090266</t>
  </si>
  <si>
    <t>090344</t>
  </si>
  <si>
    <t>088623</t>
  </si>
  <si>
    <t>090488</t>
  </si>
  <si>
    <t>087251</t>
  </si>
  <si>
    <t>084180</t>
  </si>
  <si>
    <t>036126</t>
  </si>
  <si>
    <t>026494</t>
  </si>
  <si>
    <t>073048</t>
  </si>
  <si>
    <t>087241</t>
  </si>
  <si>
    <t>083126</t>
  </si>
  <si>
    <t>089667</t>
  </si>
  <si>
    <t>089540</t>
  </si>
  <si>
    <t>089827</t>
  </si>
  <si>
    <t>089420</t>
  </si>
  <si>
    <t>060449</t>
  </si>
  <si>
    <t>089407</t>
  </si>
  <si>
    <t>089461</t>
  </si>
  <si>
    <t>069263</t>
  </si>
  <si>
    <t>064907</t>
  </si>
  <si>
    <t>083060</t>
  </si>
  <si>
    <t>082425</t>
  </si>
  <si>
    <t>082804</t>
  </si>
  <si>
    <t>089967</t>
  </si>
  <si>
    <t>090074</t>
  </si>
  <si>
    <t>090136</t>
  </si>
  <si>
    <t>090474</t>
  </si>
  <si>
    <t>075474</t>
  </si>
  <si>
    <t>076115</t>
  </si>
  <si>
    <t>085116</t>
  </si>
  <si>
    <t>082424</t>
  </si>
  <si>
    <t>David Rivera</t>
  </si>
  <si>
    <t>083807</t>
  </si>
  <si>
    <t>085241</t>
  </si>
  <si>
    <t>082768</t>
  </si>
  <si>
    <t>Michael Reut</t>
  </si>
  <si>
    <t>084961</t>
  </si>
  <si>
    <t>Laurel Payne</t>
  </si>
  <si>
    <t>088791</t>
  </si>
  <si>
    <t>079722</t>
  </si>
  <si>
    <t>086563</t>
  </si>
  <si>
    <t>066269</t>
  </si>
  <si>
    <t>085685</t>
  </si>
  <si>
    <t>085640</t>
  </si>
  <si>
    <t>054720</t>
  </si>
  <si>
    <t>Cyndell Fennell</t>
  </si>
  <si>
    <t>086612</t>
  </si>
  <si>
    <t>055015</t>
  </si>
  <si>
    <t>088676</t>
  </si>
  <si>
    <t>082826</t>
  </si>
  <si>
    <t>079659</t>
  </si>
  <si>
    <t>078970</t>
  </si>
  <si>
    <t>074050</t>
  </si>
  <si>
    <t>074819</t>
  </si>
  <si>
    <t>087681</t>
  </si>
  <si>
    <t>087828</t>
  </si>
  <si>
    <t>088737</t>
  </si>
  <si>
    <t>088233</t>
  </si>
  <si>
    <t>088468</t>
  </si>
  <si>
    <t>077679</t>
  </si>
  <si>
    <t>088088</t>
  </si>
  <si>
    <t>088167</t>
  </si>
  <si>
    <t>088021</t>
  </si>
  <si>
    <t>087661</t>
  </si>
  <si>
    <t>087917</t>
  </si>
  <si>
    <t>089169</t>
  </si>
  <si>
    <t>089068</t>
  </si>
  <si>
    <t>084039</t>
  </si>
  <si>
    <t>054785</t>
  </si>
  <si>
    <t>084248</t>
  </si>
  <si>
    <t>087634</t>
  </si>
  <si>
    <t>085378</t>
  </si>
  <si>
    <t>082390</t>
  </si>
  <si>
    <t>090577</t>
  </si>
  <si>
    <t>091676</t>
  </si>
  <si>
    <t>090412</t>
  </si>
  <si>
    <t>090843</t>
  </si>
  <si>
    <t>079355</t>
  </si>
  <si>
    <t>092106</t>
  </si>
  <si>
    <t>090315</t>
  </si>
  <si>
    <t>091650</t>
  </si>
  <si>
    <t>091844</t>
  </si>
  <si>
    <t>090408</t>
  </si>
  <si>
    <t>089981</t>
  </si>
  <si>
    <t>Kahlil Bishop</t>
  </si>
  <si>
    <t>061925</t>
  </si>
  <si>
    <t>056964</t>
  </si>
  <si>
    <t>064130</t>
  </si>
  <si>
    <t>077887</t>
  </si>
  <si>
    <t>053821</t>
  </si>
  <si>
    <t>066271</t>
  </si>
  <si>
    <t>063775</t>
  </si>
  <si>
    <t>Bradyn St. Marie</t>
  </si>
  <si>
    <t>077943</t>
  </si>
  <si>
    <t>083832</t>
  </si>
  <si>
    <t>081743</t>
  </si>
  <si>
    <t>057236</t>
  </si>
  <si>
    <t>Michael Giordano</t>
  </si>
  <si>
    <t>087205</t>
  </si>
  <si>
    <t>079099</t>
  </si>
  <si>
    <t>088788</t>
  </si>
  <si>
    <t>015361</t>
  </si>
  <si>
    <t>087505</t>
  </si>
  <si>
    <t>087401</t>
  </si>
  <si>
    <t>087309</t>
  </si>
  <si>
    <t>088704</t>
  </si>
  <si>
    <t>087221</t>
  </si>
  <si>
    <t>087227</t>
  </si>
  <si>
    <t>068270</t>
  </si>
  <si>
    <t>087192</t>
  </si>
  <si>
    <t>089629</t>
  </si>
  <si>
    <t>090623</t>
  </si>
  <si>
    <t>091475</t>
  </si>
  <si>
    <t>089912</t>
  </si>
  <si>
    <t>089203</t>
  </si>
  <si>
    <t>091588</t>
  </si>
  <si>
    <t>087950</t>
  </si>
  <si>
    <t>088591</t>
  </si>
  <si>
    <t>087818</t>
  </si>
  <si>
    <t>Michael Desiderio</t>
  </si>
  <si>
    <t>088131</t>
  </si>
  <si>
    <t>087991</t>
  </si>
  <si>
    <t>083951</t>
  </si>
  <si>
    <t>088406</t>
  </si>
  <si>
    <t>083931</t>
  </si>
  <si>
    <t>084993</t>
  </si>
  <si>
    <t>088424</t>
  </si>
  <si>
    <t>088250</t>
  </si>
  <si>
    <t>088082</t>
  </si>
  <si>
    <t>088707</t>
  </si>
  <si>
    <t>053597</t>
  </si>
  <si>
    <t>087896</t>
  </si>
  <si>
    <t>088314</t>
  </si>
  <si>
    <t>085341</t>
  </si>
  <si>
    <t>088403</t>
  </si>
  <si>
    <t>087815</t>
  </si>
  <si>
    <t>069110</t>
  </si>
  <si>
    <t>088697</t>
  </si>
  <si>
    <t>088453</t>
  </si>
  <si>
    <t>088481</t>
  </si>
  <si>
    <t>088509</t>
  </si>
  <si>
    <t>087142</t>
  </si>
  <si>
    <t>078663</t>
  </si>
  <si>
    <t>088366</t>
  </si>
  <si>
    <t>087620</t>
  </si>
  <si>
    <t>088417</t>
  </si>
  <si>
    <t>088230</t>
  </si>
  <si>
    <t>088024</t>
  </si>
  <si>
    <t>083755</t>
  </si>
  <si>
    <t>088309</t>
  </si>
  <si>
    <t>078568</t>
  </si>
  <si>
    <t>088031</t>
  </si>
  <si>
    <t>087083</t>
  </si>
  <si>
    <t>087760</t>
  </si>
  <si>
    <t>078619</t>
  </si>
  <si>
    <t>085085</t>
  </si>
  <si>
    <t>085280</t>
  </si>
  <si>
    <t>087884</t>
  </si>
  <si>
    <t>088475</t>
  </si>
  <si>
    <t>088196</t>
  </si>
  <si>
    <t>088703</t>
  </si>
  <si>
    <t>086336</t>
  </si>
  <si>
    <t>088636</t>
  </si>
  <si>
    <t>089832</t>
  </si>
  <si>
    <t>088459</t>
  </si>
  <si>
    <t>088753</t>
  </si>
  <si>
    <t>089684</t>
  </si>
  <si>
    <t>088842</t>
  </si>
  <si>
    <t>Scheduled Date</t>
  </si>
  <si>
    <t>Assigned To</t>
  </si>
  <si>
    <t>Outcome</t>
  </si>
  <si>
    <t>Consultant</t>
  </si>
  <si>
    <t>Confirmed</t>
  </si>
  <si>
    <t>Canceled</t>
  </si>
  <si>
    <t>Rescheduled</t>
  </si>
  <si>
    <t>Lead Sit Date</t>
  </si>
  <si>
    <t>De-Dupe Weight</t>
  </si>
  <si>
    <t>Appointment Sit</t>
  </si>
  <si>
    <t>Failed Credit</t>
  </si>
  <si>
    <t>083576</t>
  </si>
  <si>
    <t>Sat, No Verification</t>
  </si>
  <si>
    <t>Kenneth Starling</t>
  </si>
  <si>
    <t>073925</t>
  </si>
  <si>
    <t>Abdur Rahman</t>
  </si>
  <si>
    <t>Fitzgerald Charles</t>
  </si>
  <si>
    <t>091252</t>
  </si>
  <si>
    <t>091285</t>
  </si>
  <si>
    <t>Sale</t>
  </si>
  <si>
    <t>084162</t>
  </si>
  <si>
    <t>Would Not Sit</t>
  </si>
  <si>
    <t>090728</t>
  </si>
  <si>
    <t>Lloyd Schiffres</t>
  </si>
  <si>
    <t>Anthony Quezada</t>
  </si>
  <si>
    <t>047184</t>
  </si>
  <si>
    <t>Diego Aguilar</t>
  </si>
  <si>
    <t>David Greenberg</t>
  </si>
  <si>
    <t>079041</t>
  </si>
  <si>
    <t>Roof/Tree Issues</t>
  </si>
  <si>
    <t>091255</t>
  </si>
  <si>
    <t>Postponed by Customer</t>
  </si>
  <si>
    <t>Nick Gartsu</t>
  </si>
  <si>
    <t>Ryan Teed</t>
  </si>
  <si>
    <t>073517</t>
  </si>
  <si>
    <t>No Show</t>
  </si>
  <si>
    <t>Follow-Up Set</t>
  </si>
  <si>
    <t>087914</t>
  </si>
  <si>
    <t>080757</t>
  </si>
  <si>
    <t>089328</t>
  </si>
  <si>
    <t>Richard Oldaker</t>
  </si>
  <si>
    <t>083647</t>
  </si>
  <si>
    <t>085493</t>
  </si>
  <si>
    <t>064725</t>
  </si>
  <si>
    <t>James Tornabene</t>
  </si>
  <si>
    <t>091291</t>
  </si>
  <si>
    <t>Postponed</t>
  </si>
  <si>
    <t>Alex Feldman</t>
  </si>
  <si>
    <t>033119</t>
  </si>
  <si>
    <t>086602</t>
  </si>
  <si>
    <t>086395</t>
  </si>
  <si>
    <t>033880</t>
  </si>
  <si>
    <t>085831</t>
  </si>
  <si>
    <t>Rene Reyes</t>
  </si>
  <si>
    <t>079073</t>
  </si>
  <si>
    <t>086065</t>
  </si>
  <si>
    <t>Nestor Colon</t>
  </si>
  <si>
    <t>Richard Kahn</t>
  </si>
  <si>
    <t>068602</t>
  </si>
  <si>
    <t>Jennifer Acevedo</t>
  </si>
  <si>
    <t>086218</t>
  </si>
  <si>
    <t>070565</t>
  </si>
  <si>
    <t>Andrew Malca</t>
  </si>
  <si>
    <t>Ozzy Sheikh</t>
  </si>
  <si>
    <t>086054</t>
  </si>
  <si>
    <t>085487</t>
  </si>
  <si>
    <t>084827</t>
  </si>
  <si>
    <t>086234</t>
  </si>
  <si>
    <t>075306</t>
  </si>
  <si>
    <t>Matt Simonson</t>
  </si>
  <si>
    <t>040537</t>
  </si>
  <si>
    <t>Angel Alers-Rosario</t>
  </si>
  <si>
    <t>091940</t>
  </si>
  <si>
    <t>085971</t>
  </si>
  <si>
    <t>070535</t>
  </si>
  <si>
    <t>084514</t>
  </si>
  <si>
    <t>065719</t>
  </si>
  <si>
    <t>Raphael Mosenkis</t>
  </si>
  <si>
    <t>063433</t>
  </si>
  <si>
    <t>035281</t>
  </si>
  <si>
    <t>085203</t>
  </si>
  <si>
    <t>076977</t>
  </si>
  <si>
    <t>042751</t>
  </si>
  <si>
    <t>090428</t>
  </si>
  <si>
    <t>071493</t>
  </si>
  <si>
    <t>Casey O'Brien</t>
  </si>
  <si>
    <t>090932</t>
  </si>
  <si>
    <t>Zak Elgart</t>
  </si>
  <si>
    <t>Passed Credit, No Sale</t>
  </si>
  <si>
    <t>080742</t>
  </si>
  <si>
    <t>Jonathan Elins</t>
  </si>
  <si>
    <t>090912</t>
  </si>
  <si>
    <t>090792</t>
  </si>
  <si>
    <t>090630</t>
  </si>
  <si>
    <t>Taylor Colucci</t>
  </si>
  <si>
    <t>090820</t>
  </si>
  <si>
    <t>090840</t>
  </si>
  <si>
    <t>056947</t>
  </si>
  <si>
    <t>080753</t>
  </si>
  <si>
    <t>090897</t>
  </si>
  <si>
    <t>090667</t>
  </si>
  <si>
    <t>074484</t>
  </si>
  <si>
    <t>082007</t>
  </si>
  <si>
    <t>Daniel Charest</t>
  </si>
  <si>
    <t>072377</t>
  </si>
  <si>
    <t>050300</t>
  </si>
  <si>
    <t>090815</t>
  </si>
  <si>
    <t>090928</t>
  </si>
  <si>
    <t>090863</t>
  </si>
  <si>
    <t>080750</t>
  </si>
  <si>
    <t>090049</t>
  </si>
  <si>
    <t>Dylan Germanis</t>
  </si>
  <si>
    <t>090776</t>
  </si>
  <si>
    <t>051185</t>
  </si>
  <si>
    <t>090918</t>
  </si>
  <si>
    <t>090703</t>
  </si>
  <si>
    <t>090732</t>
  </si>
  <si>
    <t>090671</t>
  </si>
  <si>
    <t>090978</t>
  </si>
  <si>
    <t>090824</t>
  </si>
  <si>
    <t>088166</t>
  </si>
  <si>
    <t>079052</t>
  </si>
  <si>
    <t>054175</t>
  </si>
  <si>
    <t>035219</t>
  </si>
  <si>
    <t>084826</t>
  </si>
  <si>
    <t>069722</t>
  </si>
  <si>
    <t>089952</t>
  </si>
  <si>
    <t>087558</t>
  </si>
  <si>
    <t>081347</t>
  </si>
  <si>
    <t>087457</t>
  </si>
  <si>
    <t>087196</t>
  </si>
  <si>
    <t>083311</t>
  </si>
  <si>
    <t>070660</t>
  </si>
  <si>
    <t>087483</t>
  </si>
  <si>
    <t>078454</t>
  </si>
  <si>
    <t>069090</t>
  </si>
  <si>
    <t>080755</t>
  </si>
  <si>
    <t>089604</t>
  </si>
  <si>
    <t>089852</t>
  </si>
  <si>
    <t>Andrew Drewchin</t>
  </si>
  <si>
    <t>087391</t>
  </si>
  <si>
    <t>Dennise Flores</t>
  </si>
  <si>
    <t>089880</t>
  </si>
  <si>
    <t>090084</t>
  </si>
  <si>
    <t>074764</t>
  </si>
  <si>
    <t>089908</t>
  </si>
  <si>
    <t>089855</t>
  </si>
  <si>
    <t>089868</t>
  </si>
  <si>
    <t>089916</t>
  </si>
  <si>
    <t>Bill Dukeman</t>
  </si>
  <si>
    <t>089948</t>
  </si>
  <si>
    <t>049436</t>
  </si>
  <si>
    <t>077538</t>
  </si>
  <si>
    <t>089958</t>
  </si>
  <si>
    <t>089617</t>
  </si>
  <si>
    <t>047388</t>
  </si>
  <si>
    <t>089969</t>
  </si>
  <si>
    <t>090008</t>
  </si>
  <si>
    <t>083979</t>
  </si>
  <si>
    <t>090056</t>
  </si>
  <si>
    <t>089955</t>
  </si>
  <si>
    <t>090138</t>
  </si>
  <si>
    <t>090121</t>
  </si>
  <si>
    <t>063095</t>
  </si>
  <si>
    <t>087418</t>
  </si>
  <si>
    <t>027579</t>
  </si>
  <si>
    <t>087561</t>
  </si>
  <si>
    <t>087459</t>
  </si>
  <si>
    <t>070167</t>
  </si>
  <si>
    <t>087522</t>
  </si>
  <si>
    <t>087521</t>
  </si>
  <si>
    <t>084414</t>
  </si>
  <si>
    <t>Norrin Martinez</t>
  </si>
  <si>
    <t>086875</t>
  </si>
  <si>
    <t>069620</t>
  </si>
  <si>
    <t>Zach Rydout</t>
  </si>
  <si>
    <t>074614</t>
  </si>
  <si>
    <t>075743</t>
  </si>
  <si>
    <t>Lisette Billups</t>
  </si>
  <si>
    <t>089703</t>
  </si>
  <si>
    <t>Tricia Fontaine</t>
  </si>
  <si>
    <t>089227</t>
  </si>
  <si>
    <t>088359</t>
  </si>
  <si>
    <t>089614</t>
  </si>
  <si>
    <t>089537</t>
  </si>
  <si>
    <t>089648</t>
  </si>
  <si>
    <t>089623</t>
  </si>
  <si>
    <t>071367</t>
  </si>
  <si>
    <t>089699</t>
  </si>
  <si>
    <t>089700</t>
  </si>
  <si>
    <t>088327</t>
  </si>
  <si>
    <t>086608</t>
  </si>
  <si>
    <t>089786</t>
  </si>
  <si>
    <t>018542</t>
  </si>
  <si>
    <t>089373</t>
  </si>
  <si>
    <t>089725</t>
  </si>
  <si>
    <t>088394</t>
  </si>
  <si>
    <t>Arthur Handy</t>
  </si>
  <si>
    <t>089784</t>
  </si>
  <si>
    <t>057038</t>
  </si>
  <si>
    <t>072306</t>
  </si>
  <si>
    <t>089824</t>
  </si>
  <si>
    <t>089781</t>
  </si>
  <si>
    <t>068870</t>
  </si>
  <si>
    <t>074472</t>
  </si>
  <si>
    <t>089798</t>
  </si>
  <si>
    <t>089367</t>
  </si>
  <si>
    <t>089803</t>
  </si>
  <si>
    <t>089804</t>
  </si>
  <si>
    <t>089797</t>
  </si>
  <si>
    <t>066715</t>
  </si>
  <si>
    <t>087441</t>
  </si>
  <si>
    <t>Lahsann Rogers</t>
  </si>
  <si>
    <t>Jennifer Major</t>
  </si>
  <si>
    <t>089979</t>
  </si>
  <si>
    <t>090007</t>
  </si>
  <si>
    <t>089526</t>
  </si>
  <si>
    <t>089593</t>
  </si>
  <si>
    <t>090131</t>
  </si>
  <si>
    <t>080371</t>
  </si>
  <si>
    <t>086566</t>
  </si>
  <si>
    <t>084041</t>
  </si>
  <si>
    <t>086400</t>
  </si>
  <si>
    <t>086261</t>
  </si>
  <si>
    <t>089287</t>
  </si>
  <si>
    <t>083860</t>
  </si>
  <si>
    <t>085818</t>
  </si>
  <si>
    <t>086426</t>
  </si>
  <si>
    <t>042969</t>
  </si>
  <si>
    <t>084897</t>
  </si>
  <si>
    <t>086414</t>
  </si>
  <si>
    <t>086470</t>
  </si>
  <si>
    <t>086382</t>
  </si>
  <si>
    <t>086512</t>
  </si>
  <si>
    <t>086574</t>
  </si>
  <si>
    <t>086525</t>
  </si>
  <si>
    <t>086409</t>
  </si>
  <si>
    <t>086397</t>
  </si>
  <si>
    <t>072900</t>
  </si>
  <si>
    <t>086555</t>
  </si>
  <si>
    <t>080745</t>
  </si>
  <si>
    <t>086072</t>
  </si>
  <si>
    <t>086601</t>
  </si>
  <si>
    <t>086572</t>
  </si>
  <si>
    <t>071527</t>
  </si>
  <si>
    <t>086257</t>
  </si>
  <si>
    <t>040547</t>
  </si>
  <si>
    <t>081759</t>
  </si>
  <si>
    <t>086417</t>
  </si>
  <si>
    <t>082838</t>
  </si>
  <si>
    <t>087315</t>
  </si>
  <si>
    <t>Nichole Byron</t>
  </si>
  <si>
    <t>091491</t>
  </si>
  <si>
    <t>085577</t>
  </si>
  <si>
    <t>Trees / Bad Roof</t>
  </si>
  <si>
    <t>077379</t>
  </si>
  <si>
    <t>057824</t>
  </si>
  <si>
    <t>080584</t>
  </si>
  <si>
    <t>040833</t>
  </si>
  <si>
    <t>084753</t>
  </si>
  <si>
    <t>050120</t>
  </si>
  <si>
    <t>080510</t>
  </si>
  <si>
    <t>084335</t>
  </si>
  <si>
    <t>035764</t>
  </si>
  <si>
    <t>087402</t>
  </si>
  <si>
    <t>087363</t>
  </si>
  <si>
    <t>069037</t>
  </si>
  <si>
    <t>076726</t>
  </si>
  <si>
    <t>091888</t>
  </si>
  <si>
    <t>084638</t>
  </si>
  <si>
    <t>091918</t>
  </si>
  <si>
    <t>Martin Forero</t>
  </si>
  <si>
    <t>081720</t>
  </si>
  <si>
    <t>080468</t>
  </si>
  <si>
    <t>092090</t>
  </si>
  <si>
    <t>060715</t>
  </si>
  <si>
    <t>085927</t>
  </si>
  <si>
    <t>084948</t>
  </si>
  <si>
    <t>091884</t>
  </si>
  <si>
    <t>056054</t>
  </si>
  <si>
    <t>082763</t>
  </si>
  <si>
    <t>081266</t>
  </si>
  <si>
    <t>Permitting / CO Issues</t>
  </si>
  <si>
    <t>083551</t>
  </si>
  <si>
    <t>080838</t>
  </si>
  <si>
    <t>084682</t>
  </si>
  <si>
    <t>081094</t>
  </si>
  <si>
    <t>084282</t>
  </si>
  <si>
    <t>069015</t>
  </si>
  <si>
    <t>084427</t>
  </si>
  <si>
    <t>083758</t>
  </si>
  <si>
    <t>069117</t>
  </si>
  <si>
    <t>085184</t>
  </si>
  <si>
    <t>030460</t>
  </si>
  <si>
    <t>075282</t>
  </si>
  <si>
    <t>080558</t>
  </si>
  <si>
    <t>087399</t>
  </si>
  <si>
    <t>082940</t>
  </si>
  <si>
    <t>084239</t>
  </si>
  <si>
    <t>084477</t>
  </si>
  <si>
    <t>064381</t>
  </si>
  <si>
    <t>084166</t>
  </si>
  <si>
    <t>085856</t>
  </si>
  <si>
    <t>085861</t>
  </si>
  <si>
    <t>077498</t>
  </si>
  <si>
    <t>087342</t>
  </si>
  <si>
    <t>082731</t>
  </si>
  <si>
    <t>087271</t>
  </si>
  <si>
    <t>082819</t>
  </si>
  <si>
    <t>087199</t>
  </si>
  <si>
    <t>076404</t>
  </si>
  <si>
    <t>080028</t>
  </si>
  <si>
    <t>087256</t>
  </si>
  <si>
    <t>044562</t>
  </si>
  <si>
    <t>049911</t>
  </si>
  <si>
    <t>087313</t>
  </si>
  <si>
    <t>087233</t>
  </si>
  <si>
    <t>087186</t>
  </si>
  <si>
    <t>091170</t>
  </si>
  <si>
    <t>068788</t>
  </si>
  <si>
    <t>084513</t>
  </si>
  <si>
    <t>078098</t>
  </si>
  <si>
    <t>068685</t>
  </si>
  <si>
    <t>091807</t>
  </si>
  <si>
    <t>068170</t>
  </si>
  <si>
    <t>081675</t>
  </si>
  <si>
    <t>062868</t>
  </si>
  <si>
    <t>087357</t>
  </si>
  <si>
    <t>081213</t>
  </si>
  <si>
    <t>054596</t>
  </si>
  <si>
    <t>087389</t>
  </si>
  <si>
    <t>087101</t>
  </si>
  <si>
    <t>087122</t>
  </si>
  <si>
    <t>059398</t>
  </si>
  <si>
    <t>062602</t>
  </si>
  <si>
    <t>038992</t>
  </si>
  <si>
    <t>Robert Schack</t>
  </si>
  <si>
    <t>090413</t>
  </si>
  <si>
    <t>081762</t>
  </si>
  <si>
    <t>090299</t>
  </si>
  <si>
    <t>Yanixa Malca</t>
  </si>
  <si>
    <t>083373</t>
  </si>
  <si>
    <t>090362</t>
  </si>
  <si>
    <t>OPEN -</t>
  </si>
  <si>
    <t>Blake Williams</t>
  </si>
  <si>
    <t>087054</t>
  </si>
  <si>
    <t>087137</t>
  </si>
  <si>
    <t>087135</t>
  </si>
  <si>
    <t>087143</t>
  </si>
  <si>
    <t>082500</t>
  </si>
  <si>
    <t>074534</t>
  </si>
  <si>
    <t>082631</t>
  </si>
  <si>
    <t>079898</t>
  </si>
  <si>
    <t>087145</t>
  </si>
  <si>
    <t>077249</t>
  </si>
  <si>
    <t>079001</t>
  </si>
  <si>
    <t>087113</t>
  </si>
  <si>
    <t>087155</t>
  </si>
  <si>
    <t>090269</t>
  </si>
  <si>
    <t>065951</t>
  </si>
  <si>
    <t>090334</t>
  </si>
  <si>
    <t>090361</t>
  </si>
  <si>
    <t>090330</t>
  </si>
  <si>
    <t>078188</t>
  </si>
  <si>
    <t>090349</t>
  </si>
  <si>
    <t>082903</t>
  </si>
  <si>
    <t>045136</t>
  </si>
  <si>
    <t>087045</t>
  </si>
  <si>
    <t>057294</t>
  </si>
  <si>
    <t>040235</t>
  </si>
  <si>
    <t>090528</t>
  </si>
  <si>
    <t>076337</t>
  </si>
  <si>
    <t>088326</t>
  </si>
  <si>
    <t>090379</t>
  </si>
  <si>
    <t>053947</t>
  </si>
  <si>
    <t>090426</t>
  </si>
  <si>
    <t>057030</t>
  </si>
  <si>
    <t>HQ</t>
  </si>
  <si>
    <t>082568</t>
  </si>
  <si>
    <t>086992</t>
  </si>
  <si>
    <t>084950</t>
  </si>
  <si>
    <t>081181</t>
  </si>
  <si>
    <t>081226</t>
  </si>
  <si>
    <t>083316</t>
  </si>
  <si>
    <t>057076</t>
  </si>
  <si>
    <t>053807</t>
  </si>
  <si>
    <t>084895</t>
  </si>
  <si>
    <t>076029</t>
  </si>
  <si>
    <t>084893</t>
  </si>
  <si>
    <t>090555</t>
  </si>
  <si>
    <t>090556</t>
  </si>
  <si>
    <t>065299</t>
  </si>
  <si>
    <t>087120</t>
  </si>
  <si>
    <t>086719</t>
  </si>
  <si>
    <t>087173</t>
  </si>
  <si>
    <t>085706</t>
  </si>
  <si>
    <t>053535</t>
  </si>
  <si>
    <t>080493</t>
  </si>
  <si>
    <t>019905</t>
  </si>
  <si>
    <t>081088</t>
  </si>
  <si>
    <t>085101</t>
  </si>
  <si>
    <t>073910</t>
  </si>
  <si>
    <t>089243</t>
  </si>
  <si>
    <t>086050</t>
  </si>
  <si>
    <t>081402</t>
  </si>
  <si>
    <t>089262</t>
  </si>
  <si>
    <t>090592</t>
  </si>
  <si>
    <t>050549</t>
  </si>
  <si>
    <t>080588</t>
  </si>
  <si>
    <t>078982</t>
  </si>
  <si>
    <t>086957</t>
  </si>
  <si>
    <t>071698</t>
  </si>
  <si>
    <t>075420</t>
  </si>
  <si>
    <t>062322</t>
  </si>
  <si>
    <t>024636</t>
  </si>
  <si>
    <t>088625</t>
  </si>
  <si>
    <t>053151</t>
  </si>
  <si>
    <t>081641</t>
  </si>
  <si>
    <t>083569</t>
  </si>
  <si>
    <t>084089</t>
  </si>
  <si>
    <t>087546</t>
  </si>
  <si>
    <t>086153</t>
  </si>
  <si>
    <t>087553</t>
  </si>
  <si>
    <t>078843</t>
  </si>
  <si>
    <t>050371</t>
  </si>
  <si>
    <t>079700</t>
  </si>
  <si>
    <t>086713</t>
  </si>
  <si>
    <t>086835</t>
  </si>
  <si>
    <t>084445</t>
  </si>
  <si>
    <t>086845</t>
  </si>
  <si>
    <t>086868</t>
  </si>
  <si>
    <t>065381</t>
  </si>
  <si>
    <t>Robert Capozzi</t>
  </si>
  <si>
    <t>052575</t>
  </si>
  <si>
    <t>084698</t>
  </si>
  <si>
    <t>086722</t>
  </si>
  <si>
    <t>086783</t>
  </si>
  <si>
    <t>069264</t>
  </si>
  <si>
    <t>086822</t>
  </si>
  <si>
    <t>075471</t>
  </si>
  <si>
    <t>070390</t>
  </si>
  <si>
    <t>086775</t>
  </si>
  <si>
    <t>043183</t>
  </si>
  <si>
    <t>081745</t>
  </si>
  <si>
    <t>083393</t>
  </si>
  <si>
    <t>044523</t>
  </si>
  <si>
    <t>086618</t>
  </si>
  <si>
    <t>065414</t>
  </si>
  <si>
    <t>088595</t>
  </si>
  <si>
    <t>083093</t>
  </si>
  <si>
    <t>083087</t>
  </si>
  <si>
    <t>083114</t>
  </si>
  <si>
    <t>Marc Rios</t>
  </si>
  <si>
    <t>083084</t>
  </si>
  <si>
    <t>080363</t>
  </si>
  <si>
    <t>077302</t>
  </si>
  <si>
    <t>087648</t>
  </si>
  <si>
    <t>087659</t>
  </si>
  <si>
    <t>Len Rakowsky</t>
  </si>
  <si>
    <t>068631</t>
  </si>
  <si>
    <t>087639</t>
  </si>
  <si>
    <t>087777</t>
  </si>
  <si>
    <t>Emma Neurath</t>
  </si>
  <si>
    <t>082787</t>
  </si>
  <si>
    <t>082551</t>
  </si>
  <si>
    <t>087433</t>
  </si>
  <si>
    <t>077593</t>
  </si>
  <si>
    <t>087597</t>
  </si>
  <si>
    <t>083192</t>
  </si>
  <si>
    <t>085100</t>
  </si>
  <si>
    <t>087768</t>
  </si>
  <si>
    <t>086528</t>
  </si>
  <si>
    <t>083296</t>
  </si>
  <si>
    <t>087724</t>
  </si>
  <si>
    <t>087802</t>
  </si>
  <si>
    <t>086977</t>
  </si>
  <si>
    <t>059670</t>
  </si>
  <si>
    <t>085605</t>
  </si>
  <si>
    <t>087079</t>
  </si>
  <si>
    <t>039665</t>
  </si>
  <si>
    <t>088448</t>
  </si>
  <si>
    <t>088720</t>
  </si>
  <si>
    <t>082733</t>
  </si>
  <si>
    <t>088726</t>
  </si>
  <si>
    <t>088739</t>
  </si>
  <si>
    <t>088112</t>
  </si>
  <si>
    <t>051117</t>
  </si>
  <si>
    <t>079292</t>
  </si>
  <si>
    <t>087851</t>
  </si>
  <si>
    <t>087889</t>
  </si>
  <si>
    <t>087821</t>
  </si>
  <si>
    <t>079595</t>
  </si>
  <si>
    <t>087638</t>
  </si>
  <si>
    <t>087952</t>
  </si>
  <si>
    <t>078325</t>
  </si>
  <si>
    <t>065466</t>
  </si>
  <si>
    <t>087973</t>
  </si>
  <si>
    <t>084016</t>
  </si>
  <si>
    <t>087946</t>
  </si>
  <si>
    <t>084724</t>
  </si>
  <si>
    <t>088164</t>
  </si>
  <si>
    <t>088137</t>
  </si>
  <si>
    <t>088067</t>
  </si>
  <si>
    <t>087939</t>
  </si>
  <si>
    <t>088114</t>
  </si>
  <si>
    <t>088124</t>
  </si>
  <si>
    <t>051313</t>
  </si>
  <si>
    <t>083937</t>
  </si>
  <si>
    <t>084132</t>
  </si>
  <si>
    <t>087752</t>
  </si>
  <si>
    <t>086825</t>
  </si>
  <si>
    <t>087807</t>
  </si>
  <si>
    <t>087705</t>
  </si>
  <si>
    <t>087706</t>
  </si>
  <si>
    <t>087918</t>
  </si>
  <si>
    <t>088922</t>
  </si>
  <si>
    <t>088666</t>
  </si>
  <si>
    <t>088778</t>
  </si>
  <si>
    <t>087855</t>
  </si>
  <si>
    <t>081399</t>
  </si>
  <si>
    <t>087844</t>
  </si>
  <si>
    <t>088670</t>
  </si>
  <si>
    <t>072335</t>
  </si>
  <si>
    <t>089590</t>
  </si>
  <si>
    <t>089582</t>
  </si>
  <si>
    <t>075967</t>
  </si>
  <si>
    <t>088335</t>
  </si>
  <si>
    <t>088344</t>
  </si>
  <si>
    <t>088333</t>
  </si>
  <si>
    <t>068838</t>
  </si>
  <si>
    <t>067976</t>
  </si>
  <si>
    <t>088371</t>
  </si>
  <si>
    <t>088419</t>
  </si>
  <si>
    <t>088590</t>
  </si>
  <si>
    <t>088876</t>
  </si>
  <si>
    <t>089141</t>
  </si>
  <si>
    <t>069304</t>
  </si>
  <si>
    <t>089069</t>
  </si>
  <si>
    <t>088614</t>
  </si>
  <si>
    <t>088756</t>
  </si>
  <si>
    <t>074333</t>
  </si>
  <si>
    <t>Stephen Sallustro</t>
  </si>
  <si>
    <t>089298</t>
  </si>
  <si>
    <t>082159</t>
  </si>
  <si>
    <t>063555</t>
  </si>
  <si>
    <t>065203</t>
  </si>
  <si>
    <t>Brandon Parlante</t>
  </si>
  <si>
    <t>088183</t>
  </si>
  <si>
    <t>088207</t>
  </si>
  <si>
    <t>084225</t>
  </si>
  <si>
    <t>079127</t>
  </si>
  <si>
    <t>071525</t>
  </si>
  <si>
    <t>089497</t>
  </si>
  <si>
    <t>088947</t>
  </si>
  <si>
    <t>088412</t>
  </si>
  <si>
    <t>084838</t>
  </si>
  <si>
    <t>088404</t>
  </si>
  <si>
    <t>074562</t>
  </si>
  <si>
    <t>088408</t>
  </si>
  <si>
    <t>080534</t>
  </si>
  <si>
    <t>088532</t>
  </si>
  <si>
    <t>084942</t>
  </si>
  <si>
    <t>088372</t>
  </si>
  <si>
    <t>041340</t>
  </si>
  <si>
    <t>Frank Obermeyer</t>
  </si>
  <si>
    <t>088603</t>
  </si>
  <si>
    <t>088821</t>
  </si>
  <si>
    <t>088573</t>
  </si>
  <si>
    <t>088768</t>
  </si>
  <si>
    <t>088749</t>
  </si>
  <si>
    <t>079224</t>
  </si>
  <si>
    <t>088480</t>
  </si>
  <si>
    <t>089006</t>
  </si>
  <si>
    <t>088516</t>
  </si>
  <si>
    <t>088563</t>
  </si>
  <si>
    <t>088996</t>
  </si>
  <si>
    <t>089041</t>
  </si>
  <si>
    <t>088494</t>
  </si>
  <si>
    <t>082055</t>
  </si>
  <si>
    <t>088986</t>
  </si>
  <si>
    <t>088973</t>
  </si>
  <si>
    <t>057433</t>
  </si>
  <si>
    <t>Elvis Blandino</t>
  </si>
  <si>
    <t>088075</t>
  </si>
  <si>
    <t>088228</t>
  </si>
  <si>
    <t>088140</t>
  </si>
  <si>
    <t>088048</t>
  </si>
  <si>
    <t>087956</t>
  </si>
  <si>
    <t>074928</t>
  </si>
  <si>
    <t>082991</t>
  </si>
  <si>
    <t>088212</t>
  </si>
  <si>
    <t>089574</t>
  </si>
  <si>
    <t>089550</t>
  </si>
  <si>
    <t>088457</t>
  </si>
  <si>
    <t>088342</t>
  </si>
  <si>
    <t>088276</t>
  </si>
  <si>
    <t>088266</t>
  </si>
  <si>
    <t>088319</t>
  </si>
  <si>
    <t>088443</t>
  </si>
  <si>
    <t>087267</t>
  </si>
  <si>
    <t>088321</t>
  </si>
  <si>
    <t>086537</t>
  </si>
  <si>
    <t>041128</t>
  </si>
  <si>
    <t>Brady Wilkins</t>
  </si>
  <si>
    <t>088446</t>
  </si>
  <si>
    <t>076286</t>
  </si>
  <si>
    <t>063791</t>
  </si>
  <si>
    <t>019358</t>
  </si>
  <si>
    <t>088508</t>
  </si>
  <si>
    <t>059363</t>
  </si>
  <si>
    <t>Chioma Anwunah</t>
  </si>
  <si>
    <t>088478</t>
  </si>
  <si>
    <t>088488</t>
  </si>
  <si>
    <t>088533</t>
  </si>
  <si>
    <t>088540</t>
  </si>
  <si>
    <t>078940</t>
  </si>
  <si>
    <t>080230</t>
  </si>
  <si>
    <t>079458</t>
  </si>
  <si>
    <t>070575</t>
  </si>
  <si>
    <t>075421</t>
  </si>
  <si>
    <t>082376</t>
  </si>
  <si>
    <t>089316</t>
  </si>
  <si>
    <t>089264</t>
  </si>
  <si>
    <t>089307</t>
  </si>
  <si>
    <t>089314</t>
  </si>
  <si>
    <t>089325</t>
  </si>
  <si>
    <t>089355</t>
  </si>
  <si>
    <t>089459</t>
  </si>
  <si>
    <t>089380</t>
  </si>
  <si>
    <t>089434</t>
  </si>
  <si>
    <t>089450</t>
  </si>
  <si>
    <t>088845</t>
  </si>
  <si>
    <t>089462</t>
  </si>
  <si>
    <t>047072</t>
  </si>
  <si>
    <t>Serena DiLeonardo</t>
  </si>
  <si>
    <t>058493</t>
  </si>
  <si>
    <t>Johnny Nguyen</t>
  </si>
  <si>
    <t>079573</t>
  </si>
  <si>
    <t>074871</t>
  </si>
  <si>
    <t>088692</t>
  </si>
  <si>
    <t>089045</t>
  </si>
  <si>
    <t>088991</t>
  </si>
  <si>
    <t>088941</t>
  </si>
  <si>
    <t>050182</t>
  </si>
  <si>
    <t>088560</t>
  </si>
  <si>
    <t>031997</t>
  </si>
  <si>
    <t>086323</t>
  </si>
  <si>
    <t>089208</t>
  </si>
  <si>
    <t>089242</t>
  </si>
  <si>
    <t>089126</t>
  </si>
  <si>
    <t>036043</t>
  </si>
  <si>
    <t>077672</t>
  </si>
  <si>
    <t>089294</t>
  </si>
  <si>
    <t>089117</t>
  </si>
  <si>
    <t>089360</t>
  </si>
  <si>
    <t>070485</t>
  </si>
  <si>
    <t>089399</t>
  </si>
  <si>
    <t>062123</t>
  </si>
  <si>
    <t>089435</t>
  </si>
  <si>
    <t>089408</t>
  </si>
  <si>
    <t>034270</t>
  </si>
  <si>
    <t>075363</t>
  </si>
  <si>
    <t>053316</t>
  </si>
  <si>
    <t>089320</t>
  </si>
  <si>
    <t>089277</t>
  </si>
  <si>
    <t>082088</t>
  </si>
  <si>
    <t>089263</t>
  </si>
  <si>
    <t>037490</t>
  </si>
  <si>
    <t>043193</t>
  </si>
  <si>
    <t>Ashley Williams</t>
  </si>
  <si>
    <t>035741</t>
  </si>
  <si>
    <t>089185</t>
  </si>
  <si>
    <t>059060</t>
  </si>
  <si>
    <t>089161</t>
  </si>
  <si>
    <t>088126</t>
  </si>
  <si>
    <t>089451</t>
  </si>
  <si>
    <t>089344</t>
  </si>
  <si>
    <t>089337</t>
  </si>
  <si>
    <t>089433</t>
  </si>
  <si>
    <t>083261</t>
  </si>
  <si>
    <t>068856</t>
  </si>
  <si>
    <t>058683</t>
  </si>
  <si>
    <t>091579</t>
  </si>
  <si>
    <t>088198</t>
  </si>
  <si>
    <t>091493</t>
  </si>
  <si>
    <t>085463</t>
  </si>
  <si>
    <t>091604</t>
  </si>
  <si>
    <t>091490</t>
  </si>
  <si>
    <t>080198</t>
  </si>
  <si>
    <t>083908</t>
  </si>
  <si>
    <t>076902</t>
  </si>
  <si>
    <t>029787</t>
  </si>
  <si>
    <t>Steven Elliott</t>
  </si>
  <si>
    <t>091525</t>
  </si>
  <si>
    <t>091536</t>
  </si>
  <si>
    <t>091515</t>
  </si>
  <si>
    <t>063687</t>
  </si>
  <si>
    <t>091485</t>
  </si>
  <si>
    <t>085169</t>
  </si>
  <si>
    <t>073919</t>
  </si>
  <si>
    <t>084002</t>
  </si>
  <si>
    <t>083964</t>
  </si>
  <si>
    <t>082136</t>
  </si>
  <si>
    <t>091473</t>
  </si>
  <si>
    <t>090633</t>
  </si>
  <si>
    <t>055593</t>
  </si>
  <si>
    <t>091562</t>
  </si>
  <si>
    <t>Nathan Rhodes</t>
  </si>
  <si>
    <t>084060</t>
  </si>
  <si>
    <t>085503</t>
  </si>
  <si>
    <t>071849</t>
  </si>
  <si>
    <t>083913</t>
  </si>
  <si>
    <t>083693</t>
  </si>
  <si>
    <t>083689</t>
  </si>
  <si>
    <t>072387</t>
  </si>
  <si>
    <t>085288</t>
  </si>
  <si>
    <t>091335</t>
  </si>
  <si>
    <t>075302</t>
  </si>
  <si>
    <t>079785</t>
  </si>
  <si>
    <t>080545</t>
  </si>
  <si>
    <t>091270</t>
  </si>
  <si>
    <t>091371</t>
  </si>
  <si>
    <t>091343</t>
  </si>
  <si>
    <t>Account Number</t>
  </si>
  <si>
    <t>Ambassador Office</t>
  </si>
  <si>
    <t>Market</t>
  </si>
  <si>
    <t>Outcome Date</t>
  </si>
  <si>
    <t>130896</t>
  </si>
  <si>
    <t>Mike Kaffka</t>
  </si>
  <si>
    <t>131493</t>
  </si>
  <si>
    <t>Peter Geithner</t>
  </si>
  <si>
    <t>Failed Roof</t>
  </si>
  <si>
    <t>131760</t>
  </si>
  <si>
    <t>131807</t>
  </si>
  <si>
    <t>Jian Zhou</t>
  </si>
  <si>
    <t>Wants to cancel</t>
  </si>
  <si>
    <t>132012</t>
  </si>
  <si>
    <t>132119</t>
  </si>
  <si>
    <t>132851</t>
  </si>
  <si>
    <t>Good to Go</t>
  </si>
  <si>
    <t>132910</t>
  </si>
  <si>
    <t>132926</t>
  </si>
  <si>
    <t>NMT - Have All Docs</t>
  </si>
  <si>
    <t>132940</t>
  </si>
  <si>
    <t>132959</t>
  </si>
  <si>
    <t>133000</t>
  </si>
  <si>
    <t>133001</t>
  </si>
  <si>
    <t>Matt Crowther</t>
  </si>
  <si>
    <t>133020</t>
  </si>
  <si>
    <t>Daniel Busi</t>
  </si>
  <si>
    <t>NMT - Need Some Docs</t>
  </si>
  <si>
    <t>133052</t>
  </si>
  <si>
    <t>133078</t>
  </si>
  <si>
    <t>133091</t>
  </si>
  <si>
    <t>Jonathan Cohen</t>
  </si>
  <si>
    <t>133097</t>
  </si>
  <si>
    <t>133169</t>
  </si>
  <si>
    <t>133187</t>
  </si>
  <si>
    <t>133189</t>
  </si>
  <si>
    <t>133230</t>
  </si>
  <si>
    <t>133239</t>
  </si>
  <si>
    <t>133240</t>
  </si>
  <si>
    <t>133242</t>
  </si>
  <si>
    <t>133249</t>
  </si>
  <si>
    <t>133251</t>
  </si>
  <si>
    <t>133252</t>
  </si>
  <si>
    <t>133257</t>
  </si>
  <si>
    <t>133278</t>
  </si>
  <si>
    <t>133295</t>
  </si>
  <si>
    <t>133300</t>
  </si>
  <si>
    <t>133305</t>
  </si>
  <si>
    <t>133307</t>
  </si>
  <si>
    <t>133309</t>
  </si>
  <si>
    <t>Requests Design Change</t>
  </si>
  <si>
    <t>133310</t>
  </si>
  <si>
    <t>133326</t>
  </si>
  <si>
    <t>133327</t>
  </si>
  <si>
    <t>One-Legger</t>
  </si>
  <si>
    <t>133328</t>
  </si>
  <si>
    <t>133345</t>
  </si>
  <si>
    <t>133348</t>
  </si>
  <si>
    <t>133349</t>
  </si>
  <si>
    <t>133352</t>
  </si>
  <si>
    <t>133359</t>
  </si>
  <si>
    <t>133360</t>
  </si>
  <si>
    <t>133361</t>
  </si>
  <si>
    <t>133363</t>
  </si>
  <si>
    <t>132641</t>
  </si>
  <si>
    <t>132646</t>
  </si>
  <si>
    <t>132702</t>
  </si>
  <si>
    <t>132735</t>
  </si>
  <si>
    <t>133372</t>
  </si>
  <si>
    <t>133374</t>
  </si>
  <si>
    <t>133381</t>
  </si>
  <si>
    <t>133385</t>
  </si>
  <si>
    <t>133395</t>
  </si>
  <si>
    <t>133398</t>
  </si>
  <si>
    <t>133400</t>
  </si>
  <si>
    <t>133402</t>
  </si>
  <si>
    <t>133404</t>
  </si>
  <si>
    <t>133405</t>
  </si>
  <si>
    <t>133406</t>
  </si>
  <si>
    <t>133407</t>
  </si>
  <si>
    <t>Steven Cook</t>
  </si>
  <si>
    <t>133409</t>
  </si>
  <si>
    <t>133411</t>
  </si>
  <si>
    <t>133413</t>
  </si>
  <si>
    <t>133415</t>
  </si>
  <si>
    <t>133416</t>
  </si>
  <si>
    <t>133417</t>
  </si>
  <si>
    <t>133418</t>
  </si>
  <si>
    <t>133420</t>
  </si>
  <si>
    <t>133423</t>
  </si>
  <si>
    <t>133424</t>
  </si>
  <si>
    <t>133427</t>
  </si>
  <si>
    <t>133430</t>
  </si>
  <si>
    <t>133431</t>
  </si>
  <si>
    <t>133432</t>
  </si>
  <si>
    <t>133433</t>
  </si>
  <si>
    <t>133434</t>
  </si>
  <si>
    <t>133436</t>
  </si>
  <si>
    <t>133440</t>
  </si>
  <si>
    <t>133441</t>
  </si>
  <si>
    <t>133442</t>
  </si>
  <si>
    <t>133445</t>
  </si>
  <si>
    <t>133446</t>
  </si>
  <si>
    <t>133447</t>
  </si>
  <si>
    <t>133448</t>
  </si>
  <si>
    <t>133450</t>
  </si>
  <si>
    <t>133451</t>
  </si>
  <si>
    <t>133452</t>
  </si>
  <si>
    <t>133454</t>
  </si>
  <si>
    <t>133455</t>
  </si>
  <si>
    <t>133456</t>
  </si>
  <si>
    <t>133457</t>
  </si>
  <si>
    <t>133458</t>
  </si>
  <si>
    <t>133461</t>
  </si>
  <si>
    <t>133462</t>
  </si>
  <si>
    <t>133463</t>
  </si>
  <si>
    <t>133464</t>
  </si>
  <si>
    <t>133465</t>
  </si>
  <si>
    <t>133466</t>
  </si>
  <si>
    <t>133468</t>
  </si>
  <si>
    <t>133471</t>
  </si>
  <si>
    <t>133472</t>
  </si>
  <si>
    <t>133473</t>
  </si>
  <si>
    <t>133474</t>
  </si>
  <si>
    <t>133475</t>
  </si>
  <si>
    <t>133477</t>
  </si>
  <si>
    <t>133478</t>
  </si>
  <si>
    <t>133479</t>
  </si>
  <si>
    <t>133480</t>
  </si>
  <si>
    <t>133481</t>
  </si>
  <si>
    <t>133482</t>
  </si>
  <si>
    <t>133483</t>
  </si>
  <si>
    <t>133486</t>
  </si>
  <si>
    <t>133487</t>
  </si>
  <si>
    <t>133488</t>
  </si>
  <si>
    <t>133489</t>
  </si>
  <si>
    <t>133492</t>
  </si>
  <si>
    <t>133493</t>
  </si>
  <si>
    <t>133494</t>
  </si>
  <si>
    <t>133496</t>
  </si>
  <si>
    <t>133497</t>
  </si>
  <si>
    <t>133498</t>
  </si>
  <si>
    <t>133499</t>
  </si>
  <si>
    <t>133502</t>
  </si>
  <si>
    <t>133503</t>
  </si>
  <si>
    <t>133504</t>
  </si>
  <si>
    <t>133505</t>
  </si>
  <si>
    <t>133506</t>
  </si>
  <si>
    <t>133507</t>
  </si>
  <si>
    <t>133508</t>
  </si>
  <si>
    <t>133509</t>
  </si>
  <si>
    <t>133510</t>
  </si>
  <si>
    <t>133511</t>
  </si>
  <si>
    <t>133512</t>
  </si>
  <si>
    <t>133513</t>
  </si>
  <si>
    <t>133515</t>
  </si>
  <si>
    <t>133517</t>
  </si>
  <si>
    <t>133518</t>
  </si>
  <si>
    <t>133519</t>
  </si>
  <si>
    <t>133520</t>
  </si>
  <si>
    <t>133521</t>
  </si>
  <si>
    <t>133523</t>
  </si>
  <si>
    <t>133524</t>
  </si>
  <si>
    <t>133526</t>
  </si>
  <si>
    <t>133527</t>
  </si>
  <si>
    <t>133528</t>
  </si>
  <si>
    <t>133529</t>
  </si>
  <si>
    <t>133530</t>
  </si>
  <si>
    <t>133531</t>
  </si>
  <si>
    <t>133532</t>
  </si>
  <si>
    <t>133534</t>
  </si>
  <si>
    <t>133538</t>
  </si>
  <si>
    <t>133542</t>
  </si>
  <si>
    <t>133543</t>
  </si>
  <si>
    <t>133546</t>
  </si>
  <si>
    <t>133547</t>
  </si>
  <si>
    <t>133548</t>
  </si>
  <si>
    <t>133550</t>
  </si>
  <si>
    <t>133551</t>
  </si>
  <si>
    <t>133552</t>
  </si>
  <si>
    <t>133555</t>
  </si>
  <si>
    <t>133556</t>
  </si>
  <si>
    <t>133558</t>
  </si>
  <si>
    <t>133559</t>
  </si>
  <si>
    <t>133560</t>
  </si>
  <si>
    <t>133561</t>
  </si>
  <si>
    <t>133562</t>
  </si>
  <si>
    <t>133563</t>
  </si>
  <si>
    <t>133564</t>
  </si>
  <si>
    <t>133565</t>
  </si>
  <si>
    <t>133568</t>
  </si>
  <si>
    <t>133570</t>
  </si>
  <si>
    <t>133571</t>
  </si>
  <si>
    <t>133573</t>
  </si>
  <si>
    <t>133574</t>
  </si>
  <si>
    <t>133575</t>
  </si>
  <si>
    <t>133577</t>
  </si>
  <si>
    <t>133583</t>
  </si>
  <si>
    <t>133587</t>
  </si>
  <si>
    <t>133588</t>
  </si>
  <si>
    <t>133591</t>
  </si>
  <si>
    <t>133593</t>
  </si>
  <si>
    <t>133594</t>
  </si>
  <si>
    <t>133595</t>
  </si>
  <si>
    <t>133596</t>
  </si>
  <si>
    <t>133597</t>
  </si>
  <si>
    <t>133598</t>
  </si>
  <si>
    <t>133604</t>
  </si>
  <si>
    <t>133605</t>
  </si>
  <si>
    <t>133606</t>
  </si>
  <si>
    <t>133608</t>
  </si>
  <si>
    <t>133609</t>
  </si>
  <si>
    <t>133611</t>
  </si>
  <si>
    <t>133612</t>
  </si>
  <si>
    <t>133613</t>
  </si>
  <si>
    <t>133615</t>
  </si>
  <si>
    <t>133616</t>
  </si>
  <si>
    <t>133620</t>
  </si>
  <si>
    <t>133623</t>
  </si>
  <si>
    <t>133626</t>
  </si>
  <si>
    <t>133628</t>
  </si>
  <si>
    <t>Paula Barrett</t>
  </si>
  <si>
    <t>133630</t>
  </si>
  <si>
    <t>133631</t>
  </si>
  <si>
    <t>133633</t>
  </si>
  <si>
    <t>133635</t>
  </si>
  <si>
    <t>133645</t>
  </si>
  <si>
    <t>133646</t>
  </si>
  <si>
    <t>133649</t>
  </si>
  <si>
    <t>133653</t>
  </si>
  <si>
    <t>133654</t>
  </si>
  <si>
    <t>133657</t>
  </si>
  <si>
    <t>133660</t>
  </si>
  <si>
    <t>133680</t>
  </si>
  <si>
    <t>133683</t>
  </si>
  <si>
    <t>133690</t>
  </si>
  <si>
    <t>133692</t>
  </si>
  <si>
    <t>LeGarland Parker</t>
  </si>
  <si>
    <t>133694</t>
  </si>
  <si>
    <t>133697</t>
  </si>
  <si>
    <t>133707</t>
  </si>
  <si>
    <t>133718</t>
  </si>
  <si>
    <t>Sale Date</t>
  </si>
  <si>
    <t>Permit Submitted</t>
  </si>
  <si>
    <t>133254</t>
  </si>
  <si>
    <t>133619</t>
  </si>
  <si>
    <t>133264</t>
  </si>
  <si>
    <t>133399</t>
  </si>
  <si>
    <t>133010</t>
  </si>
  <si>
    <t>133096</t>
  </si>
  <si>
    <t>133263</t>
  </si>
  <si>
    <t>132343</t>
  </si>
  <si>
    <t>132759</t>
  </si>
  <si>
    <t>133175</t>
  </si>
  <si>
    <t>133356</t>
  </si>
  <si>
    <t>133618</t>
  </si>
  <si>
    <t>133603</t>
  </si>
  <si>
    <t>133584</t>
  </si>
  <si>
    <t>133569</t>
  </si>
  <si>
    <t>133234</t>
  </si>
  <si>
    <t>133422</t>
  </si>
  <si>
    <t>133308</t>
  </si>
  <si>
    <t>133736</t>
  </si>
  <si>
    <t>133703</t>
  </si>
  <si>
    <t>133701</t>
  </si>
  <si>
    <t>133715</t>
  </si>
  <si>
    <t>133686</t>
  </si>
  <si>
    <t>133728</t>
  </si>
  <si>
    <t>133666</t>
  </si>
  <si>
    <t>133673</t>
  </si>
  <si>
    <t>133720</t>
  </si>
  <si>
    <t>133712</t>
  </si>
  <si>
    <t>133741</t>
  </si>
  <si>
    <t>133699</t>
  </si>
  <si>
    <t>133714</t>
  </si>
  <si>
    <t>133318</t>
  </si>
  <si>
    <t>133601</t>
  </si>
  <si>
    <t>133655</t>
  </si>
  <si>
    <t>133622</t>
  </si>
  <si>
    <t>133624</t>
  </si>
  <si>
    <t>133637</t>
  </si>
  <si>
    <t>133567</t>
  </si>
  <si>
    <t>133247</t>
  </si>
  <si>
    <t>133572</t>
  </si>
  <si>
    <t>133066</t>
  </si>
  <si>
    <t>133069</t>
  </si>
  <si>
    <t>133582</t>
  </si>
  <si>
    <t>133339</t>
  </si>
  <si>
    <t>133265</t>
  </si>
  <si>
    <t>133648</t>
  </si>
  <si>
    <t>133754</t>
  </si>
  <si>
    <t>132416</t>
  </si>
  <si>
    <t>132424</t>
  </si>
  <si>
    <t>133346</t>
  </si>
  <si>
    <t>133139</t>
  </si>
  <si>
    <t>133412</t>
  </si>
  <si>
    <t>133142</t>
  </si>
  <si>
    <t>133018</t>
  </si>
  <si>
    <t>133147</t>
  </si>
  <si>
    <t>132125</t>
  </si>
  <si>
    <t>133731</t>
  </si>
  <si>
    <t>133733</t>
  </si>
  <si>
    <t>133663</t>
  </si>
  <si>
    <t>133676</t>
  </si>
  <si>
    <t>133670</t>
  </si>
  <si>
    <t>133672</t>
  </si>
  <si>
    <t>133425</t>
  </si>
  <si>
    <t>133028</t>
  </si>
  <si>
    <t>133031</t>
  </si>
  <si>
    <t>132742</t>
  </si>
  <si>
    <t>133037</t>
  </si>
  <si>
    <t>133109</t>
  </si>
  <si>
    <t>133118</t>
  </si>
  <si>
    <t>133131</t>
  </si>
  <si>
    <t>132945</t>
  </si>
  <si>
    <t>132942</t>
  </si>
  <si>
    <t>133219</t>
  </si>
  <si>
    <t>132524</t>
  </si>
  <si>
    <t>Darren Moore</t>
  </si>
  <si>
    <t>133610</t>
  </si>
  <si>
    <t>133746</t>
  </si>
  <si>
    <t>133723</t>
  </si>
  <si>
    <t>133590</t>
  </si>
  <si>
    <t>133743</t>
  </si>
  <si>
    <t>133682</t>
  </si>
  <si>
    <t>133652</t>
  </si>
  <si>
    <t>133600</t>
  </si>
  <si>
    <t>133668</t>
  </si>
  <si>
    <t>133709</t>
  </si>
  <si>
    <t>133721</t>
  </si>
  <si>
    <t>133722</t>
  </si>
  <si>
    <t>133751</t>
  </si>
  <si>
    <t>133747</t>
  </si>
  <si>
    <t>133748</t>
  </si>
  <si>
    <t>133685</t>
  </si>
  <si>
    <t>133734</t>
  </si>
  <si>
    <t>133702</t>
  </si>
  <si>
    <t>133581</t>
  </si>
  <si>
    <t>133711</t>
  </si>
  <si>
    <t>133726</t>
  </si>
  <si>
    <t>133729</t>
  </si>
  <si>
    <t>133642</t>
  </si>
  <si>
    <t>133614</t>
  </si>
  <si>
    <t>133585</t>
  </si>
  <si>
    <t>133716</t>
  </si>
  <si>
    <t>133639</t>
  </si>
  <si>
    <t>133755</t>
  </si>
  <si>
    <t>133735</t>
  </si>
  <si>
    <t>133579</t>
  </si>
  <si>
    <t>133738</t>
  </si>
  <si>
    <t>133661</t>
  </si>
  <si>
    <t>133627</t>
  </si>
  <si>
    <t>133753</t>
  </si>
  <si>
    <t>133679</t>
  </si>
  <si>
    <t>133677</t>
  </si>
  <si>
    <t>133681</t>
  </si>
  <si>
    <t>133599</t>
  </si>
  <si>
    <t>133665</t>
  </si>
  <si>
    <t>133667</t>
  </si>
  <si>
    <t>133695</t>
  </si>
  <si>
    <t>133700</t>
  </si>
  <si>
    <t>133727</t>
  </si>
  <si>
    <t>133621</t>
  </si>
  <si>
    <t>133749</t>
  </si>
  <si>
    <t>133756</t>
  </si>
  <si>
    <t>133732</t>
  </si>
  <si>
    <t>133752</t>
  </si>
  <si>
    <t>133659</t>
  </si>
  <si>
    <t>133730</t>
  </si>
  <si>
    <t>133641</t>
  </si>
  <si>
    <t>133750</t>
  </si>
  <si>
    <t>133740</t>
  </si>
  <si>
    <t>133742</t>
  </si>
  <si>
    <t>133578</t>
  </si>
  <si>
    <t>133687</t>
  </si>
  <si>
    <t>133656</t>
  </si>
  <si>
    <t>133632</t>
  </si>
  <si>
    <t>133589</t>
  </si>
  <si>
    <t>133688</t>
  </si>
  <si>
    <t>133693</t>
  </si>
  <si>
    <t>133602</t>
  </si>
  <si>
    <t>133678</t>
  </si>
  <si>
    <t>133710</t>
  </si>
  <si>
    <t>133625</t>
  </si>
  <si>
    <t>133745</t>
  </si>
  <si>
    <t>133719</t>
  </si>
  <si>
    <t>133739</t>
  </si>
  <si>
    <t>133658</t>
  </si>
  <si>
    <t>133689</t>
  </si>
  <si>
    <t>133638</t>
  </si>
  <si>
    <t>133617</t>
  </si>
  <si>
    <t>133684</t>
  </si>
  <si>
    <t>133698</t>
  </si>
  <si>
    <t>133636</t>
  </si>
  <si>
    <t>133713</t>
  </si>
  <si>
    <t>133634</t>
  </si>
  <si>
    <t>133643</t>
  </si>
  <si>
    <t>133675</t>
  </si>
  <si>
    <t>133664</t>
  </si>
  <si>
    <t>133706</t>
  </si>
  <si>
    <t>132103</t>
  </si>
  <si>
    <t>Jordan Bernstein</t>
  </si>
  <si>
    <t>Eric Byron</t>
  </si>
  <si>
    <t>133717</t>
  </si>
  <si>
    <t>133737</t>
  </si>
  <si>
    <t>133576</t>
  </si>
  <si>
    <t>133662</t>
  </si>
  <si>
    <t>133644</t>
  </si>
  <si>
    <t>133674</t>
  </si>
  <si>
    <t>133708</t>
  </si>
  <si>
    <t>133724</t>
  </si>
  <si>
    <t>133629</t>
  </si>
  <si>
    <t>133704</t>
  </si>
  <si>
    <t>133696</t>
  </si>
  <si>
    <t>133705</t>
  </si>
  <si>
    <t>133725</t>
  </si>
  <si>
    <t>133744</t>
  </si>
  <si>
    <t>133651</t>
  </si>
  <si>
    <t>133671</t>
  </si>
  <si>
    <t>133650</t>
  </si>
  <si>
    <t>133640</t>
  </si>
  <si>
    <t>133669</t>
  </si>
  <si>
    <t>132711</t>
  </si>
  <si>
    <t>132751</t>
  </si>
  <si>
    <t>132643</t>
  </si>
  <si>
    <t>Christen Dwyer</t>
  </si>
  <si>
    <t>133137</t>
  </si>
  <si>
    <t>132799</t>
  </si>
  <si>
    <t>132806</t>
  </si>
  <si>
    <t>132822</t>
  </si>
  <si>
    <t>133127</t>
  </si>
  <si>
    <t>133126</t>
  </si>
  <si>
    <t>133586</t>
  </si>
  <si>
    <t>133566</t>
  </si>
  <si>
    <t>133592</t>
  </si>
  <si>
    <t>132510</t>
  </si>
  <si>
    <t>132859</t>
  </si>
  <si>
    <t>132858</t>
  </si>
  <si>
    <t>132843</t>
  </si>
  <si>
    <t>132520</t>
  </si>
  <si>
    <t>Andrew Christian</t>
  </si>
  <si>
    <t>132892</t>
  </si>
  <si>
    <t>133286</t>
  </si>
  <si>
    <t>132890</t>
  </si>
  <si>
    <t>133149</t>
  </si>
  <si>
    <t>Timothy Powers</t>
  </si>
  <si>
    <t>133095</t>
  </si>
  <si>
    <t>132572</t>
  </si>
  <si>
    <t>132567</t>
  </si>
  <si>
    <t>132780</t>
  </si>
  <si>
    <t>133075</t>
  </si>
  <si>
    <t>132577</t>
  </si>
  <si>
    <t>132548</t>
  </si>
  <si>
    <t>133580</t>
  </si>
  <si>
    <t>133647</t>
  </si>
  <si>
    <t>133410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</si>
</sst>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yyyy\-mm\-dd\ h:mm:ss"/>
    <numFmt numFmtId="166" formatCode="_(* #,##0_);_(* \(#,##0\);_(* &quot;-&quot;??_);_(@_)"/>
    <numFmt numFmtId="167" formatCode="_(* #,##0.0_);_(* \(#,##0.0\);_(* &quot;-&quot;?_);_(@_)"/>
    <numFmt numFmtId="168" formatCode="_(* #,##0_);_(* \(#,##0\);_(* &quot;-&quot;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9" fontId="2" fillId="0" borderId="0" xfId="2" applyNumberFormat="1" applyFont="1"/>
    <xf numFmtId="9" fontId="1" fillId="0" borderId="0" xfId="2" applyNumberFormat="1" applyFont="1"/>
    <xf numFmtId="166" fontId="2" fillId="0" borderId="0" xfId="1" applyNumberFormat="1" applyFont="1"/>
    <xf numFmtId="167" fontId="0" fillId="0" borderId="0" xfId="0" applyNumberFormat="1"/>
    <xf numFmtId="168" fontId="0" fillId="0" borderId="0" xfId="0" applyNumberFormat="1"/>
    <xf numFmtId="166" fontId="1" fillId="0" borderId="0" xfId="0" applyNumberFormat="1" applyFont="1"/>
    <xf numFmtId="166" fontId="1" fillId="0" borderId="0" xfId="1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/>
    <xf numFmtId="43" fontId="0" fillId="0" borderId="0" xfId="0" applyNumberForma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abSelected="1" workbookViewId="0"/>
  </sheetViews>
  <sheetFormatPr defaultRowHeight="14.4" x14ac:dyDescent="0.3"/>
  <cols>
    <col min="1" max="1" width="14.109375" style="5" bestFit="1" customWidth="1"/>
    <col min="2" max="14" width="15.77734375" style="5" customWidth="1"/>
  </cols>
  <sheetData>
    <row r="2" spans="1:14" x14ac:dyDescent="0.3">
      <c r="A2" s="2" t="s">
        <v>0</v>
      </c>
      <c r="B2" s="4">
        <f ca="1">TODAY()</f>
        <v>42689</v>
      </c>
      <c r="E2" s="4"/>
      <c r="F2" s="4"/>
    </row>
    <row r="3" spans="1:14" x14ac:dyDescent="0.3">
      <c r="A3" s="2" t="s">
        <v>1</v>
      </c>
      <c r="B3" s="4">
        <f ca="1">B2-WEEKDAY(B2)+2</f>
        <v>42688</v>
      </c>
    </row>
    <row r="4" spans="1:14" x14ac:dyDescent="0.3">
      <c r="A4" s="2" t="s">
        <v>2</v>
      </c>
      <c r="B4" s="4">
        <f ca="1">B2-DAY(B2)+1</f>
        <v>42675</v>
      </c>
    </row>
    <row r="5" spans="1:14" x14ac:dyDescent="0.3">
      <c r="A5" s="2"/>
      <c r="B5" s="4"/>
    </row>
    <row r="7" spans="1:14" x14ac:dyDescent="0.3">
      <c r="A7" s="6" t="s">
        <v>3</v>
      </c>
      <c r="C7" s="4"/>
    </row>
    <row r="8" spans="1:14" x14ac:dyDescent="0.3">
      <c r="A8" s="3"/>
      <c r="C8" s="4"/>
    </row>
    <row r="9" spans="1:14" x14ac:dyDescent="0.3">
      <c r="A9" s="7" t="s">
        <v>4</v>
      </c>
      <c r="B9" s="8" t="s">
        <v>5</v>
      </c>
      <c r="C9" s="7" t="s">
        <v>6</v>
      </c>
      <c r="D9" s="7" t="s">
        <v>7</v>
      </c>
      <c r="E9" s="8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7" t="s">
        <v>15</v>
      </c>
      <c r="M9" s="7" t="s">
        <v>16</v>
      </c>
      <c r="N9" s="7" t="s">
        <v>17</v>
      </c>
    </row>
    <row r="10" spans="1:14" x14ac:dyDescent="0.3">
      <c r="A10" s="1" t="s">
        <v>18</v>
      </c>
      <c r="B10" s="12">
        <f ca="1">SUMIFS('Knocking Metrics - Raw'!$F:$F,'Knocking Metrics - Raw'!$C:$C,'Ambassador Summary'!$A10,'Knocking Metrics - Raw'!$A:$A,TODAY()-1)</f>
        <v>1015</v>
      </c>
      <c r="C10" s="12">
        <f ca="1">IFERROR(AVERAGEIFS('Knocking Metrics - Raw'!$F:$F,'Knocking Metrics - Raw'!$A:$A,'Ambassador Summary'!$B$2-1,'Knocking Metrics - Raw'!$C:$C,'Ambassador Summary'!$A10),0)</f>
        <v>101.5</v>
      </c>
      <c r="D10" s="13">
        <f ca="1">IFERROR(AVERAGEIFS('Knocking Metrics - Raw'!$E:$E,'Knocking Metrics - Raw'!$A:$A,'Ambassador Summary'!$B$2-1,'Knocking Metrics - Raw'!$C:$C,'Ambassador Summary'!$A10)/1000/60/60,0)</f>
        <v>4.8296950555555558</v>
      </c>
      <c r="E10" s="14">
        <f ca="1">SUMIFS('Knocking Metrics - Raw'!$G:$G,'Knocking Metrics - Raw'!$C:$C,'Ambassador Summary'!$A10,'Knocking Metrics - Raw'!$A:$A,'Ambassador Summary'!$B$2-1)</f>
        <v>12</v>
      </c>
      <c r="F10" s="13">
        <f ca="1">IFERROR(AVERAGEIFS('Knocking Metrics - Raw'!$G:$G,'Knocking Metrics - Raw'!$C:$C,'Ambassador Summary'!$A10,'Knocking Metrics - Raw'!$A:$A,'Ambassador Summary'!$B$2-1),0)</f>
        <v>1.2</v>
      </c>
      <c r="G10" s="14">
        <f ca="1">COUNTIFS('Leads - Raw'!$D:$D,'Ambassador Summary'!$B$2-1,'Leads - Raw'!$C:$C,'Ambassador Summary'!A10)</f>
        <v>6</v>
      </c>
      <c r="H10" s="13">
        <f ca="1">G10/COUNTIFS('Ambassadors - Raw'!$C:$C,'Ambassador Summary'!$A10)</f>
        <v>0.2608695652173913</v>
      </c>
      <c r="I10" s="14">
        <f ca="1">COUNTIFS('Opportunities - Raw'!$D:$D,'Ambassador Summary'!$A10,'Opportunities - Raw'!$B:$B,'Ambassador Summary'!$B$2-1)</f>
        <v>5</v>
      </c>
      <c r="J10" s="13">
        <f ca="1">IFERROR(I10/COUNTIFS('Ambassadors - Raw'!$C:$C,'Ambassador Summary'!$A10),0)</f>
        <v>0.21739130434782608</v>
      </c>
      <c r="K10" s="10">
        <f ca="1">IFERROR(SUMIFS('Sales Appointments - Raw'!$M:$M,'Sales Appointments - Raw'!$D:$D,'Ambassador Summary'!$B$2-1,'Sales Appointments - Raw'!$C:$C,'Ambassador Summary'!$A10)/COUNTIFS('Sales Appointments - Raw'!$J:$J,FALSE,'Sales Appointments - Raw'!$D:$D,'Ambassador Summary'!$B$2-1,'Sales Appointments - Raw'!$C:$C,'Ambassador Summary'!$A10),0)</f>
        <v>0.23809523809523808</v>
      </c>
      <c r="L10" s="10">
        <f ca="1">IFERROR(I10/(G10-SUMIFS('Sales Appointments - Raw'!$N:$N,'Sales Appointments - Raw'!$D:$D,'Ambassador Summary'!$B$2-1,'Sales Appointments - Raw'!$C:$C,'Ambassador Summary'!$A10)),0)</f>
        <v>0.83333333333333337</v>
      </c>
      <c r="M10" s="13">
        <f ca="1">COUNTIFS('CAD Appointments - Raw'!$H:$H,"Failed Roof",'CAD Appointments - Raw'!$G:$G,'Ambassador Summary'!$B$2-1,'CAD Appointments - Raw'!$C:$C,'Ambassador Summary'!$A10)</f>
        <v>0</v>
      </c>
      <c r="N10" s="10">
        <f ca="1">IFERROR(M10/COUNTIFS('CAD Appointments - Raw'!$C:$C,'Ambassador Summary'!$A10,'CAD Appointments - Raw'!$G:$G,'Ambassador Summary'!$B$2-1),0)</f>
        <v>0</v>
      </c>
    </row>
    <row r="11" spans="1:14" x14ac:dyDescent="0.3">
      <c r="A11" s="1" t="s">
        <v>19</v>
      </c>
      <c r="B11" s="12">
        <f ca="1">SUMIFS('Knocking Metrics - Raw'!$F:$F,'Knocking Metrics - Raw'!$C:$C,'Ambassador Summary'!$A11,'Knocking Metrics - Raw'!$A:$A,TODAY()-1)</f>
        <v>280</v>
      </c>
      <c r="C11" s="12">
        <f ca="1">IFERROR(AVERAGEIFS('Knocking Metrics - Raw'!$F:$F,'Knocking Metrics - Raw'!$A:$A,'Ambassador Summary'!$B$2-1,'Knocking Metrics - Raw'!$C:$C,'Ambassador Summary'!$A11),0)</f>
        <v>140</v>
      </c>
      <c r="D11" s="13">
        <f ca="1">IFERROR(AVERAGEIFS('Knocking Metrics - Raw'!$E:$E,'Knocking Metrics - Raw'!$A:$A,'Ambassador Summary'!$B$2-1,'Knocking Metrics - Raw'!$C:$C,'Ambassador Summary'!$A11)/1000/60/60,0)</f>
        <v>6.1461041666666656</v>
      </c>
      <c r="E11" s="14">
        <f ca="1">SUMIFS('Knocking Metrics - Raw'!$G:$G,'Knocking Metrics - Raw'!$C:$C,'Ambassador Summary'!$A11,'Knocking Metrics - Raw'!$A:$A,'Ambassador Summary'!$B$2-1)</f>
        <v>4</v>
      </c>
      <c r="F11" s="13">
        <f ca="1">IFERROR(AVERAGEIFS('Knocking Metrics - Raw'!$G:$G,'Knocking Metrics - Raw'!$C:$C,'Ambassador Summary'!$A11,'Knocking Metrics - Raw'!$A:$A,'Ambassador Summary'!$B$2-1),0)</f>
        <v>2</v>
      </c>
      <c r="G11" s="14">
        <f ca="1">COUNTIFS('Leads - Raw'!$D:$D,'Ambassador Summary'!$B$2-1,'Leads - Raw'!$C:$C,'Ambassador Summary'!A11)</f>
        <v>0</v>
      </c>
      <c r="H11" s="13">
        <f ca="1">G11/COUNTIFS('Ambassadors - Raw'!$C:$C,'Ambassador Summary'!$A11)</f>
        <v>0</v>
      </c>
      <c r="I11" s="14">
        <f ca="1">COUNTIFS('Opportunities - Raw'!$D:$D,'Ambassador Summary'!$A11,'Opportunities - Raw'!$B:$B,'Ambassador Summary'!$B$2-1)</f>
        <v>0</v>
      </c>
      <c r="J11" s="13">
        <f ca="1">IFERROR(I11/COUNTIFS('Ambassadors - Raw'!$C:$C,'Ambassador Summary'!$A11),0)</f>
        <v>0</v>
      </c>
      <c r="K11" s="10">
        <f ca="1">IFERROR(SUMIFS('Sales Appointments - Raw'!$M:$M,'Sales Appointments - Raw'!$D:$D,'Ambassador Summary'!$B$2-1,'Sales Appointments - Raw'!$C:$C,'Ambassador Summary'!$A11)/COUNTIFS('Sales Appointments - Raw'!$J:$J,FALSE,'Sales Appointments - Raw'!$D:$D,'Ambassador Summary'!$B$2-1,'Sales Appointments - Raw'!$C:$C,'Ambassador Summary'!$A11),0)</f>
        <v>0</v>
      </c>
      <c r="L11" s="10">
        <f ca="1">IFERROR(I11/(G11-SUMIFS('Sales Appointments - Raw'!$N:$N,'Sales Appointments - Raw'!$D:$D,'Ambassador Summary'!$B$2-1,'Sales Appointments - Raw'!$C:$C,'Ambassador Summary'!$A11)),0)</f>
        <v>0</v>
      </c>
      <c r="M11" s="13">
        <f ca="1">COUNTIFS('CAD Appointments - Raw'!$H:$H,"Failed Roof",'CAD Appointments - Raw'!$G:$G,'Ambassador Summary'!$B$2-1,'CAD Appointments - Raw'!$C:$C,'Ambassador Summary'!$A11)</f>
        <v>0</v>
      </c>
      <c r="N11" s="10">
        <f ca="1">IFERROR(M11/COUNTIFS('CAD Appointments - Raw'!$C:$C,'Ambassador Summary'!$A11,'CAD Appointments - Raw'!$G:$G,'Ambassador Summary'!$B$2-1),0)</f>
        <v>0</v>
      </c>
    </row>
    <row r="12" spans="1:14" x14ac:dyDescent="0.3">
      <c r="A12" s="1" t="s">
        <v>20</v>
      </c>
      <c r="B12" s="12">
        <f ca="1">SUMIFS('Knocking Metrics - Raw'!$F:$F,'Knocking Metrics - Raw'!$C:$C,'Ambassador Summary'!$A12,'Knocking Metrics - Raw'!$A:$A,TODAY()-1)</f>
        <v>440</v>
      </c>
      <c r="C12" s="12">
        <f ca="1">IFERROR(AVERAGEIFS('Knocking Metrics - Raw'!$F:$F,'Knocking Metrics - Raw'!$A:$A,'Ambassador Summary'!$B$2-1,'Knocking Metrics - Raw'!$C:$C,'Ambassador Summary'!$A12),0)</f>
        <v>110</v>
      </c>
      <c r="D12" s="13">
        <f ca="1">IFERROR(AVERAGEIFS('Knocking Metrics - Raw'!$E:$E,'Knocking Metrics - Raw'!$A:$A,'Ambassador Summary'!$B$2-1,'Knocking Metrics - Raw'!$C:$C,'Ambassador Summary'!$A12)/1000/60/60,0)</f>
        <v>5.0881696527777773</v>
      </c>
      <c r="E12" s="14">
        <f ca="1">SUMIFS('Knocking Metrics - Raw'!$G:$G,'Knocking Metrics - Raw'!$C:$C,'Ambassador Summary'!$A12,'Knocking Metrics - Raw'!$A:$A,'Ambassador Summary'!$B$2-1)</f>
        <v>5</v>
      </c>
      <c r="F12" s="13">
        <f ca="1">IFERROR(AVERAGEIFS('Knocking Metrics - Raw'!$G:$G,'Knocking Metrics - Raw'!$C:$C,'Ambassador Summary'!$A12,'Knocking Metrics - Raw'!$A:$A,'Ambassador Summary'!$B$2-1),0)</f>
        <v>1.25</v>
      </c>
      <c r="G12" s="14">
        <f ca="1">COUNTIFS('Leads - Raw'!$D:$D,'Ambassador Summary'!$B$2-1,'Leads - Raw'!$C:$C,'Ambassador Summary'!A12)</f>
        <v>3</v>
      </c>
      <c r="H12" s="13">
        <f ca="1">G12/COUNTIFS('Ambassadors - Raw'!$C:$C,'Ambassador Summary'!$A12)</f>
        <v>0.3</v>
      </c>
      <c r="I12" s="14">
        <f ca="1">COUNTIFS('Opportunities - Raw'!$D:$D,'Ambassador Summary'!$A12,'Opportunities - Raw'!$B:$B,'Ambassador Summary'!$B$2-1)</f>
        <v>0</v>
      </c>
      <c r="J12" s="13">
        <f ca="1">IFERROR(I12/COUNTIFS('Ambassadors - Raw'!$C:$C,'Ambassador Summary'!$A12),0)</f>
        <v>0</v>
      </c>
      <c r="K12" s="10">
        <f ca="1">IFERROR(SUMIFS('Sales Appointments - Raw'!$M:$M,'Sales Appointments - Raw'!$D:$D,'Ambassador Summary'!$B$2-1,'Sales Appointments - Raw'!$C:$C,'Ambassador Summary'!$A12)/COUNTIFS('Sales Appointments - Raw'!$J:$J,FALSE,'Sales Appointments - Raw'!$D:$D,'Ambassador Summary'!$B$2-1,'Sales Appointments - Raw'!$C:$C,'Ambassador Summary'!$A12),0)</f>
        <v>0.5</v>
      </c>
      <c r="L12" s="10">
        <f ca="1">IFERROR(I12/(G12-SUMIFS('Sales Appointments - Raw'!$N:$N,'Sales Appointments - Raw'!$D:$D,'Ambassador Summary'!$B$2-1,'Sales Appointments - Raw'!$C:$C,'Ambassador Summary'!$A12)),0)</f>
        <v>0</v>
      </c>
      <c r="M12" s="13">
        <f ca="1">COUNTIFS('CAD Appointments - Raw'!$H:$H,"Failed Roof",'CAD Appointments - Raw'!$G:$G,'Ambassador Summary'!$B$2-1,'CAD Appointments - Raw'!$C:$C,'Ambassador Summary'!$A12)</f>
        <v>0</v>
      </c>
      <c r="N12" s="10">
        <f ca="1">IFERROR(M12/COUNTIFS('CAD Appointments - Raw'!$C:$C,'Ambassador Summary'!$A12,'CAD Appointments - Raw'!$G:$G,'Ambassador Summary'!$B$2-1),0)</f>
        <v>0</v>
      </c>
    </row>
    <row r="13" spans="1:14" x14ac:dyDescent="0.3">
      <c r="A13" s="1" t="s">
        <v>21</v>
      </c>
      <c r="B13" s="12">
        <f ca="1">SUMIFS('Knocking Metrics - Raw'!$F:$F,'Knocking Metrics - Raw'!$C:$C,'Ambassador Summary'!$A13,'Knocking Metrics - Raw'!$A:$A,TODAY()-1)</f>
        <v>1020</v>
      </c>
      <c r="C13" s="12">
        <f ca="1">IFERROR(AVERAGEIFS('Knocking Metrics - Raw'!$F:$F,'Knocking Metrics - Raw'!$A:$A,'Ambassador Summary'!$B$2-1,'Knocking Metrics - Raw'!$C:$C,'Ambassador Summary'!$A13),0)</f>
        <v>113.33333333333333</v>
      </c>
      <c r="D13" s="13">
        <f ca="1">IFERROR(AVERAGEIFS('Knocking Metrics - Raw'!$E:$E,'Knocking Metrics - Raw'!$A:$A,'Ambassador Summary'!$B$2-1,'Knocking Metrics - Raw'!$C:$C,'Ambassador Summary'!$A13)/1000/60/60,0)</f>
        <v>4.7775241358024685</v>
      </c>
      <c r="E13" s="14">
        <f ca="1">SUMIFS('Knocking Metrics - Raw'!$G:$G,'Knocking Metrics - Raw'!$C:$C,'Ambassador Summary'!$A13,'Knocking Metrics - Raw'!$A:$A,'Ambassador Summary'!$B$2-1)</f>
        <v>9</v>
      </c>
      <c r="F13" s="13">
        <f ca="1">IFERROR(AVERAGEIFS('Knocking Metrics - Raw'!$G:$G,'Knocking Metrics - Raw'!$C:$C,'Ambassador Summary'!$A13,'Knocking Metrics - Raw'!$A:$A,'Ambassador Summary'!$B$2-1),0)</f>
        <v>1</v>
      </c>
      <c r="G13" s="14">
        <f ca="1">COUNTIFS('Leads - Raw'!$D:$D,'Ambassador Summary'!$B$2-1,'Leads - Raw'!$C:$C,'Ambassador Summary'!A13)</f>
        <v>4</v>
      </c>
      <c r="H13" s="13">
        <f ca="1">G13/COUNTIFS('Ambassadors - Raw'!$C:$C,'Ambassador Summary'!$A13)</f>
        <v>0.16</v>
      </c>
      <c r="I13" s="14">
        <f ca="1">COUNTIFS('Opportunities - Raw'!$D:$D,'Ambassador Summary'!$A13,'Opportunities - Raw'!$B:$B,'Ambassador Summary'!$B$2-1)</f>
        <v>4</v>
      </c>
      <c r="J13" s="13">
        <f ca="1">IFERROR(I13/COUNTIFS('Ambassadors - Raw'!$C:$C,'Ambassador Summary'!$A13),0)</f>
        <v>0.16</v>
      </c>
      <c r="K13" s="10">
        <f ca="1">IFERROR(SUMIFS('Sales Appointments - Raw'!$M:$M,'Sales Appointments - Raw'!$D:$D,'Ambassador Summary'!$B$2-1,'Sales Appointments - Raw'!$C:$C,'Ambassador Summary'!$A13)/COUNTIFS('Sales Appointments - Raw'!$J:$J,FALSE,'Sales Appointments - Raw'!$D:$D,'Ambassador Summary'!$B$2-1,'Sales Appointments - Raw'!$C:$C,'Ambassador Summary'!$A13),0)</f>
        <v>0.2857142857142857</v>
      </c>
      <c r="L13" s="10">
        <f ca="1">IFERROR(I13/(G13-SUMIFS('Sales Appointments - Raw'!$N:$N,'Sales Appointments - Raw'!$D:$D,'Ambassador Summary'!$B$2-1,'Sales Appointments - Raw'!$C:$C,'Ambassador Summary'!$A13)),0)</f>
        <v>1</v>
      </c>
      <c r="M13" s="13">
        <f ca="1">COUNTIFS('CAD Appointments - Raw'!$H:$H,"Failed Roof",'CAD Appointments - Raw'!$G:$G,'Ambassador Summary'!$B$2-1,'CAD Appointments - Raw'!$C:$C,'Ambassador Summary'!$A13)</f>
        <v>3</v>
      </c>
      <c r="N13" s="10">
        <f ca="1">IFERROR(M13/COUNTIFS('CAD Appointments - Raw'!$C:$C,'Ambassador Summary'!$A13,'CAD Appointments - Raw'!$G:$G,'Ambassador Summary'!$B$2-1),0)</f>
        <v>0.27272727272727271</v>
      </c>
    </row>
    <row r="14" spans="1:14" x14ac:dyDescent="0.3">
      <c r="A14" s="1" t="s">
        <v>22</v>
      </c>
      <c r="B14" s="12">
        <f ca="1">SUMIFS('Knocking Metrics - Raw'!$F:$F,'Knocking Metrics - Raw'!$C:$C,'Ambassador Summary'!$A14,'Knocking Metrics - Raw'!$A:$A,TODAY()-1)</f>
        <v>0</v>
      </c>
      <c r="C14" s="12">
        <f ca="1">IFERROR(AVERAGEIFS('Knocking Metrics - Raw'!$F:$F,'Knocking Metrics - Raw'!$A:$A,'Ambassador Summary'!$B$2-1,'Knocking Metrics - Raw'!$C:$C,'Ambassador Summary'!$A14),0)</f>
        <v>0</v>
      </c>
      <c r="D14" s="13">
        <f ca="1">IFERROR(AVERAGEIFS('Knocking Metrics - Raw'!$E:$E,'Knocking Metrics - Raw'!$A:$A,'Ambassador Summary'!$B$2-1,'Knocking Metrics - Raw'!$C:$C,'Ambassador Summary'!$A14)/1000/60/60,0)</f>
        <v>0</v>
      </c>
      <c r="E14" s="14">
        <f ca="1">SUMIFS('Knocking Metrics - Raw'!$G:$G,'Knocking Metrics - Raw'!$C:$C,'Ambassador Summary'!$A14,'Knocking Metrics - Raw'!$A:$A,'Ambassador Summary'!$B$2-1)</f>
        <v>0</v>
      </c>
      <c r="F14" s="13">
        <f ca="1">IFERROR(AVERAGEIFS('Knocking Metrics - Raw'!$G:$G,'Knocking Metrics - Raw'!$C:$C,'Ambassador Summary'!$A14,'Knocking Metrics - Raw'!$A:$A,'Ambassador Summary'!$B$2-1),0)</f>
        <v>0</v>
      </c>
      <c r="G14" s="14">
        <f ca="1">COUNTIFS('Leads - Raw'!$D:$D,'Ambassador Summary'!$B$2-1,'Leads - Raw'!$C:$C,'Ambassador Summary'!A14)</f>
        <v>1</v>
      </c>
      <c r="H14" s="13">
        <f ca="1">G14/COUNTIFS('Ambassadors - Raw'!$C:$C,'Ambassador Summary'!$A14)</f>
        <v>0.2</v>
      </c>
      <c r="I14" s="14">
        <f ca="1">COUNTIFS('Opportunities - Raw'!$D:$D,'Ambassador Summary'!$A14,'Opportunities - Raw'!$B:$B,'Ambassador Summary'!$B$2-1)</f>
        <v>1</v>
      </c>
      <c r="J14" s="13">
        <f ca="1">IFERROR(I14/COUNTIFS('Ambassadors - Raw'!$C:$C,'Ambassador Summary'!$A14),0)</f>
        <v>0.2</v>
      </c>
      <c r="K14" s="10">
        <f ca="1">IFERROR(SUMIFS('Sales Appointments - Raw'!$M:$M,'Sales Appointments - Raw'!$D:$D,'Ambassador Summary'!$B$2-1,'Sales Appointments - Raw'!$C:$C,'Ambassador Summary'!$A14)/COUNTIFS('Sales Appointments - Raw'!$J:$J,FALSE,'Sales Appointments - Raw'!$D:$D,'Ambassador Summary'!$B$2-1,'Sales Appointments - Raw'!$C:$C,'Ambassador Summary'!$A14),0)</f>
        <v>0.33333333333333331</v>
      </c>
      <c r="L14" s="10">
        <f ca="1">IFERROR(I14/(G14-SUMIFS('Sales Appointments - Raw'!$N:$N,'Sales Appointments - Raw'!$D:$D,'Ambassador Summary'!$B$2-1,'Sales Appointments - Raw'!$C:$C,'Ambassador Summary'!$A14)),0)</f>
        <v>1</v>
      </c>
      <c r="M14" s="13">
        <f ca="1">COUNTIFS('CAD Appointments - Raw'!$H:$H,"Failed Roof",'CAD Appointments - Raw'!$G:$G,'Ambassador Summary'!$B$2-1,'CAD Appointments - Raw'!$C:$C,'Ambassador Summary'!$A14)</f>
        <v>0</v>
      </c>
      <c r="N14" s="10">
        <f ca="1">IFERROR(M14/COUNTIFS('CAD Appointments - Raw'!$C:$C,'Ambassador Summary'!$A14,'CAD Appointments - Raw'!$G:$G,'Ambassador Summary'!$B$2-1),0)</f>
        <v>0</v>
      </c>
    </row>
    <row r="15" spans="1:14" x14ac:dyDescent="0.3">
      <c r="A15" s="1" t="s">
        <v>23</v>
      </c>
      <c r="B15" s="12">
        <f ca="1">SUMIFS('Knocking Metrics - Raw'!$F:$F,'Knocking Metrics - Raw'!$C:$C,'Ambassador Summary'!$A15,'Knocking Metrics - Raw'!$A:$A,TODAY()-1)</f>
        <v>462</v>
      </c>
      <c r="C15" s="12">
        <f ca="1">IFERROR(AVERAGEIFS('Knocking Metrics - Raw'!$F:$F,'Knocking Metrics - Raw'!$A:$A,'Ambassador Summary'!$B$2-1,'Knocking Metrics - Raw'!$C:$C,'Ambassador Summary'!$A15),0)</f>
        <v>115.5</v>
      </c>
      <c r="D15" s="13">
        <f ca="1">IFERROR(AVERAGEIFS('Knocking Metrics - Raw'!$E:$E,'Knocking Metrics - Raw'!$A:$A,'Ambassador Summary'!$B$2-1,'Knocking Metrics - Raw'!$C:$C,'Ambassador Summary'!$A15)/1000/60/60,0)</f>
        <v>4.9815224999999996</v>
      </c>
      <c r="E15" s="14">
        <f ca="1">SUMIFS('Knocking Metrics - Raw'!$G:$G,'Knocking Metrics - Raw'!$C:$C,'Ambassador Summary'!$A15,'Knocking Metrics - Raw'!$A:$A,'Ambassador Summary'!$B$2-1)</f>
        <v>2</v>
      </c>
      <c r="F15" s="13">
        <f ca="1">IFERROR(AVERAGEIFS('Knocking Metrics - Raw'!$G:$G,'Knocking Metrics - Raw'!$C:$C,'Ambassador Summary'!$A15,'Knocking Metrics - Raw'!$A:$A,'Ambassador Summary'!$B$2-1),0)</f>
        <v>0.5</v>
      </c>
      <c r="G15" s="14">
        <f ca="1">COUNTIFS('Leads - Raw'!$D:$D,'Ambassador Summary'!$B$2-1,'Leads - Raw'!$C:$C,'Ambassador Summary'!A15)</f>
        <v>6</v>
      </c>
      <c r="H15" s="13">
        <f ca="1">G15/COUNTIFS('Ambassadors - Raw'!$C:$C,'Ambassador Summary'!$A15)</f>
        <v>0.46153846153846156</v>
      </c>
      <c r="I15" s="14">
        <f ca="1">COUNTIFS('Opportunities - Raw'!$D:$D,'Ambassador Summary'!$A15,'Opportunities - Raw'!$B:$B,'Ambassador Summary'!$B$2-1)</f>
        <v>1</v>
      </c>
      <c r="J15" s="13">
        <f ca="1">IFERROR(I15/COUNTIFS('Ambassadors - Raw'!$C:$C,'Ambassador Summary'!$A15),0)</f>
        <v>7.6923076923076927E-2</v>
      </c>
      <c r="K15" s="10">
        <f ca="1">IFERROR(SUMIFS('Sales Appointments - Raw'!$M:$M,'Sales Appointments - Raw'!$D:$D,'Ambassador Summary'!$B$2-1,'Sales Appointments - Raw'!$C:$C,'Ambassador Summary'!$A15)/COUNTIFS('Sales Appointments - Raw'!$J:$J,FALSE,'Sales Appointments - Raw'!$D:$D,'Ambassador Summary'!$B$2-1,'Sales Appointments - Raw'!$C:$C,'Ambassador Summary'!$A15),0)</f>
        <v>0.42857142857142855</v>
      </c>
      <c r="L15" s="10">
        <f ca="1">IFERROR(I15/(G15-SUMIFS('Sales Appointments - Raw'!$N:$N,'Sales Appointments - Raw'!$D:$D,'Ambassador Summary'!$B$2-1,'Sales Appointments - Raw'!$C:$C,'Ambassador Summary'!$A15)),0)</f>
        <v>0.16666666666666666</v>
      </c>
      <c r="M15" s="13">
        <f ca="1">COUNTIFS('CAD Appointments - Raw'!$H:$H,"Failed Roof",'CAD Appointments - Raw'!$G:$G,'Ambassador Summary'!$B$2-1,'CAD Appointments - Raw'!$C:$C,'Ambassador Summary'!$A15)</f>
        <v>0</v>
      </c>
      <c r="N15" s="10">
        <f ca="1">IFERROR(M15/COUNTIFS('CAD Appointments - Raw'!$C:$C,'Ambassador Summary'!$A15,'CAD Appointments - Raw'!$G:$G,'Ambassador Summary'!$B$2-1),0)</f>
        <v>0</v>
      </c>
    </row>
    <row r="16" spans="1:14" x14ac:dyDescent="0.3">
      <c r="A16" s="1" t="s">
        <v>24</v>
      </c>
      <c r="B16" s="12">
        <f ca="1">SUMIFS('Knocking Metrics - Raw'!$F:$F,'Knocking Metrics - Raw'!$C:$C,'Ambassador Summary'!$A16,'Knocking Metrics - Raw'!$A:$A,TODAY()-1)</f>
        <v>126</v>
      </c>
      <c r="C16" s="12">
        <f ca="1">IFERROR(AVERAGEIFS('Knocking Metrics - Raw'!$F:$F,'Knocking Metrics - Raw'!$A:$A,'Ambassador Summary'!$B$2-1,'Knocking Metrics - Raw'!$C:$C,'Ambassador Summary'!$A16),0)</f>
        <v>126</v>
      </c>
      <c r="D16" s="13">
        <f ca="1">IFERROR(AVERAGEIFS('Knocking Metrics - Raw'!$E:$E,'Knocking Metrics - Raw'!$A:$A,'Ambassador Summary'!$B$2-1,'Knocking Metrics - Raw'!$C:$C,'Ambassador Summary'!$A16)/1000/60/60,0)</f>
        <v>5.2890086111111119</v>
      </c>
      <c r="E16" s="14">
        <f ca="1">SUMIFS('Knocking Metrics - Raw'!$G:$G,'Knocking Metrics - Raw'!$C:$C,'Ambassador Summary'!$A16,'Knocking Metrics - Raw'!$A:$A,'Ambassador Summary'!$B$2-1)</f>
        <v>1</v>
      </c>
      <c r="F16" s="13">
        <f ca="1">IFERROR(AVERAGEIFS('Knocking Metrics - Raw'!$G:$G,'Knocking Metrics - Raw'!$C:$C,'Ambassador Summary'!$A16,'Knocking Metrics - Raw'!$A:$A,'Ambassador Summary'!$B$2-1),0)</f>
        <v>1</v>
      </c>
      <c r="G16" s="14">
        <f ca="1">COUNTIFS('Leads - Raw'!$D:$D,'Ambassador Summary'!$B$2-1,'Leads - Raw'!$C:$C,'Ambassador Summary'!A16)</f>
        <v>3</v>
      </c>
      <c r="H16" s="13">
        <f ca="1">G16/COUNTIFS('Ambassadors - Raw'!$C:$C,'Ambassador Summary'!$A16)</f>
        <v>0.25</v>
      </c>
      <c r="I16" s="14">
        <f ca="1">COUNTIFS('Opportunities - Raw'!$D:$D,'Ambassador Summary'!$A16,'Opportunities - Raw'!$B:$B,'Ambassador Summary'!$B$2-1)</f>
        <v>2</v>
      </c>
      <c r="J16" s="13">
        <f ca="1">IFERROR(I16/COUNTIFS('Ambassadors - Raw'!$C:$C,'Ambassador Summary'!$A16),0)</f>
        <v>0.16666666666666666</v>
      </c>
      <c r="K16" s="10">
        <f ca="1">IFERROR(SUMIFS('Sales Appointments - Raw'!$M:$M,'Sales Appointments - Raw'!$D:$D,'Ambassador Summary'!$B$2-1,'Sales Appointments - Raw'!$C:$C,'Ambassador Summary'!$A16)/COUNTIFS('Sales Appointments - Raw'!$J:$J,FALSE,'Sales Appointments - Raw'!$D:$D,'Ambassador Summary'!$B$2-1,'Sales Appointments - Raw'!$C:$C,'Ambassador Summary'!$A16),0)</f>
        <v>0.5</v>
      </c>
      <c r="L16" s="10">
        <f ca="1">IFERROR(I16/(G16-SUMIFS('Sales Appointments - Raw'!$N:$N,'Sales Appointments - Raw'!$D:$D,'Ambassador Summary'!$B$2-1,'Sales Appointments - Raw'!$C:$C,'Ambassador Summary'!$A16)),0)</f>
        <v>0.66666666666666663</v>
      </c>
      <c r="M16" s="13">
        <f ca="1">COUNTIFS('CAD Appointments - Raw'!$H:$H,"Failed Roof",'CAD Appointments - Raw'!$G:$G,'Ambassador Summary'!$B$2-1,'CAD Appointments - Raw'!$C:$C,'Ambassador Summary'!$A16)</f>
        <v>0</v>
      </c>
      <c r="N16" s="10">
        <f ca="1">IFERROR(M16/COUNTIFS('CAD Appointments - Raw'!$C:$C,'Ambassador Summary'!$A16,'CAD Appointments - Raw'!$G:$G,'Ambassador Summary'!$B$2-1),0)</f>
        <v>0</v>
      </c>
    </row>
    <row r="17" spans="1:14" x14ac:dyDescent="0.3">
      <c r="A17" s="9" t="s">
        <v>25</v>
      </c>
      <c r="B17" s="15">
        <f ca="1">SUM(B10:B16)</f>
        <v>3343</v>
      </c>
      <c r="C17" s="16">
        <f ca="1">IFERROR(AVERAGEIFS('Knocking Metrics - Raw'!$F:$F,'Knocking Metrics - Raw'!$A:$A,'Ambassador Summary'!$B$2-1),0)</f>
        <v>111.43333333333334</v>
      </c>
      <c r="D17" s="17">
        <f ca="1">IFERROR(AVERAGEIFS('Knocking Metrics - Raw'!$E:$E,'Knocking Metrics - Raw'!$A:$A,'Ambassador Summary'!$B$2-1)/1000/60/60,0)</f>
        <v>4.9718217777777776</v>
      </c>
      <c r="E17" s="15">
        <f ca="1">SUM(E10:E16)</f>
        <v>33</v>
      </c>
      <c r="F17" s="17">
        <f ca="1">IFERROR(AVERAGEIFS('Knocking Metrics - Raw'!$G:$G,'Knocking Metrics - Raw'!$A:$A,'Ambassador Summary'!$B$2-1),0)</f>
        <v>1.1000000000000001</v>
      </c>
      <c r="G17" s="18">
        <f ca="1">SUM(G10:G16)</f>
        <v>23</v>
      </c>
      <c r="H17" s="17">
        <f ca="1">G17/(COUNTA('Ambassadors - Raw'!$A:$A)-1)</f>
        <v>0.24731182795698925</v>
      </c>
      <c r="I17" s="18">
        <f ca="1">SUM(I10:I16)</f>
        <v>13</v>
      </c>
      <c r="J17" s="17">
        <f ca="1">I17/(COUNTA('Ambassadors - Raw'!$A:$A)-1)</f>
        <v>0.13978494623655913</v>
      </c>
      <c r="K17" s="11">
        <f ca="1">IFERROR(SUMIFS('Sales Appointments - Raw'!$M:$M,'Sales Appointments - Raw'!$D:$D,'Ambassador Summary'!$B$2-1)/COUNTIFS('Sales Appointments - Raw'!$J:$J,FALSE,'Sales Appointments - Raw'!$D:$D,'Ambassador Summary'!$B$2-1),0)</f>
        <v>0.34375</v>
      </c>
      <c r="L17" s="11">
        <f ca="1">IFERROR(I16/(G16-SUMIFS('Sales Appointments - Raw'!$N:$N,'Sales Appointments - Raw'!$D:$D,'Ambassador Summary'!$B$2-1)),0)</f>
        <v>0.66666666666666663</v>
      </c>
      <c r="M17" s="17">
        <f ca="1">SUM(M10:M16)</f>
        <v>3</v>
      </c>
      <c r="N17" s="11">
        <f ca="1">IFERROR(M17/COUNTIFS('CAD Appointments - Raw'!$G:$G,'Ambassador Summary'!$B$2-1,'CAD Appointments - Raw'!$C:$C,"&lt;&gt;"&amp;""),0)</f>
        <v>0.13636363636363635</v>
      </c>
    </row>
    <row r="18" spans="1:14" x14ac:dyDescent="0.3">
      <c r="A18" s="9"/>
      <c r="B18" s="15"/>
      <c r="C18" s="16"/>
      <c r="D18" s="19"/>
      <c r="E18" s="15"/>
      <c r="F18" s="19"/>
      <c r="G18" s="16"/>
      <c r="H18" s="19"/>
      <c r="I18" s="16"/>
      <c r="J18" s="19"/>
    </row>
    <row r="19" spans="1:14" x14ac:dyDescent="0.3">
      <c r="K19" s="20"/>
    </row>
    <row r="20" spans="1:14" x14ac:dyDescent="0.3">
      <c r="A20" s="6" t="s">
        <v>26</v>
      </c>
    </row>
    <row r="21" spans="1:14" x14ac:dyDescent="0.3">
      <c r="A21" s="3"/>
    </row>
    <row r="22" spans="1:14" x14ac:dyDescent="0.3">
      <c r="A22" s="7" t="s">
        <v>4</v>
      </c>
      <c r="B22" s="8" t="s">
        <v>5</v>
      </c>
      <c r="C22" s="7" t="s">
        <v>6</v>
      </c>
      <c r="D22" s="7" t="s">
        <v>7</v>
      </c>
      <c r="E22" s="8" t="s">
        <v>8</v>
      </c>
      <c r="F22" s="7" t="s">
        <v>9</v>
      </c>
      <c r="G22" s="7" t="s">
        <v>10</v>
      </c>
      <c r="H22" s="7" t="s">
        <v>11</v>
      </c>
      <c r="I22" s="7" t="s">
        <v>12</v>
      </c>
      <c r="J22" s="7" t="s">
        <v>13</v>
      </c>
      <c r="K22" s="7" t="s">
        <v>14</v>
      </c>
      <c r="L22" s="7" t="s">
        <v>15</v>
      </c>
      <c r="M22" s="7" t="s">
        <v>16</v>
      </c>
      <c r="N22" s="7" t="s">
        <v>17</v>
      </c>
    </row>
    <row r="23" spans="1:14" x14ac:dyDescent="0.3">
      <c r="A23" s="1" t="s">
        <v>18</v>
      </c>
      <c r="B23" s="14">
        <f ca="1">SUMIFS('Knocking Metrics - Raw'!$F:$F,'Knocking Metrics - Raw'!$C:$C,'Ambassador Summary'!$A23,'Knocking Metrics - Raw'!$A:$A,"&gt;="&amp;$B$3)</f>
        <v>1015</v>
      </c>
      <c r="C23" s="14">
        <f ca="1">IFERROR(AVERAGEIFS('Knocking Metrics - Raw'!$F:$F,'Knocking Metrics - Raw'!$C:$C,'Ambassador Summary'!$A23,'Knocking Metrics - Raw'!$A:$A,"&gt;="&amp;$B$3),0)</f>
        <v>101.5</v>
      </c>
      <c r="D23" s="13">
        <f ca="1">IFERROR(AVERAGEIFS('Knocking Metrics - Raw'!$E:$E,'Knocking Metrics - Raw'!$C:$C,'Ambassador Summary'!$A23,'Knocking Metrics - Raw'!$A:$A,"&gt;="&amp;$B$3)/1000/60/60,0)</f>
        <v>4.8296950555555558</v>
      </c>
      <c r="E23" s="13">
        <f ca="1">SUMIFS('Knocking Metrics - Raw'!$G:$G,'Knocking Metrics - Raw'!$C:$C,'Ambassador Summary'!$A23,'Knocking Metrics - Raw'!$A:$A,"&gt;="&amp;$B$3)</f>
        <v>12</v>
      </c>
      <c r="F23" s="13">
        <f ca="1">IFERROR(AVERAGEIFS('Knocking Metrics - Raw'!$G:$G,'Knocking Metrics - Raw'!$C:$C,'Ambassador Summary'!$A23,'Knocking Metrics - Raw'!$A:$A,"&gt;="&amp;$B$3),0)</f>
        <v>1.2</v>
      </c>
      <c r="G23" s="14">
        <f ca="1">COUNTIFS('Leads - Raw'!$C:$C,'Ambassador Summary'!A23,'Leads - Raw'!$D:$D,"&gt;="&amp;'Ambassador Summary'!$B$3)</f>
        <v>10</v>
      </c>
      <c r="H23" s="13">
        <f ca="1">G23/COUNTIF('Ambassadors - Raw'!$C:$C,'Ambassador Summary'!$A23)</f>
        <v>0.43478260869565216</v>
      </c>
      <c r="I23" s="14">
        <f ca="1">COUNTIFS('Opportunities - Raw'!$D:$D,'Ambassador Summary'!$A23,'Opportunities - Raw'!$B:$B,"&gt;="&amp;'Ambassador Summary'!$B$2-WEEKDAY('Ambassador Summary'!$B$2)+2)</f>
        <v>6</v>
      </c>
      <c r="J23" s="13">
        <f ca="1">I23/COUNTIFS('Ambassadors - Raw'!$C:$C,'Ambassador Summary'!$A23)</f>
        <v>0.2608695652173913</v>
      </c>
      <c r="K23" s="10">
        <f ca="1">IFERROR(SUMIFS('Sales Appointments - Raw'!$M:$M,'Sales Appointments - Raw'!$D:$D,"&gt;="&amp;'Ambassador Summary'!$B$3,'Sales Appointments - Raw'!$C:$C,'Ambassador Summary'!$A23)/COUNTIFS('Sales Appointments - Raw'!$J:$J,FALSE,'Sales Appointments - Raw'!$D:$D,"&gt;="&amp;'Ambassador Summary'!$B$3,'Sales Appointments - Raw'!$C:$C,'Ambassador Summary'!$A23),0)</f>
        <v>0.23684210526315788</v>
      </c>
      <c r="L23" s="10">
        <f ca="1">IFERROR(I23/(G23-SUMIFS('Sales Appointments - Raw'!$N:$N,'Sales Appointments - Raw'!$D:$D,"&gt;="&amp;'Ambassador Summary'!$B$3,'Sales Appointments - Raw'!$C:$C,'Ambassador Summary'!$A23)),0)</f>
        <v>0.6</v>
      </c>
      <c r="M23" s="14">
        <f ca="1">COUNTIFS('CAD Appointments - Raw'!$H:$H,"Failed Roof",'CAD Appointments - Raw'!$C:$C,'Ambassador Summary'!$A23,'CAD Appointments - Raw'!$G:$G,"&gt;="&amp;'Ambassador Summary'!$B$3)</f>
        <v>0</v>
      </c>
      <c r="N23" s="10">
        <f ca="1">IFERROR(M23/COUNTIFS('CAD Appointments - Raw'!$C:$C,'Ambassador Summary'!$A23,'CAD Appointments - Raw'!$G:$G,"&gt;="&amp;'Ambassador Summary'!$B$3),0)</f>
        <v>0</v>
      </c>
    </row>
    <row r="24" spans="1:14" x14ac:dyDescent="0.3">
      <c r="A24" s="1" t="s">
        <v>19</v>
      </c>
      <c r="B24" s="14">
        <f ca="1">SUMIFS('Knocking Metrics - Raw'!$F:$F,'Knocking Metrics - Raw'!$C:$C,'Ambassador Summary'!$A24,'Knocking Metrics - Raw'!$A:$A,"&gt;="&amp;$B$3)</f>
        <v>280</v>
      </c>
      <c r="C24" s="14">
        <f ca="1">IFERROR(AVERAGEIFS('Knocking Metrics - Raw'!$F:$F,'Knocking Metrics - Raw'!$C:$C,'Ambassador Summary'!$A24,'Knocking Metrics - Raw'!$A:$A,"&gt;="&amp;$B$3),0)</f>
        <v>140</v>
      </c>
      <c r="D24" s="13">
        <f ca="1">IFERROR(AVERAGEIFS('Knocking Metrics - Raw'!$E:$E,'Knocking Metrics - Raw'!$C:$C,'Ambassador Summary'!$A24,'Knocking Metrics - Raw'!$A:$A,"&gt;="&amp;$B$3)/1000/60/60,0)</f>
        <v>6.1461041666666656</v>
      </c>
      <c r="E24" s="13">
        <f ca="1">SUMIFS('Knocking Metrics - Raw'!$G:$G,'Knocking Metrics - Raw'!$C:$C,'Ambassador Summary'!$A24,'Knocking Metrics - Raw'!$A:$A,"&gt;="&amp;$B$3)</f>
        <v>4</v>
      </c>
      <c r="F24" s="13">
        <f ca="1">IFERROR(AVERAGEIFS('Knocking Metrics - Raw'!$G:$G,'Knocking Metrics - Raw'!$C:$C,'Ambassador Summary'!$A24,'Knocking Metrics - Raw'!$A:$A,"&gt;="&amp;$B$3),0)</f>
        <v>2</v>
      </c>
      <c r="G24" s="14">
        <f ca="1">COUNTIFS('Leads - Raw'!$C:$C,'Ambassador Summary'!A24,'Leads - Raw'!$D:$D,"&gt;="&amp;'Ambassador Summary'!$B$3)</f>
        <v>1</v>
      </c>
      <c r="H24" s="13">
        <f ca="1">G24/COUNTIF('Ambassadors - Raw'!$C:$C,'Ambassador Summary'!$A24)</f>
        <v>0.2</v>
      </c>
      <c r="I24" s="14">
        <f ca="1">COUNTIFS('Opportunities - Raw'!$D:$D,'Ambassador Summary'!$A24,'Opportunities - Raw'!$B:$B,"&gt;="&amp;'Ambassador Summary'!$B$2-WEEKDAY('Ambassador Summary'!$B$2)+2)</f>
        <v>1</v>
      </c>
      <c r="J24" s="13">
        <f ca="1">I24/COUNTIFS('Ambassadors - Raw'!$C:$C,'Ambassador Summary'!$A24)</f>
        <v>0.2</v>
      </c>
      <c r="K24" s="10">
        <f ca="1">IFERROR(SUMIFS('Sales Appointments - Raw'!$M:$M,'Sales Appointments - Raw'!$D:$D,"&gt;="&amp;'Ambassador Summary'!$B$3,'Sales Appointments - Raw'!$C:$C,'Ambassador Summary'!$A24)/COUNTIFS('Sales Appointments - Raw'!$J:$J,FALSE,'Sales Appointments - Raw'!$D:$D,"&gt;="&amp;'Ambassador Summary'!$B$3,'Sales Appointments - Raw'!$C:$C,'Ambassador Summary'!$A24),0)</f>
        <v>0.5</v>
      </c>
      <c r="L24" s="10">
        <f ca="1">IFERROR(I24/(G24-SUMIFS('Sales Appointments - Raw'!$N:$N,'Sales Appointments - Raw'!$D:$D,"&gt;="&amp;'Ambassador Summary'!$B$3,'Sales Appointments - Raw'!$C:$C,'Ambassador Summary'!$A24)),0)</f>
        <v>1</v>
      </c>
      <c r="M24" s="14">
        <f ca="1">COUNTIFS('CAD Appointments - Raw'!$H:$H,"Failed Roof",'CAD Appointments - Raw'!$C:$C,'Ambassador Summary'!$A24,'CAD Appointments - Raw'!$G:$G,"&gt;="&amp;'Ambassador Summary'!$B$3)</f>
        <v>0</v>
      </c>
      <c r="N24" s="10">
        <f ca="1">IFERROR(M24/COUNTIFS('CAD Appointments - Raw'!$C:$C,'Ambassador Summary'!$A24,'CAD Appointments - Raw'!$G:$G,"&gt;="&amp;'Ambassador Summary'!$B$3),0)</f>
        <v>0</v>
      </c>
    </row>
    <row r="25" spans="1:14" x14ac:dyDescent="0.3">
      <c r="A25" s="1" t="s">
        <v>20</v>
      </c>
      <c r="B25" s="14">
        <f ca="1">SUMIFS('Knocking Metrics - Raw'!$F:$F,'Knocking Metrics - Raw'!$C:$C,'Ambassador Summary'!$A25,'Knocking Metrics - Raw'!$A:$A,"&gt;="&amp;$B$3)</f>
        <v>440</v>
      </c>
      <c r="C25" s="14">
        <f ca="1">IFERROR(AVERAGEIFS('Knocking Metrics - Raw'!$F:$F,'Knocking Metrics - Raw'!$C:$C,'Ambassador Summary'!$A25,'Knocking Metrics - Raw'!$A:$A,"&gt;="&amp;$B$3),0)</f>
        <v>110</v>
      </c>
      <c r="D25" s="13">
        <f ca="1">IFERROR(AVERAGEIFS('Knocking Metrics - Raw'!$E:$E,'Knocking Metrics - Raw'!$C:$C,'Ambassador Summary'!$A25,'Knocking Metrics - Raw'!$A:$A,"&gt;="&amp;$B$3)/1000/60/60,0)</f>
        <v>5.0881696527777773</v>
      </c>
      <c r="E25" s="13">
        <f ca="1">SUMIFS('Knocking Metrics - Raw'!$G:$G,'Knocking Metrics - Raw'!$C:$C,'Ambassador Summary'!$A25,'Knocking Metrics - Raw'!$A:$A,"&gt;="&amp;$B$3)</f>
        <v>5</v>
      </c>
      <c r="F25" s="13">
        <f ca="1">IFERROR(AVERAGEIFS('Knocking Metrics - Raw'!$G:$G,'Knocking Metrics - Raw'!$C:$C,'Ambassador Summary'!$A25,'Knocking Metrics - Raw'!$A:$A,"&gt;="&amp;$B$3),0)</f>
        <v>1.25</v>
      </c>
      <c r="G25" s="14">
        <f ca="1">COUNTIFS('Leads - Raw'!$C:$C,'Ambassador Summary'!A25,'Leads - Raw'!$D:$D,"&gt;="&amp;'Ambassador Summary'!$B$3)</f>
        <v>3</v>
      </c>
      <c r="H25" s="13">
        <f ca="1">G25/COUNTIF('Ambassadors - Raw'!$C:$C,'Ambassador Summary'!$A25)</f>
        <v>0.3</v>
      </c>
      <c r="I25" s="14">
        <f ca="1">COUNTIFS('Opportunities - Raw'!$D:$D,'Ambassador Summary'!$A25,'Opportunities - Raw'!$B:$B,"&gt;="&amp;'Ambassador Summary'!$B$2-WEEKDAY('Ambassador Summary'!$B$2)+2)</f>
        <v>0</v>
      </c>
      <c r="J25" s="13">
        <f ca="1">I25/COUNTIFS('Ambassadors - Raw'!$C:$C,'Ambassador Summary'!$A25)</f>
        <v>0</v>
      </c>
      <c r="K25" s="10">
        <f ca="1">IFERROR(SUMIFS('Sales Appointments - Raw'!$M:$M,'Sales Appointments - Raw'!$D:$D,"&gt;="&amp;'Ambassador Summary'!$B$3,'Sales Appointments - Raw'!$C:$C,'Ambassador Summary'!$A25)/COUNTIFS('Sales Appointments - Raw'!$J:$J,FALSE,'Sales Appointments - Raw'!$D:$D,"&gt;="&amp;'Ambassador Summary'!$B$3,'Sales Appointments - Raw'!$C:$C,'Ambassador Summary'!$A25),0)</f>
        <v>0.375</v>
      </c>
      <c r="L25" s="10">
        <f ca="1">IFERROR(I25/(G25-SUMIFS('Sales Appointments - Raw'!$N:$N,'Sales Appointments - Raw'!$D:$D,"&gt;="&amp;'Ambassador Summary'!$B$3,'Sales Appointments - Raw'!$C:$C,'Ambassador Summary'!$A25)),0)</f>
        <v>0</v>
      </c>
      <c r="M25" s="14">
        <f ca="1">COUNTIFS('CAD Appointments - Raw'!$H:$H,"Failed Roof",'CAD Appointments - Raw'!$C:$C,'Ambassador Summary'!$A25,'CAD Appointments - Raw'!$G:$G,"&gt;="&amp;'Ambassador Summary'!$B$3)</f>
        <v>0</v>
      </c>
      <c r="N25" s="10">
        <f ca="1">IFERROR(M25/COUNTIFS('CAD Appointments - Raw'!$C:$C,'Ambassador Summary'!$A25,'CAD Appointments - Raw'!$G:$G,"&gt;="&amp;'Ambassador Summary'!$B$3),0)</f>
        <v>0</v>
      </c>
    </row>
    <row r="26" spans="1:14" x14ac:dyDescent="0.3">
      <c r="A26" s="1" t="s">
        <v>21</v>
      </c>
      <c r="B26" s="14">
        <f ca="1">SUMIFS('Knocking Metrics - Raw'!$F:$F,'Knocking Metrics - Raw'!$C:$C,'Ambassador Summary'!$A26,'Knocking Metrics - Raw'!$A:$A,"&gt;="&amp;$B$3)</f>
        <v>1020</v>
      </c>
      <c r="C26" s="14">
        <f ca="1">IFERROR(AVERAGEIFS('Knocking Metrics - Raw'!$F:$F,'Knocking Metrics - Raw'!$C:$C,'Ambassador Summary'!$A26,'Knocking Metrics - Raw'!$A:$A,"&gt;="&amp;$B$3),0)</f>
        <v>113.33333333333333</v>
      </c>
      <c r="D26" s="13">
        <f ca="1">IFERROR(AVERAGEIFS('Knocking Metrics - Raw'!$E:$E,'Knocking Metrics - Raw'!$C:$C,'Ambassador Summary'!$A26,'Knocking Metrics - Raw'!$A:$A,"&gt;="&amp;$B$3)/1000/60/60,0)</f>
        <v>4.7775241358024685</v>
      </c>
      <c r="E26" s="13">
        <f ca="1">SUMIFS('Knocking Metrics - Raw'!$G:$G,'Knocking Metrics - Raw'!$C:$C,'Ambassador Summary'!$A26,'Knocking Metrics - Raw'!$A:$A,"&gt;="&amp;$B$3)</f>
        <v>9</v>
      </c>
      <c r="F26" s="13">
        <f ca="1">IFERROR(AVERAGEIFS('Knocking Metrics - Raw'!$G:$G,'Knocking Metrics - Raw'!$C:$C,'Ambassador Summary'!$A26,'Knocking Metrics - Raw'!$A:$A,"&gt;="&amp;$B$3),0)</f>
        <v>1</v>
      </c>
      <c r="G26" s="14">
        <f ca="1">COUNTIFS('Leads - Raw'!$C:$C,'Ambassador Summary'!A26,'Leads - Raw'!$D:$D,"&gt;="&amp;'Ambassador Summary'!$B$3)</f>
        <v>4</v>
      </c>
      <c r="H26" s="13">
        <f ca="1">G26/COUNTIF('Ambassadors - Raw'!$C:$C,'Ambassador Summary'!$A26)</f>
        <v>0.16</v>
      </c>
      <c r="I26" s="14">
        <f ca="1">COUNTIFS('Opportunities - Raw'!$D:$D,'Ambassador Summary'!$A26,'Opportunities - Raw'!$B:$B,"&gt;="&amp;'Ambassador Summary'!$B$2-WEEKDAY('Ambassador Summary'!$B$2)+2)</f>
        <v>4</v>
      </c>
      <c r="J26" s="13">
        <f ca="1">I26/COUNTIFS('Ambassadors - Raw'!$C:$C,'Ambassador Summary'!$A26)</f>
        <v>0.16</v>
      </c>
      <c r="K26" s="10">
        <f ca="1">IFERROR(SUMIFS('Sales Appointments - Raw'!$M:$M,'Sales Appointments - Raw'!$D:$D,"&gt;="&amp;'Ambassador Summary'!$B$3,'Sales Appointments - Raw'!$C:$C,'Ambassador Summary'!$A26)/COUNTIFS('Sales Appointments - Raw'!$J:$J,FALSE,'Sales Appointments - Raw'!$D:$D,"&gt;="&amp;'Ambassador Summary'!$B$3,'Sales Appointments - Raw'!$C:$C,'Ambassador Summary'!$A26),0)</f>
        <v>0.13333333333333333</v>
      </c>
      <c r="L26" s="10">
        <f ca="1">IFERROR(I26/(G26-SUMIFS('Sales Appointments - Raw'!$N:$N,'Sales Appointments - Raw'!$D:$D,"&gt;="&amp;'Ambassador Summary'!$B$3,'Sales Appointments - Raw'!$C:$C,'Ambassador Summary'!$A26)),0)</f>
        <v>1</v>
      </c>
      <c r="M26" s="14">
        <f ca="1">COUNTIFS('CAD Appointments - Raw'!$H:$H,"Failed Roof",'CAD Appointments - Raw'!$C:$C,'Ambassador Summary'!$A26,'CAD Appointments - Raw'!$G:$G,"&gt;="&amp;'Ambassador Summary'!$B$3)</f>
        <v>3</v>
      </c>
      <c r="N26" s="10">
        <f ca="1">IFERROR(M26/COUNTIFS('CAD Appointments - Raw'!$C:$C,'Ambassador Summary'!$A26,'CAD Appointments - Raw'!$G:$G,"&gt;="&amp;'Ambassador Summary'!$B$3),0)</f>
        <v>0.27272727272727271</v>
      </c>
    </row>
    <row r="27" spans="1:14" x14ac:dyDescent="0.3">
      <c r="A27" s="1" t="s">
        <v>22</v>
      </c>
      <c r="B27" s="14">
        <f ca="1">SUMIFS('Knocking Metrics - Raw'!$F:$F,'Knocking Metrics - Raw'!$C:$C,'Ambassador Summary'!$A27,'Knocking Metrics - Raw'!$A:$A,"&gt;="&amp;$B$3)</f>
        <v>0</v>
      </c>
      <c r="C27" s="14">
        <f ca="1">IFERROR(AVERAGEIFS('Knocking Metrics - Raw'!$F:$F,'Knocking Metrics - Raw'!$C:$C,'Ambassador Summary'!$A27,'Knocking Metrics - Raw'!$A:$A,"&gt;="&amp;$B$3),0)</f>
        <v>0</v>
      </c>
      <c r="D27" s="13">
        <f ca="1">IFERROR(AVERAGEIFS('Knocking Metrics - Raw'!$E:$E,'Knocking Metrics - Raw'!$C:$C,'Ambassador Summary'!$A27,'Knocking Metrics - Raw'!$A:$A,"&gt;="&amp;$B$3)/1000/60/60,0)</f>
        <v>0</v>
      </c>
      <c r="E27" s="13">
        <f ca="1">SUMIFS('Knocking Metrics - Raw'!$G:$G,'Knocking Metrics - Raw'!$C:$C,'Ambassador Summary'!$A27,'Knocking Metrics - Raw'!$A:$A,"&gt;="&amp;$B$3)</f>
        <v>0</v>
      </c>
      <c r="F27" s="13">
        <f ca="1">IFERROR(AVERAGEIFS('Knocking Metrics - Raw'!$G:$G,'Knocking Metrics - Raw'!$C:$C,'Ambassador Summary'!$A27,'Knocking Metrics - Raw'!$A:$A,"&gt;="&amp;$B$3),0)</f>
        <v>0</v>
      </c>
      <c r="G27" s="14">
        <f ca="1">COUNTIFS('Leads - Raw'!$C:$C,'Ambassador Summary'!A27,'Leads - Raw'!$D:$D,"&gt;="&amp;'Ambassador Summary'!$B$3)</f>
        <v>1</v>
      </c>
      <c r="H27" s="13">
        <f ca="1">G27/COUNTIF('Ambassadors - Raw'!$C:$C,'Ambassador Summary'!$A27)</f>
        <v>0.2</v>
      </c>
      <c r="I27" s="14">
        <f ca="1">COUNTIFS('Opportunities - Raw'!$D:$D,'Ambassador Summary'!$A27,'Opportunities - Raw'!$B:$B,"&gt;="&amp;'Ambassador Summary'!$B$2-WEEKDAY('Ambassador Summary'!$B$2)+2)</f>
        <v>1</v>
      </c>
      <c r="J27" s="13">
        <f ca="1">I27/COUNTIFS('Ambassadors - Raw'!$C:$C,'Ambassador Summary'!$A27)</f>
        <v>0.2</v>
      </c>
      <c r="K27" s="10">
        <f ca="1">IFERROR(SUMIFS('Sales Appointments - Raw'!$M:$M,'Sales Appointments - Raw'!$D:$D,"&gt;="&amp;'Ambassador Summary'!$B$3,'Sales Appointments - Raw'!$C:$C,'Ambassador Summary'!$A27)/COUNTIFS('Sales Appointments - Raw'!$J:$J,FALSE,'Sales Appointments - Raw'!$D:$D,"&gt;="&amp;'Ambassador Summary'!$B$3,'Sales Appointments - Raw'!$C:$C,'Ambassador Summary'!$A27),0)</f>
        <v>0.1</v>
      </c>
      <c r="L27" s="10">
        <f ca="1">IFERROR(I27/(G27-SUMIFS('Sales Appointments - Raw'!$N:$N,'Sales Appointments - Raw'!$D:$D,"&gt;="&amp;'Ambassador Summary'!$B$3,'Sales Appointments - Raw'!$C:$C,'Ambassador Summary'!$A27)),0)</f>
        <v>1</v>
      </c>
      <c r="M27" s="14">
        <f ca="1">COUNTIFS('CAD Appointments - Raw'!$H:$H,"Failed Roof",'CAD Appointments - Raw'!$C:$C,'Ambassador Summary'!$A27,'CAD Appointments - Raw'!$G:$G,"&gt;="&amp;'Ambassador Summary'!$B$3)</f>
        <v>0</v>
      </c>
      <c r="N27" s="10">
        <f ca="1">IFERROR(M27/COUNTIFS('CAD Appointments - Raw'!$C:$C,'Ambassador Summary'!$A27,'CAD Appointments - Raw'!$G:$G,"&gt;="&amp;'Ambassador Summary'!$B$3),0)</f>
        <v>0</v>
      </c>
    </row>
    <row r="28" spans="1:14" x14ac:dyDescent="0.3">
      <c r="A28" s="1" t="s">
        <v>23</v>
      </c>
      <c r="B28" s="14">
        <f ca="1">SUMIFS('Knocking Metrics - Raw'!$F:$F,'Knocking Metrics - Raw'!$C:$C,'Ambassador Summary'!$A28,'Knocking Metrics - Raw'!$A:$A,"&gt;="&amp;$B$3)</f>
        <v>462</v>
      </c>
      <c r="C28" s="14">
        <f ca="1">IFERROR(AVERAGEIFS('Knocking Metrics - Raw'!$F:$F,'Knocking Metrics - Raw'!$C:$C,'Ambassador Summary'!$A28,'Knocking Metrics - Raw'!$A:$A,"&gt;="&amp;$B$3),0)</f>
        <v>115.5</v>
      </c>
      <c r="D28" s="13">
        <f ca="1">IFERROR(AVERAGEIFS('Knocking Metrics - Raw'!$E:$E,'Knocking Metrics - Raw'!$C:$C,'Ambassador Summary'!$A28,'Knocking Metrics - Raw'!$A:$A,"&gt;="&amp;$B$3)/1000/60/60,0)</f>
        <v>4.9815224999999996</v>
      </c>
      <c r="E28" s="13">
        <f ca="1">SUMIFS('Knocking Metrics - Raw'!$G:$G,'Knocking Metrics - Raw'!$C:$C,'Ambassador Summary'!$A28,'Knocking Metrics - Raw'!$A:$A,"&gt;="&amp;$B$3)</f>
        <v>2</v>
      </c>
      <c r="F28" s="13">
        <f ca="1">IFERROR(AVERAGEIFS('Knocking Metrics - Raw'!$G:$G,'Knocking Metrics - Raw'!$C:$C,'Ambassador Summary'!$A28,'Knocking Metrics - Raw'!$A:$A,"&gt;="&amp;$B$3),0)</f>
        <v>0.5</v>
      </c>
      <c r="G28" s="14">
        <f ca="1">COUNTIFS('Leads - Raw'!$C:$C,'Ambassador Summary'!A28,'Leads - Raw'!$D:$D,"&gt;="&amp;'Ambassador Summary'!$B$3)</f>
        <v>6</v>
      </c>
      <c r="H28" s="13">
        <f ca="1">G28/COUNTIF('Ambassadors - Raw'!$C:$C,'Ambassador Summary'!$A28)</f>
        <v>0.46153846153846156</v>
      </c>
      <c r="I28" s="14">
        <f ca="1">COUNTIFS('Opportunities - Raw'!$D:$D,'Ambassador Summary'!$A28,'Opportunities - Raw'!$B:$B,"&gt;="&amp;'Ambassador Summary'!$B$2-WEEKDAY('Ambassador Summary'!$B$2)+2)</f>
        <v>1</v>
      </c>
      <c r="J28" s="13">
        <f ca="1">I28/COUNTIFS('Ambassadors - Raw'!$C:$C,'Ambassador Summary'!$A28)</f>
        <v>7.6923076923076927E-2</v>
      </c>
      <c r="K28" s="10">
        <f ca="1">IFERROR(SUMIFS('Sales Appointments - Raw'!$M:$M,'Sales Appointments - Raw'!$D:$D,"&gt;="&amp;'Ambassador Summary'!$B$3,'Sales Appointments - Raw'!$C:$C,'Ambassador Summary'!$A28)/COUNTIFS('Sales Appointments - Raw'!$J:$J,FALSE,'Sales Appointments - Raw'!$D:$D,"&gt;="&amp;'Ambassador Summary'!$B$3,'Sales Appointments - Raw'!$C:$C,'Ambassador Summary'!$A28),0)</f>
        <v>0.33333333333333331</v>
      </c>
      <c r="L28" s="10">
        <f ca="1">IFERROR(I28/(G28-SUMIFS('Sales Appointments - Raw'!$N:$N,'Sales Appointments - Raw'!$D:$D,"&gt;="&amp;'Ambassador Summary'!$B$3,'Sales Appointments - Raw'!$C:$C,'Ambassador Summary'!$A28)),0)</f>
        <v>0.16666666666666666</v>
      </c>
      <c r="M28" s="14">
        <f ca="1">COUNTIFS('CAD Appointments - Raw'!$H:$H,"Failed Roof",'CAD Appointments - Raw'!$C:$C,'Ambassador Summary'!$A28,'CAD Appointments - Raw'!$G:$G,"&gt;="&amp;'Ambassador Summary'!$B$3)</f>
        <v>0</v>
      </c>
      <c r="N28" s="10">
        <f ca="1">IFERROR(M28/COUNTIFS('CAD Appointments - Raw'!$C:$C,'Ambassador Summary'!$A28,'CAD Appointments - Raw'!$G:$G,"&gt;="&amp;'Ambassador Summary'!$B$3),0)</f>
        <v>0</v>
      </c>
    </row>
    <row r="29" spans="1:14" x14ac:dyDescent="0.3">
      <c r="A29" s="1" t="s">
        <v>24</v>
      </c>
      <c r="B29" s="14">
        <f ca="1">SUMIFS('Knocking Metrics - Raw'!$F:$F,'Knocking Metrics - Raw'!$C:$C,'Ambassador Summary'!$A29,'Knocking Metrics - Raw'!$A:$A,"&gt;="&amp;$B$3)</f>
        <v>126</v>
      </c>
      <c r="C29" s="14">
        <f ca="1">IFERROR(AVERAGEIFS('Knocking Metrics - Raw'!$F:$F,'Knocking Metrics - Raw'!$C:$C,'Ambassador Summary'!$A29,'Knocking Metrics - Raw'!$A:$A,"&gt;="&amp;$B$3),0)</f>
        <v>126</v>
      </c>
      <c r="D29" s="13">
        <f ca="1">IFERROR(AVERAGEIFS('Knocking Metrics - Raw'!$E:$E,'Knocking Metrics - Raw'!$C:$C,'Ambassador Summary'!$A29,'Knocking Metrics - Raw'!$A:$A,"&gt;="&amp;$B$3)/1000/60/60,0)</f>
        <v>5.2890086111111119</v>
      </c>
      <c r="E29" s="13">
        <f ca="1">SUMIFS('Knocking Metrics - Raw'!$G:$G,'Knocking Metrics - Raw'!$C:$C,'Ambassador Summary'!$A29,'Knocking Metrics - Raw'!$A:$A,"&gt;="&amp;$B$3)</f>
        <v>1</v>
      </c>
      <c r="F29" s="13">
        <f ca="1">IFERROR(AVERAGEIFS('Knocking Metrics - Raw'!$G:$G,'Knocking Metrics - Raw'!$C:$C,'Ambassador Summary'!$A29,'Knocking Metrics - Raw'!$A:$A,"&gt;="&amp;$B$3),0)</f>
        <v>1</v>
      </c>
      <c r="G29" s="14">
        <f ca="1">COUNTIFS('Leads - Raw'!$C:$C,'Ambassador Summary'!A29,'Leads - Raw'!$D:$D,"&gt;="&amp;'Ambassador Summary'!$B$3)</f>
        <v>3</v>
      </c>
      <c r="H29" s="13">
        <f ca="1">G29/COUNTIF('Ambassadors - Raw'!$C:$C,'Ambassador Summary'!$A29)</f>
        <v>0.25</v>
      </c>
      <c r="I29" s="14">
        <f ca="1">COUNTIFS('Opportunities - Raw'!$D:$D,'Ambassador Summary'!$A29,'Opportunities - Raw'!$B:$B,"&gt;="&amp;'Ambassador Summary'!$B$2-WEEKDAY('Ambassador Summary'!$B$2)+2)</f>
        <v>2</v>
      </c>
      <c r="J29" s="13">
        <f ca="1">I29/COUNTIFS('Ambassadors - Raw'!$C:$C,'Ambassador Summary'!$A29)</f>
        <v>0.16666666666666666</v>
      </c>
      <c r="K29" s="10">
        <f ca="1">IFERROR(SUMIFS('Sales Appointments - Raw'!$M:$M,'Sales Appointments - Raw'!$D:$D,"&gt;="&amp;'Ambassador Summary'!$B$3,'Sales Appointments - Raw'!$C:$C,'Ambassador Summary'!$A29)/COUNTIFS('Sales Appointments - Raw'!$J:$J,FALSE,'Sales Appointments - Raw'!$D:$D,"&gt;="&amp;'Ambassador Summary'!$B$3,'Sales Appointments - Raw'!$C:$C,'Ambassador Summary'!$A29),0)</f>
        <v>0.33333333333333331</v>
      </c>
      <c r="L29" s="10">
        <f ca="1">IFERROR(I29/(G29-SUMIFS('Sales Appointments - Raw'!$N:$N,'Sales Appointments - Raw'!$D:$D,"&gt;="&amp;'Ambassador Summary'!$B$3,'Sales Appointments - Raw'!$C:$C,'Ambassador Summary'!$A29)),0)</f>
        <v>0.66666666666666663</v>
      </c>
      <c r="M29" s="14">
        <f ca="1">COUNTIFS('CAD Appointments - Raw'!$H:$H,"Failed Roof",'CAD Appointments - Raw'!$C:$C,'Ambassador Summary'!$A29,'CAD Appointments - Raw'!$G:$G,"&gt;="&amp;'Ambassador Summary'!$B$3)</f>
        <v>0</v>
      </c>
      <c r="N29" s="10">
        <f ca="1">IFERROR(M29/COUNTIFS('CAD Appointments - Raw'!$C:$C,'Ambassador Summary'!$A29,'CAD Appointments - Raw'!$G:$G,"&gt;="&amp;'Ambassador Summary'!$B$3),0)</f>
        <v>0</v>
      </c>
    </row>
    <row r="30" spans="1:14" x14ac:dyDescent="0.3">
      <c r="A30" s="9" t="s">
        <v>25</v>
      </c>
      <c r="B30" s="18">
        <f ca="1">SUM(B23:B29)</f>
        <v>3343</v>
      </c>
      <c r="C30" s="18">
        <f ca="1">IFERROR(AVERAGEIFS('Knocking Metrics - Raw'!$F:$F,'Knocking Metrics - Raw'!$A:$A,"&gt;="&amp;$B$3),0)</f>
        <v>111.43333333333334</v>
      </c>
      <c r="D30" s="17">
        <f ca="1">IFERROR(AVERAGEIFS('Knocking Metrics - Raw'!$E:$E,'Knocking Metrics - Raw'!$A:$A,"&gt;="&amp;$B$3)/1000/60/60,0)</f>
        <v>4.9718217777777776</v>
      </c>
      <c r="E30" s="17">
        <f ca="1">SUM(E23:E29)</f>
        <v>33</v>
      </c>
      <c r="F30" s="17">
        <f ca="1">IFERROR(AVERAGEIFS('Knocking Metrics - Raw'!$G:$G,'Knocking Metrics - Raw'!$A:$A,"&gt;="&amp;$B$3),0)</f>
        <v>1.1000000000000001</v>
      </c>
      <c r="G30" s="15">
        <f ca="1">SUM(G23:G29)</f>
        <v>28</v>
      </c>
      <c r="H30" s="17">
        <f ca="1">G30/(COUNTA('Ambassadors - Raw'!$A:$A)-1)</f>
        <v>0.30107526881720431</v>
      </c>
      <c r="I30" s="15">
        <f ca="1">SUM(I23:I29)</f>
        <v>15</v>
      </c>
      <c r="J30" s="17">
        <f ca="1">I30/(COUNTA('Ambassadors - Raw'!$A:$A)-1)</f>
        <v>0.16129032258064516</v>
      </c>
      <c r="K30" s="11">
        <f ca="1">IFERROR(SUMIFS('Sales Appointments - Raw'!$M:$M,'Sales Appointments - Raw'!$D:$D,"&gt;="&amp;'Ambassador Summary'!$B$3)/COUNTIFS('Sales Appointments - Raw'!$J:$J,FALSE,'Sales Appointments - Raw'!$D:$D,"&gt;="&amp;'Ambassador Summary'!$B$3),0)</f>
        <v>0.23478260869565218</v>
      </c>
      <c r="L30" s="11">
        <f ca="1">IFERROR(I30/(G30-SUMIFS('Sales Appointments - Raw'!$N:$N,'Sales Appointments - Raw'!$D:$D,"&gt;="&amp;'Ambassador Summary'!$B$3)),0)</f>
        <v>0.5357142857142857</v>
      </c>
      <c r="M30" s="18">
        <f ca="1">SUM(M23:M29)</f>
        <v>3</v>
      </c>
      <c r="N30" s="11">
        <f ca="1">IFERROR(M30/COUNTIFS('CAD Appointments - Raw'!$G:$G,"&gt;="&amp;'Ambassador Summary'!$B$3,'CAD Appointments - Raw'!$C:$C,"&lt;&gt;"&amp;""),0)</f>
        <v>0.12</v>
      </c>
    </row>
    <row r="31" spans="1:14" x14ac:dyDescent="0.3">
      <c r="A31" s="9"/>
      <c r="B31" s="15"/>
      <c r="C31" s="16"/>
      <c r="D31" s="17"/>
      <c r="E31" s="15"/>
      <c r="F31" s="17"/>
      <c r="G31" s="15"/>
      <c r="H31" s="17"/>
      <c r="I31" s="15"/>
      <c r="J31" s="17"/>
    </row>
    <row r="33" spans="1:14" x14ac:dyDescent="0.3">
      <c r="A33" s="6" t="s">
        <v>27</v>
      </c>
    </row>
    <row r="34" spans="1:14" x14ac:dyDescent="0.3">
      <c r="A34" s="3"/>
    </row>
    <row r="35" spans="1:14" x14ac:dyDescent="0.3">
      <c r="A35" s="7" t="s">
        <v>4</v>
      </c>
      <c r="B35" s="8" t="s">
        <v>5</v>
      </c>
      <c r="C35" s="7" t="s">
        <v>6</v>
      </c>
      <c r="D35" s="7" t="s">
        <v>7</v>
      </c>
      <c r="E35" s="8" t="s">
        <v>8</v>
      </c>
      <c r="F35" s="7" t="s">
        <v>9</v>
      </c>
      <c r="G35" s="7" t="s">
        <v>10</v>
      </c>
      <c r="H35" s="7" t="s">
        <v>11</v>
      </c>
      <c r="I35" s="7" t="s">
        <v>12</v>
      </c>
      <c r="J35" s="7" t="s">
        <v>13</v>
      </c>
      <c r="K35" s="7" t="s">
        <v>14</v>
      </c>
      <c r="L35" s="7" t="s">
        <v>15</v>
      </c>
      <c r="M35" s="7" t="s">
        <v>16</v>
      </c>
      <c r="N35" s="7" t="s">
        <v>17</v>
      </c>
    </row>
    <row r="36" spans="1:14" x14ac:dyDescent="0.3">
      <c r="A36" s="1" t="s">
        <v>18</v>
      </c>
      <c r="B36" s="12">
        <f ca="1">SUMIFS('Knocking Metrics - Raw'!$F:$F,'Knocking Metrics - Raw'!$C:$C,'Ambassador Summary'!$A36,'Knocking Metrics - Raw'!$A:$A,"&gt;="&amp;$B$4)</f>
        <v>15188</v>
      </c>
      <c r="C36" s="12">
        <f ca="1">IFERROR(AVERAGEIFS('Knocking Metrics - Raw'!$F:$F,'Knocking Metrics - Raw'!$C:$C,'Ambassador Summary'!$A36,'Knocking Metrics - Raw'!$A:$A,"&gt;="&amp;$B$4),0)</f>
        <v>91.493975903614455</v>
      </c>
      <c r="D36" s="13">
        <f ca="1">IFERROR(AVERAGEIFS('Knocking Metrics - Raw'!$E:$E,'Knocking Metrics - Raw'!$C:$C,'Ambassador Summary'!$A36,'Knocking Metrics - Raw'!$A:$A,"&gt;="&amp;$B$4)/1000/60/60,0)</f>
        <v>4.5128458668005349</v>
      </c>
      <c r="E36" s="12">
        <f ca="1">SUMIFS('Knocking Metrics - Raw'!$G:$G,'Knocking Metrics - Raw'!$C:$C,'Ambassador Summary'!$A36,'Knocking Metrics - Raw'!$A:$A,"&gt;="&amp;$B$4)</f>
        <v>184</v>
      </c>
      <c r="F36" s="13">
        <f ca="1">IFERROR(AVERAGEIFS('Knocking Metrics - Raw'!$G:$G,'Knocking Metrics - Raw'!$C:$C,'Ambassador Summary'!$A36,'Knocking Metrics - Raw'!$A:$A,"&gt;="&amp;$B$4),0)</f>
        <v>1.1084337349397591</v>
      </c>
      <c r="G36" s="12">
        <f ca="1">COUNTIFS('Leads - Raw'!$C:$C,'Ambassador Summary'!A36,'Leads - Raw'!$D:$D,"&gt;="&amp;'Ambassador Summary'!$B$4)</f>
        <v>67</v>
      </c>
      <c r="H36" s="13">
        <f ca="1">G36/COUNTIFS('Ambassadors - Raw'!$C:$C,'Ambassador Summary'!$A36)</f>
        <v>2.9130434782608696</v>
      </c>
      <c r="I36" s="12">
        <f ca="1">COUNTIFS('Opportunities - Raw'!$D:$D,'Ambassador Summary'!$A36,'Opportunities - Raw'!$B:$B,"&gt;="&amp;$B$4)</f>
        <v>40</v>
      </c>
      <c r="J36" s="13">
        <f ca="1">I36/COUNTIFS('Ambassadors - Raw'!$C:$C,'Ambassador Summary'!$A36)</f>
        <v>1.7391304347826086</v>
      </c>
      <c r="K36" s="10">
        <f ca="1">IFERROR(SUMIFS('Sales Appointments - Raw'!$M:$M,'Sales Appointments - Raw'!$D:$D,"&gt;="&amp;'Ambassador Summary'!$B$4,'Sales Appointments - Raw'!$C:$C,'Ambassador Summary'!$A23)/COUNTIFS('Sales Appointments - Raw'!$J:$J,FALSE,'Sales Appointments - Raw'!$D:$D,"&gt;="&amp;'Ambassador Summary'!$B$4,'Sales Appointments - Raw'!$C:$C,'Ambassador Summary'!$A23),0)</f>
        <v>0.30666666666666664</v>
      </c>
      <c r="L36" s="10">
        <f ca="1">IFERROR(I36/(G36-SUMIFS('Sales Appointments - Raw'!$N:$N,'Sales Appointments - Raw'!$D:$D,"&gt;="&amp;'Ambassador Summary'!$B$4,'Sales Appointments - Raw'!$C:$C,'Ambassador Summary'!$A36)),0)</f>
        <v>0.625</v>
      </c>
      <c r="M36" s="14">
        <f ca="1">COUNTIFS('CAD Appointments - Raw'!$H:$H,"Failed Roof",'CAD Appointments - Raw'!$C:$C,'Ambassador Summary'!$A36,'CAD Appointments - Raw'!$G:$G,"&gt;="&amp;'Ambassador Summary'!$B$4)</f>
        <v>11</v>
      </c>
      <c r="N36" s="10">
        <f ca="1">IFERROR(M36/COUNTIFS('CAD Appointments - Raw'!$C:$C,'Ambassador Summary'!$A36,'CAD Appointments - Raw'!$G:$G,"&gt;="&amp;'Ambassador Summary'!$B$4),0)</f>
        <v>0.2558139534883721</v>
      </c>
    </row>
    <row r="37" spans="1:14" x14ac:dyDescent="0.3">
      <c r="A37" s="1" t="s">
        <v>19</v>
      </c>
      <c r="B37" s="12">
        <f ca="1">SUMIFS('Knocking Metrics - Raw'!$F:$F,'Knocking Metrics - Raw'!$C:$C,'Ambassador Summary'!$A37,'Knocking Metrics - Raw'!$A:$A,"&gt;="&amp;$B$4)</f>
        <v>2261</v>
      </c>
      <c r="C37" s="12">
        <f ca="1">IFERROR(AVERAGEIFS('Knocking Metrics - Raw'!$F:$F,'Knocking Metrics - Raw'!$C:$C,'Ambassador Summary'!$A37,'Knocking Metrics - Raw'!$A:$A,"&gt;="&amp;$B$4),0)</f>
        <v>80.75</v>
      </c>
      <c r="D37" s="13">
        <f ca="1">IFERROR(AVERAGEIFS('Knocking Metrics - Raw'!$E:$E,'Knocking Metrics - Raw'!$C:$C,'Ambassador Summary'!$A37,'Knocking Metrics - Raw'!$A:$A,"&gt;="&amp;$B$4)/1000/60/60,0)</f>
        <v>4.5137712996031754</v>
      </c>
      <c r="E37" s="12">
        <f ca="1">SUMIFS('Knocking Metrics - Raw'!$G:$G,'Knocking Metrics - Raw'!$C:$C,'Ambassador Summary'!$A37,'Knocking Metrics - Raw'!$A:$A,"&gt;="&amp;$B$4)</f>
        <v>26</v>
      </c>
      <c r="F37" s="13">
        <f ca="1">IFERROR(AVERAGEIFS('Knocking Metrics - Raw'!$G:$G,'Knocking Metrics - Raw'!$C:$C,'Ambassador Summary'!$A37,'Knocking Metrics - Raw'!$A:$A,"&gt;="&amp;$B$4),0)</f>
        <v>0.9285714285714286</v>
      </c>
      <c r="G37" s="12">
        <f ca="1">COUNTIFS('Leads - Raw'!$C:$C,'Ambassador Summary'!A37,'Leads - Raw'!$D:$D,"&gt;="&amp;'Ambassador Summary'!$B$4)</f>
        <v>8</v>
      </c>
      <c r="H37" s="13">
        <f ca="1">G37/COUNTIFS('Ambassadors - Raw'!$C:$C,'Ambassador Summary'!$A37)</f>
        <v>1.6</v>
      </c>
      <c r="I37" s="12">
        <f ca="1">COUNTIFS('Opportunities - Raw'!$D:$D,'Ambassador Summary'!$A37,'Opportunities - Raw'!$B:$B,"&gt;="&amp;$B$4)</f>
        <v>7</v>
      </c>
      <c r="J37" s="13">
        <f ca="1">I37/COUNTIFS('Ambassadors - Raw'!$C:$C,'Ambassador Summary'!$A37)</f>
        <v>1.4</v>
      </c>
      <c r="K37" s="10">
        <f ca="1">IFERROR(SUMIFS('Sales Appointments - Raw'!$M:$M,'Sales Appointments - Raw'!$D:$D,"&gt;="&amp;'Ambassador Summary'!$B$4,'Sales Appointments - Raw'!$C:$C,'Ambassador Summary'!$A24)/COUNTIFS('Sales Appointments - Raw'!$J:$J,FALSE,'Sales Appointments - Raw'!$D:$D,"&gt;="&amp;'Ambassador Summary'!$B$4,'Sales Appointments - Raw'!$C:$C,'Ambassador Summary'!$A24),0)</f>
        <v>0.2</v>
      </c>
      <c r="L37" s="10">
        <f ca="1">IFERROR(I37/(G37-SUMIFS('Sales Appointments - Raw'!$N:$N,'Sales Appointments - Raw'!$D:$D,"&gt;="&amp;'Ambassador Summary'!$B$4,'Sales Appointments - Raw'!$C:$C,'Ambassador Summary'!$A37)),0)</f>
        <v>0.875</v>
      </c>
      <c r="M37" s="14">
        <f ca="1">COUNTIFS('CAD Appointments - Raw'!$H:$H,"Failed Roof",'CAD Appointments - Raw'!$C:$C,'Ambassador Summary'!$A37,'CAD Appointments - Raw'!$G:$G,"&gt;="&amp;'Ambassador Summary'!$B$4)</f>
        <v>1</v>
      </c>
      <c r="N37" s="10">
        <f ca="1">IFERROR(M37/COUNTIFS('CAD Appointments - Raw'!$C:$C,'Ambassador Summary'!$A37,'CAD Appointments - Raw'!$G:$G,"&gt;="&amp;'Ambassador Summary'!$B$4),0)</f>
        <v>0.1111111111111111</v>
      </c>
    </row>
    <row r="38" spans="1:14" x14ac:dyDescent="0.3">
      <c r="A38" s="1" t="s">
        <v>20</v>
      </c>
      <c r="B38" s="12">
        <f ca="1">SUMIFS('Knocking Metrics - Raw'!$F:$F,'Knocking Metrics - Raw'!$C:$C,'Ambassador Summary'!$A38,'Knocking Metrics - Raw'!$A:$A,"&gt;="&amp;$B$4)</f>
        <v>7158</v>
      </c>
      <c r="C38" s="12">
        <f ca="1">IFERROR(AVERAGEIFS('Knocking Metrics - Raw'!$F:$F,'Knocking Metrics - Raw'!$C:$C,'Ambassador Summary'!$A38,'Knocking Metrics - Raw'!$A:$A,"&gt;="&amp;$B$4),0)</f>
        <v>99.416666666666671</v>
      </c>
      <c r="D38" s="13">
        <f ca="1">IFERROR(AVERAGEIFS('Knocking Metrics - Raw'!$E:$E,'Knocking Metrics - Raw'!$C:$C,'Ambassador Summary'!$A38,'Knocking Metrics - Raw'!$A:$A,"&gt;="&amp;$B$4)/1000/60/60,0)</f>
        <v>4.7607330941358024</v>
      </c>
      <c r="E38" s="12">
        <f ca="1">SUMIFS('Knocking Metrics - Raw'!$G:$G,'Knocking Metrics - Raw'!$C:$C,'Ambassador Summary'!$A38,'Knocking Metrics - Raw'!$A:$A,"&gt;="&amp;$B$4)</f>
        <v>78</v>
      </c>
      <c r="F38" s="13">
        <f ca="1">IFERROR(AVERAGEIFS('Knocking Metrics - Raw'!$G:$G,'Knocking Metrics - Raw'!$C:$C,'Ambassador Summary'!$A38,'Knocking Metrics - Raw'!$A:$A,"&gt;="&amp;$B$4),0)</f>
        <v>1.0833333333333333</v>
      </c>
      <c r="G38" s="12">
        <f ca="1">COUNTIFS('Leads - Raw'!$C:$C,'Ambassador Summary'!A38,'Leads - Raw'!$D:$D,"&gt;="&amp;'Ambassador Summary'!$B$4)</f>
        <v>33</v>
      </c>
      <c r="H38" s="13">
        <f ca="1">G38/COUNTIFS('Ambassadors - Raw'!$C:$C,'Ambassador Summary'!$A38)</f>
        <v>3.3</v>
      </c>
      <c r="I38" s="12">
        <f ca="1">COUNTIFS('Opportunities - Raw'!$D:$D,'Ambassador Summary'!$A38,'Opportunities - Raw'!$B:$B,"&gt;="&amp;$B$4)</f>
        <v>17</v>
      </c>
      <c r="J38" s="13">
        <f ca="1">I38/COUNTIFS('Ambassadors - Raw'!$C:$C,'Ambassador Summary'!$A38)</f>
        <v>1.7</v>
      </c>
      <c r="K38" s="10">
        <f ca="1">IFERROR(SUMIFS('Sales Appointments - Raw'!$M:$M,'Sales Appointments - Raw'!$D:$D,"&gt;="&amp;'Ambassador Summary'!$B$4,'Sales Appointments - Raw'!$C:$C,'Ambassador Summary'!$A25)/COUNTIFS('Sales Appointments - Raw'!$J:$J,FALSE,'Sales Appointments - Raw'!$D:$D,"&gt;="&amp;'Ambassador Summary'!$B$4,'Sales Appointments - Raw'!$C:$C,'Ambassador Summary'!$A25),0)</f>
        <v>0.42499999999999999</v>
      </c>
      <c r="L38" s="10">
        <f ca="1">IFERROR(I38/(G38-SUMIFS('Sales Appointments - Raw'!$N:$N,'Sales Appointments - Raw'!$D:$D,"&gt;="&amp;'Ambassador Summary'!$B$4,'Sales Appointments - Raw'!$C:$C,'Ambassador Summary'!$A38)),0)</f>
        <v>0.56666666666666665</v>
      </c>
      <c r="M38" s="14">
        <f ca="1">COUNTIFS('CAD Appointments - Raw'!$H:$H,"Failed Roof",'CAD Appointments - Raw'!$C:$C,'Ambassador Summary'!$A38,'CAD Appointments - Raw'!$G:$G,"&gt;="&amp;'Ambassador Summary'!$B$4)</f>
        <v>6</v>
      </c>
      <c r="N38" s="10">
        <f ca="1">IFERROR(M38/COUNTIFS('CAD Appointments - Raw'!$C:$C,'Ambassador Summary'!$A38,'CAD Appointments - Raw'!$G:$G,"&gt;="&amp;'Ambassador Summary'!$B$4),0)</f>
        <v>0.19354838709677419</v>
      </c>
    </row>
    <row r="39" spans="1:14" x14ac:dyDescent="0.3">
      <c r="A39" s="1" t="s">
        <v>21</v>
      </c>
      <c r="B39" s="12">
        <f ca="1">SUMIFS('Knocking Metrics - Raw'!$F:$F,'Knocking Metrics - Raw'!$C:$C,'Ambassador Summary'!$A39,'Knocking Metrics - Raw'!$A:$A,"&gt;="&amp;$B$4)</f>
        <v>17251</v>
      </c>
      <c r="C39" s="12">
        <f ca="1">IFERROR(AVERAGEIFS('Knocking Metrics - Raw'!$F:$F,'Knocking Metrics - Raw'!$C:$C,'Ambassador Summary'!$A39,'Knocking Metrics - Raw'!$A:$A,"&gt;="&amp;$B$4),0)</f>
        <v>98.017045454545453</v>
      </c>
      <c r="D39" s="13">
        <f ca="1">IFERROR(AVERAGEIFS('Knocking Metrics - Raw'!$E:$E,'Knocking Metrics - Raw'!$C:$C,'Ambassador Summary'!$A39,'Knocking Metrics - Raw'!$A:$A,"&gt;="&amp;$B$4)/1000/60/60,0)</f>
        <v>4.5242668576388896</v>
      </c>
      <c r="E39" s="12">
        <f ca="1">SUMIFS('Knocking Metrics - Raw'!$G:$G,'Knocking Metrics - Raw'!$C:$C,'Ambassador Summary'!$A39,'Knocking Metrics - Raw'!$A:$A,"&gt;="&amp;$B$4)</f>
        <v>162</v>
      </c>
      <c r="F39" s="13">
        <f ca="1">IFERROR(AVERAGEIFS('Knocking Metrics - Raw'!$G:$G,'Knocking Metrics - Raw'!$C:$C,'Ambassador Summary'!$A39,'Knocking Metrics - Raw'!$A:$A,"&gt;="&amp;$B$4),0)</f>
        <v>0.92045454545454541</v>
      </c>
      <c r="G39" s="12">
        <f ca="1">COUNTIFS('Leads - Raw'!$C:$C,'Ambassador Summary'!A39,'Leads - Raw'!$D:$D,"&gt;="&amp;'Ambassador Summary'!$B$4)</f>
        <v>61</v>
      </c>
      <c r="H39" s="13">
        <f ca="1">G39/COUNTIFS('Ambassadors - Raw'!$C:$C,'Ambassador Summary'!$A39)</f>
        <v>2.44</v>
      </c>
      <c r="I39" s="12">
        <f ca="1">COUNTIFS('Opportunities - Raw'!$D:$D,'Ambassador Summary'!$A39,'Opportunities - Raw'!$B:$B,"&gt;="&amp;$B$4)</f>
        <v>39</v>
      </c>
      <c r="J39" s="13">
        <f ca="1">I39/COUNTIFS('Ambassadors - Raw'!$C:$C,'Ambassador Summary'!$A39)</f>
        <v>1.56</v>
      </c>
      <c r="K39" s="10">
        <f ca="1">IFERROR(SUMIFS('Sales Appointments - Raw'!$M:$M,'Sales Appointments - Raw'!$D:$D,"&gt;="&amp;'Ambassador Summary'!$B$4,'Sales Appointments - Raw'!$C:$C,'Ambassador Summary'!$A26)/COUNTIFS('Sales Appointments - Raw'!$J:$J,FALSE,'Sales Appointments - Raw'!$D:$D,"&gt;="&amp;'Ambassador Summary'!$B$4,'Sales Appointments - Raw'!$C:$C,'Ambassador Summary'!$A26),0)</f>
        <v>0.24583333333333332</v>
      </c>
      <c r="L39" s="10">
        <f ca="1">IFERROR(I39/(G39-SUMIFS('Sales Appointments - Raw'!$N:$N,'Sales Appointments - Raw'!$D:$D,"&gt;="&amp;'Ambassador Summary'!$B$4,'Sales Appointments - Raw'!$C:$C,'Ambassador Summary'!$A39)),0)</f>
        <v>0.72222222222222221</v>
      </c>
      <c r="M39" s="14">
        <f ca="1">COUNTIFS('CAD Appointments - Raw'!$H:$H,"Failed Roof",'CAD Appointments - Raw'!$C:$C,'Ambassador Summary'!$A39,'CAD Appointments - Raw'!$G:$G,"&gt;="&amp;'Ambassador Summary'!$B$4)</f>
        <v>17</v>
      </c>
      <c r="N39" s="10">
        <f ca="1">IFERROR(M39/COUNTIFS('CAD Appointments - Raw'!$C:$C,'Ambassador Summary'!$A39,'CAD Appointments - Raw'!$G:$G,"&gt;="&amp;'Ambassador Summary'!$B$4),0)</f>
        <v>0.2537313432835821</v>
      </c>
    </row>
    <row r="40" spans="1:14" x14ac:dyDescent="0.3">
      <c r="A40" s="1" t="s">
        <v>22</v>
      </c>
      <c r="B40" s="12">
        <f ca="1">SUMIFS('Knocking Metrics - Raw'!$F:$F,'Knocking Metrics - Raw'!$C:$C,'Ambassador Summary'!$A40,'Knocking Metrics - Raw'!$A:$A,"&gt;="&amp;$B$4)</f>
        <v>2457</v>
      </c>
      <c r="C40" s="12">
        <f ca="1">IFERROR(AVERAGEIFS('Knocking Metrics - Raw'!$F:$F,'Knocking Metrics - Raw'!$C:$C,'Ambassador Summary'!$A40,'Knocking Metrics - Raw'!$A:$A,"&gt;="&amp;$B$4),0)</f>
        <v>76.78125</v>
      </c>
      <c r="D40" s="13">
        <f ca="1">IFERROR(AVERAGEIFS('Knocking Metrics - Raw'!$E:$E,'Knocking Metrics - Raw'!$C:$C,'Ambassador Summary'!$A40,'Knocking Metrics - Raw'!$A:$A,"&gt;="&amp;$B$4)/1000/60/60,0)</f>
        <v>4.6467938454861111</v>
      </c>
      <c r="E40" s="12">
        <f ca="1">SUMIFS('Knocking Metrics - Raw'!$G:$G,'Knocking Metrics - Raw'!$C:$C,'Ambassador Summary'!$A40,'Knocking Metrics - Raw'!$A:$A,"&gt;="&amp;$B$4)</f>
        <v>44</v>
      </c>
      <c r="F40" s="13">
        <f ca="1">IFERROR(AVERAGEIFS('Knocking Metrics - Raw'!$G:$G,'Knocking Metrics - Raw'!$C:$C,'Ambassador Summary'!$A40,'Knocking Metrics - Raw'!$A:$A,"&gt;="&amp;$B$4),0)</f>
        <v>1.375</v>
      </c>
      <c r="G40" s="12">
        <f ca="1">COUNTIFS('Leads - Raw'!$C:$C,'Ambassador Summary'!A40,'Leads - Raw'!$D:$D,"&gt;="&amp;'Ambassador Summary'!$B$4)</f>
        <v>20</v>
      </c>
      <c r="H40" s="13">
        <f ca="1">G40/COUNTIFS('Ambassadors - Raw'!$C:$C,'Ambassador Summary'!$A40)</f>
        <v>4</v>
      </c>
      <c r="I40" s="12">
        <f ca="1">COUNTIFS('Opportunities - Raw'!$D:$D,'Ambassador Summary'!$A40,'Opportunities - Raw'!$B:$B,"&gt;="&amp;$B$4)</f>
        <v>15</v>
      </c>
      <c r="J40" s="13">
        <f ca="1">I40/COUNTIFS('Ambassadors - Raw'!$C:$C,'Ambassador Summary'!$A40)</f>
        <v>3</v>
      </c>
      <c r="K40" s="10">
        <f ca="1">IFERROR(SUMIFS('Sales Appointments - Raw'!$M:$M,'Sales Appointments - Raw'!$D:$D,"&gt;="&amp;'Ambassador Summary'!$B$4,'Sales Appointments - Raw'!$C:$C,'Ambassador Summary'!$A27)/COUNTIFS('Sales Appointments - Raw'!$J:$J,FALSE,'Sales Appointments - Raw'!$D:$D,"&gt;="&amp;'Ambassador Summary'!$B$4,'Sales Appointments - Raw'!$C:$C,'Ambassador Summary'!$A27),0)</f>
        <v>0.3125</v>
      </c>
      <c r="L40" s="10">
        <f ca="1">IFERROR(I40/(G40-SUMIFS('Sales Appointments - Raw'!$N:$N,'Sales Appointments - Raw'!$D:$D,"&gt;="&amp;'Ambassador Summary'!$B$4,'Sales Appointments - Raw'!$C:$C,'Ambassador Summary'!$A40)),0)</f>
        <v>0.75</v>
      </c>
      <c r="M40" s="14">
        <f ca="1">COUNTIFS('CAD Appointments - Raw'!$H:$H,"Failed Roof",'CAD Appointments - Raw'!$C:$C,'Ambassador Summary'!$A40,'CAD Appointments - Raw'!$G:$G,"&gt;="&amp;'Ambassador Summary'!$B$4)</f>
        <v>1</v>
      </c>
      <c r="N40" s="10">
        <f ca="1">IFERROR(M40/COUNTIFS('CAD Appointments - Raw'!$C:$C,'Ambassador Summary'!$A40,'CAD Appointments - Raw'!$G:$G,"&gt;="&amp;'Ambassador Summary'!$B$4),0)</f>
        <v>0.05</v>
      </c>
    </row>
    <row r="41" spans="1:14" x14ac:dyDescent="0.3">
      <c r="A41" s="1" t="s">
        <v>23</v>
      </c>
      <c r="B41" s="12">
        <f ca="1">SUMIFS('Knocking Metrics - Raw'!$F:$F,'Knocking Metrics - Raw'!$C:$C,'Ambassador Summary'!$A41,'Knocking Metrics - Raw'!$A:$A,"&gt;="&amp;$B$4)</f>
        <v>6112</v>
      </c>
      <c r="C41" s="12">
        <f ca="1">IFERROR(AVERAGEIFS('Knocking Metrics - Raw'!$F:$F,'Knocking Metrics - Raw'!$C:$C,'Ambassador Summary'!$A41,'Knocking Metrics - Raw'!$A:$A,"&gt;="&amp;$B$4),0)</f>
        <v>82.594594594594597</v>
      </c>
      <c r="D41" s="13">
        <f ca="1">IFERROR(AVERAGEIFS('Knocking Metrics - Raw'!$E:$E,'Knocking Metrics - Raw'!$C:$C,'Ambassador Summary'!$A41,'Knocking Metrics - Raw'!$A:$A,"&gt;="&amp;$B$4)/1000/60/60,0)</f>
        <v>4.1317784534534532</v>
      </c>
      <c r="E41" s="12">
        <f ca="1">SUMIFS('Knocking Metrics - Raw'!$G:$G,'Knocking Metrics - Raw'!$C:$C,'Ambassador Summary'!$A41,'Knocking Metrics - Raw'!$A:$A,"&gt;="&amp;$B$4)</f>
        <v>82</v>
      </c>
      <c r="F41" s="13">
        <f ca="1">IFERROR(AVERAGEIFS('Knocking Metrics - Raw'!$G:$G,'Knocking Metrics - Raw'!$C:$C,'Ambassador Summary'!$A41,'Knocking Metrics - Raw'!$A:$A,"&gt;="&amp;$B$4),0)</f>
        <v>1.1081081081081081</v>
      </c>
      <c r="G41" s="12">
        <f ca="1">COUNTIFS('Leads - Raw'!$C:$C,'Ambassador Summary'!A41,'Leads - Raw'!$D:$D,"&gt;="&amp;'Ambassador Summary'!$B$4)</f>
        <v>42</v>
      </c>
      <c r="H41" s="13">
        <f ca="1">G41/COUNTIFS('Ambassadors - Raw'!$C:$C,'Ambassador Summary'!$A41)</f>
        <v>3.2307692307692308</v>
      </c>
      <c r="I41" s="12">
        <f ca="1">COUNTIFS('Opportunities - Raw'!$D:$D,'Ambassador Summary'!$A41,'Opportunities - Raw'!$B:$B,"&gt;="&amp;$B$4)</f>
        <v>17</v>
      </c>
      <c r="J41" s="13">
        <f ca="1">I41/COUNTIFS('Ambassadors - Raw'!$C:$C,'Ambassador Summary'!$A41)</f>
        <v>1.3076923076923077</v>
      </c>
      <c r="K41" s="10">
        <f ca="1">IFERROR(SUMIFS('Sales Appointments - Raw'!$M:$M,'Sales Appointments - Raw'!$D:$D,"&gt;="&amp;'Ambassador Summary'!$B$4,'Sales Appointments - Raw'!$C:$C,'Ambassador Summary'!$A28)/COUNTIFS('Sales Appointments - Raw'!$J:$J,FALSE,'Sales Appointments - Raw'!$D:$D,"&gt;="&amp;'Ambassador Summary'!$B$4,'Sales Appointments - Raw'!$C:$C,'Ambassador Summary'!$A28),0)</f>
        <v>0.42268041237113402</v>
      </c>
      <c r="L41" s="10">
        <f ca="1">IFERROR(I41/(G41-SUMIFS('Sales Appointments - Raw'!$N:$N,'Sales Appointments - Raw'!$D:$D,"&gt;="&amp;'Ambassador Summary'!$B$4,'Sales Appointments - Raw'!$C:$C,'Ambassador Summary'!$A41)),0)</f>
        <v>0.47222222222222221</v>
      </c>
      <c r="M41" s="14">
        <f ca="1">COUNTIFS('CAD Appointments - Raw'!$H:$H,"Failed Roof",'CAD Appointments - Raw'!$C:$C,'Ambassador Summary'!$A41,'CAD Appointments - Raw'!$G:$G,"&gt;="&amp;'Ambassador Summary'!$B$4)</f>
        <v>7</v>
      </c>
      <c r="N41" s="10">
        <f ca="1">IFERROR(M41/COUNTIFS('CAD Appointments - Raw'!$C:$C,'Ambassador Summary'!$A41,'CAD Appointments - Raw'!$G:$G,"&gt;="&amp;'Ambassador Summary'!$B$4),0)</f>
        <v>0.33333333333333331</v>
      </c>
    </row>
    <row r="42" spans="1:14" x14ac:dyDescent="0.3">
      <c r="A42" s="1" t="s">
        <v>24</v>
      </c>
      <c r="B42" s="12">
        <f ca="1">SUMIFS('Knocking Metrics - Raw'!$F:$F,'Knocking Metrics - Raw'!$C:$C,'Ambassador Summary'!$A42,'Knocking Metrics - Raw'!$A:$A,"&gt;="&amp;$B$4)</f>
        <v>7524</v>
      </c>
      <c r="C42" s="12">
        <f ca="1">IFERROR(AVERAGEIFS('Knocking Metrics - Raw'!$F:$F,'Knocking Metrics - Raw'!$C:$C,'Ambassador Summary'!$A42,'Knocking Metrics - Raw'!$A:$A,"&gt;="&amp;$B$4),0)</f>
        <v>91.756097560975604</v>
      </c>
      <c r="D42" s="13">
        <f ca="1">IFERROR(AVERAGEIFS('Knocking Metrics - Raw'!$E:$E,'Knocking Metrics - Raw'!$C:$C,'Ambassador Summary'!$A42,'Knocking Metrics - Raw'!$A:$A,"&gt;="&amp;$B$4)/1000/60/60,0)</f>
        <v>4.3935792886178859</v>
      </c>
      <c r="E42" s="12">
        <f ca="1">SUMIFS('Knocking Metrics - Raw'!$G:$G,'Knocking Metrics - Raw'!$C:$C,'Ambassador Summary'!$A42,'Knocking Metrics - Raw'!$A:$A,"&gt;="&amp;$B$4)</f>
        <v>40</v>
      </c>
      <c r="F42" s="13">
        <f ca="1">IFERROR(AVERAGEIFS('Knocking Metrics - Raw'!$G:$G,'Knocking Metrics - Raw'!$C:$C,'Ambassador Summary'!$A42,'Knocking Metrics - Raw'!$A:$A,"&gt;="&amp;$B$4),0)</f>
        <v>0.48780487804878048</v>
      </c>
      <c r="G42" s="12">
        <f ca="1">COUNTIFS('Leads - Raw'!$C:$C,'Ambassador Summary'!A42,'Leads - Raw'!$D:$D,"&gt;="&amp;'Ambassador Summary'!$B$4)</f>
        <v>17</v>
      </c>
      <c r="H42" s="13">
        <f ca="1">G42/COUNTIFS('Ambassadors - Raw'!$C:$C,'Ambassador Summary'!$A42)</f>
        <v>1.4166666666666667</v>
      </c>
      <c r="I42" s="12">
        <f ca="1">COUNTIFS('Opportunities - Raw'!$D:$D,'Ambassador Summary'!$A42,'Opportunities - Raw'!$B:$B,"&gt;="&amp;$B$4)</f>
        <v>7</v>
      </c>
      <c r="J42" s="13">
        <f ca="1">I42/COUNTIFS('Ambassadors - Raw'!$C:$C,'Ambassador Summary'!$A42)</f>
        <v>0.58333333333333337</v>
      </c>
      <c r="K42" s="10">
        <f ca="1">IFERROR(SUMIFS('Sales Appointments - Raw'!$M:$M,'Sales Appointments - Raw'!$D:$D,"&gt;="&amp;'Ambassador Summary'!$B$4,'Sales Appointments - Raw'!$C:$C,'Ambassador Summary'!$A29)/COUNTIFS('Sales Appointments - Raw'!$J:$J,FALSE,'Sales Appointments - Raw'!$D:$D,"&gt;="&amp;'Ambassador Summary'!$B$4,'Sales Appointments - Raw'!$C:$C,'Ambassador Summary'!$A29),0)</f>
        <v>0.27419354838709675</v>
      </c>
      <c r="L42" s="10">
        <f ca="1">IFERROR(I42/(G42-SUMIFS('Sales Appointments - Raw'!$N:$N,'Sales Appointments - Raw'!$D:$D,"&gt;="&amp;'Ambassador Summary'!$B$4,'Sales Appointments - Raw'!$C:$C,'Ambassador Summary'!$A42)),0)</f>
        <v>0.4375</v>
      </c>
      <c r="M42" s="14">
        <f ca="1">COUNTIFS('CAD Appointments - Raw'!$H:$H,"Failed Roof",'CAD Appointments - Raw'!$C:$C,'Ambassador Summary'!$A42,'CAD Appointments - Raw'!$G:$G,"&gt;="&amp;'Ambassador Summary'!$B$4)</f>
        <v>4</v>
      </c>
      <c r="N42" s="10">
        <f ca="1">IFERROR(M42/COUNTIFS('CAD Appointments - Raw'!$C:$C,'Ambassador Summary'!$A42,'CAD Appointments - Raw'!$G:$G,"&gt;="&amp;'Ambassador Summary'!$B$4),0)</f>
        <v>0.4</v>
      </c>
    </row>
    <row r="43" spans="1:14" x14ac:dyDescent="0.3">
      <c r="A43" s="9" t="s">
        <v>25</v>
      </c>
      <c r="B43" s="15">
        <f ca="1">SUM(B36:B42)</f>
        <v>57951</v>
      </c>
      <c r="C43" s="16">
        <f ca="1">IFERROR(AVERAGEIFS('Knocking Metrics - Raw'!$F:$F,'Knocking Metrics - Raw'!$A:$A,"&gt;="&amp;$B$4),0)</f>
        <v>91.98571428571428</v>
      </c>
      <c r="D43" s="17">
        <f ca="1">IFERROR(AVERAGEIFS('Knocking Metrics - Raw'!$E:$E,'Knocking Metrics - Raw'!$A:$A,"&gt;="&amp;$B$4)/1000/60/60,0)</f>
        <v>4.49092741313933</v>
      </c>
      <c r="E43" s="15">
        <f ca="1">SUM(E36:E42)</f>
        <v>616</v>
      </c>
      <c r="F43" s="17">
        <f ca="1">IFERROR(AVERAGEIFS('Knocking Metrics - Raw'!$G:$G,'Knocking Metrics - Raw'!$A:$A,"&gt;="&amp;$B$4),0)</f>
        <v>0.97777777777777775</v>
      </c>
      <c r="G43" s="15">
        <f ca="1">SUM(G36:G42)</f>
        <v>248</v>
      </c>
      <c r="H43" s="17">
        <f ca="1">G43/(COUNTA('Ambassadors - Raw'!$A:$A)-1)</f>
        <v>2.6666666666666665</v>
      </c>
      <c r="I43" s="15">
        <f ca="1">SUM(I36:I42)</f>
        <v>142</v>
      </c>
      <c r="J43" s="17">
        <f ca="1">I43/(COUNTA('Ambassadors - Raw'!$A:$A)-1)</f>
        <v>1.5268817204301075</v>
      </c>
      <c r="K43" s="11">
        <f ca="1">IFERROR(SUMIFS('Sales Appointments - Raw'!$M:$M,'Sales Appointments - Raw'!$D:$D,"&gt;="&amp;'Ambassador Summary'!$B$4)/COUNTIFS('Sales Appointments - Raw'!$J:$J,FALSE,'Sales Appointments - Raw'!$D:$D,"&gt;="&amp;'Ambassador Summary'!$B$4),0)</f>
        <v>0.30693069306930693</v>
      </c>
      <c r="L43" s="11">
        <f ca="1">IFERROR(I43/(G43-SUMIFS('Sales Appointments - Raw'!$N:$N,'Sales Appointments - Raw'!$D:$D,"&gt;="&amp;'Ambassador Summary'!$B$4)),0)</f>
        <v>0.6228070175438597</v>
      </c>
      <c r="M43" s="18">
        <f ca="1">SUM(M36:M42)</f>
        <v>47</v>
      </c>
      <c r="N43" s="11">
        <f ca="1">IFERROR(M43/COUNTIFS('CAD Appointments - Raw'!$G:$G,"&gt;="&amp;'Ambassador Summary'!$B$4,'CAD Appointments - Raw'!$C:$C,"&lt;&gt;"&amp;""),0)</f>
        <v>0.23383084577114427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/>
  </sheetViews>
  <sheetFormatPr defaultRowHeight="14.4" x14ac:dyDescent="0.3"/>
  <sheetData>
    <row r="1" spans="1:3" x14ac:dyDescent="0.3">
      <c r="A1" t="s">
        <v>28</v>
      </c>
      <c r="B1" t="s">
        <v>29</v>
      </c>
      <c r="C1" t="s">
        <v>4</v>
      </c>
    </row>
    <row r="2" spans="1:3" x14ac:dyDescent="0.3">
      <c r="A2" t="s">
        <v>30</v>
      </c>
      <c r="B2" t="s">
        <v>31</v>
      </c>
      <c r="C2" t="s">
        <v>23</v>
      </c>
    </row>
    <row r="3" spans="1:3" x14ac:dyDescent="0.3">
      <c r="A3" t="s">
        <v>32</v>
      </c>
      <c r="B3" t="s">
        <v>33</v>
      </c>
      <c r="C3" t="s">
        <v>23</v>
      </c>
    </row>
    <row r="4" spans="1:3" x14ac:dyDescent="0.3">
      <c r="A4" t="s">
        <v>34</v>
      </c>
      <c r="B4" t="s">
        <v>33</v>
      </c>
      <c r="C4" t="s">
        <v>24</v>
      </c>
    </row>
    <row r="5" spans="1:3" x14ac:dyDescent="0.3">
      <c r="A5" t="s">
        <v>35</v>
      </c>
      <c r="B5" t="s">
        <v>31</v>
      </c>
      <c r="C5" t="s">
        <v>20</v>
      </c>
    </row>
    <row r="6" spans="1:3" x14ac:dyDescent="0.3">
      <c r="A6" t="s">
        <v>36</v>
      </c>
      <c r="B6" t="s">
        <v>37</v>
      </c>
      <c r="C6" t="s">
        <v>18</v>
      </c>
    </row>
    <row r="7" spans="1:3" x14ac:dyDescent="0.3">
      <c r="A7" t="s">
        <v>38</v>
      </c>
      <c r="B7" t="s">
        <v>33</v>
      </c>
      <c r="C7" t="s">
        <v>18</v>
      </c>
    </row>
    <row r="8" spans="1:3" x14ac:dyDescent="0.3">
      <c r="A8" t="s">
        <v>39</v>
      </c>
      <c r="B8" t="s">
        <v>33</v>
      </c>
      <c r="C8" t="s">
        <v>18</v>
      </c>
    </row>
    <row r="9" spans="1:3" x14ac:dyDescent="0.3">
      <c r="A9" t="s">
        <v>40</v>
      </c>
      <c r="B9" t="s">
        <v>41</v>
      </c>
      <c r="C9" t="s">
        <v>22</v>
      </c>
    </row>
    <row r="10" spans="1:3" x14ac:dyDescent="0.3">
      <c r="A10" t="s">
        <v>42</v>
      </c>
      <c r="B10" t="s">
        <v>37</v>
      </c>
      <c r="C10" t="s">
        <v>24</v>
      </c>
    </row>
    <row r="11" spans="1:3" x14ac:dyDescent="0.3">
      <c r="A11" t="s">
        <v>43</v>
      </c>
      <c r="B11" t="s">
        <v>33</v>
      </c>
      <c r="C11" t="s">
        <v>24</v>
      </c>
    </row>
    <row r="12" spans="1:3" x14ac:dyDescent="0.3">
      <c r="A12" t="s">
        <v>44</v>
      </c>
      <c r="B12" t="s">
        <v>41</v>
      </c>
      <c r="C12" t="s">
        <v>21</v>
      </c>
    </row>
    <row r="13" spans="1:3" x14ac:dyDescent="0.3">
      <c r="A13" t="s">
        <v>45</v>
      </c>
      <c r="B13" t="s">
        <v>33</v>
      </c>
      <c r="C13" t="s">
        <v>21</v>
      </c>
    </row>
    <row r="14" spans="1:3" x14ac:dyDescent="0.3">
      <c r="A14" t="s">
        <v>46</v>
      </c>
      <c r="B14" t="s">
        <v>33</v>
      </c>
      <c r="C14" t="s">
        <v>24</v>
      </c>
    </row>
    <row r="15" spans="1:3" x14ac:dyDescent="0.3">
      <c r="A15" t="s">
        <v>47</v>
      </c>
      <c r="B15" t="s">
        <v>33</v>
      </c>
      <c r="C15" t="s">
        <v>20</v>
      </c>
    </row>
    <row r="16" spans="1:3" x14ac:dyDescent="0.3">
      <c r="A16" t="s">
        <v>48</v>
      </c>
      <c r="B16" t="s">
        <v>33</v>
      </c>
      <c r="C16" t="s">
        <v>18</v>
      </c>
    </row>
    <row r="17" spans="1:3" x14ac:dyDescent="0.3">
      <c r="A17" t="s">
        <v>49</v>
      </c>
      <c r="B17" t="s">
        <v>33</v>
      </c>
      <c r="C17" t="s">
        <v>24</v>
      </c>
    </row>
    <row r="18" spans="1:3" x14ac:dyDescent="0.3">
      <c r="A18" t="s">
        <v>50</v>
      </c>
      <c r="B18" t="s">
        <v>33</v>
      </c>
      <c r="C18" t="s">
        <v>23</v>
      </c>
    </row>
    <row r="19" spans="1:3" x14ac:dyDescent="0.3">
      <c r="A19" t="s">
        <v>51</v>
      </c>
      <c r="B19" t="s">
        <v>33</v>
      </c>
      <c r="C19" t="s">
        <v>18</v>
      </c>
    </row>
    <row r="20" spans="1:3" x14ac:dyDescent="0.3">
      <c r="A20" t="s">
        <v>52</v>
      </c>
      <c r="B20" t="s">
        <v>33</v>
      </c>
      <c r="C20" t="s">
        <v>21</v>
      </c>
    </row>
    <row r="21" spans="1:3" x14ac:dyDescent="0.3">
      <c r="A21" t="s">
        <v>53</v>
      </c>
      <c r="B21" t="s">
        <v>33</v>
      </c>
      <c r="C21" t="s">
        <v>22</v>
      </c>
    </row>
    <row r="22" spans="1:3" x14ac:dyDescent="0.3">
      <c r="A22" t="s">
        <v>54</v>
      </c>
      <c r="B22" t="s">
        <v>33</v>
      </c>
      <c r="C22" t="s">
        <v>18</v>
      </c>
    </row>
    <row r="23" spans="1:3" x14ac:dyDescent="0.3">
      <c r="A23" t="s">
        <v>55</v>
      </c>
      <c r="B23" t="s">
        <v>33</v>
      </c>
      <c r="C23" t="s">
        <v>19</v>
      </c>
    </row>
    <row r="24" spans="1:3" x14ac:dyDescent="0.3">
      <c r="A24" t="s">
        <v>56</v>
      </c>
      <c r="B24" t="s">
        <v>33</v>
      </c>
      <c r="C24" t="s">
        <v>24</v>
      </c>
    </row>
    <row r="25" spans="1:3" x14ac:dyDescent="0.3">
      <c r="A25" t="s">
        <v>57</v>
      </c>
      <c r="B25" t="s">
        <v>58</v>
      </c>
      <c r="C25" t="s">
        <v>18</v>
      </c>
    </row>
    <row r="26" spans="1:3" x14ac:dyDescent="0.3">
      <c r="A26" t="s">
        <v>59</v>
      </c>
      <c r="B26" t="s">
        <v>33</v>
      </c>
      <c r="C26" t="s">
        <v>19</v>
      </c>
    </row>
    <row r="27" spans="1:3" x14ac:dyDescent="0.3">
      <c r="A27" t="s">
        <v>60</v>
      </c>
      <c r="B27" t="s">
        <v>33</v>
      </c>
      <c r="C27" t="s">
        <v>23</v>
      </c>
    </row>
    <row r="28" spans="1:3" x14ac:dyDescent="0.3">
      <c r="A28" t="s">
        <v>61</v>
      </c>
      <c r="B28" t="s">
        <v>33</v>
      </c>
      <c r="C28" t="s">
        <v>24</v>
      </c>
    </row>
    <row r="29" spans="1:3" x14ac:dyDescent="0.3">
      <c r="A29" t="s">
        <v>62</v>
      </c>
      <c r="B29" t="s">
        <v>37</v>
      </c>
      <c r="C29" t="s">
        <v>23</v>
      </c>
    </row>
    <row r="30" spans="1:3" x14ac:dyDescent="0.3">
      <c r="A30" t="s">
        <v>63</v>
      </c>
      <c r="B30" t="s">
        <v>33</v>
      </c>
      <c r="C30" t="s">
        <v>23</v>
      </c>
    </row>
    <row r="31" spans="1:3" x14ac:dyDescent="0.3">
      <c r="A31" t="s">
        <v>64</v>
      </c>
      <c r="B31" t="s">
        <v>33</v>
      </c>
      <c r="C31" t="s">
        <v>18</v>
      </c>
    </row>
    <row r="32" spans="1:3" x14ac:dyDescent="0.3">
      <c r="A32" t="s">
        <v>65</v>
      </c>
      <c r="B32" t="s">
        <v>33</v>
      </c>
      <c r="C32" t="s">
        <v>21</v>
      </c>
    </row>
    <row r="33" spans="1:3" x14ac:dyDescent="0.3">
      <c r="A33" t="s">
        <v>66</v>
      </c>
      <c r="B33" t="s">
        <v>33</v>
      </c>
      <c r="C33" t="s">
        <v>18</v>
      </c>
    </row>
    <row r="34" spans="1:3" x14ac:dyDescent="0.3">
      <c r="A34" t="s">
        <v>67</v>
      </c>
      <c r="B34" t="s">
        <v>33</v>
      </c>
      <c r="C34" t="s">
        <v>18</v>
      </c>
    </row>
    <row r="35" spans="1:3" x14ac:dyDescent="0.3">
      <c r="A35" t="s">
        <v>68</v>
      </c>
      <c r="B35" t="s">
        <v>33</v>
      </c>
      <c r="C35" t="s">
        <v>18</v>
      </c>
    </row>
    <row r="36" spans="1:3" x14ac:dyDescent="0.3">
      <c r="A36" t="s">
        <v>69</v>
      </c>
      <c r="B36" t="s">
        <v>33</v>
      </c>
      <c r="C36" t="s">
        <v>18</v>
      </c>
    </row>
    <row r="37" spans="1:3" x14ac:dyDescent="0.3">
      <c r="A37" t="s">
        <v>70</v>
      </c>
      <c r="B37" t="s">
        <v>33</v>
      </c>
      <c r="C37" t="s">
        <v>20</v>
      </c>
    </row>
    <row r="38" spans="1:3" x14ac:dyDescent="0.3">
      <c r="A38" t="s">
        <v>71</v>
      </c>
      <c r="B38" t="s">
        <v>37</v>
      </c>
      <c r="C38" t="s">
        <v>18</v>
      </c>
    </row>
    <row r="39" spans="1:3" x14ac:dyDescent="0.3">
      <c r="A39" t="s">
        <v>72</v>
      </c>
      <c r="B39" t="s">
        <v>37</v>
      </c>
      <c r="C39" t="s">
        <v>18</v>
      </c>
    </row>
    <row r="40" spans="1:3" x14ac:dyDescent="0.3">
      <c r="A40" t="s">
        <v>73</v>
      </c>
      <c r="B40" t="s">
        <v>41</v>
      </c>
      <c r="C40" t="s">
        <v>23</v>
      </c>
    </row>
    <row r="41" spans="1:3" x14ac:dyDescent="0.3">
      <c r="A41" t="s">
        <v>74</v>
      </c>
      <c r="B41" t="s">
        <v>33</v>
      </c>
      <c r="C41" t="s">
        <v>21</v>
      </c>
    </row>
    <row r="42" spans="1:3" x14ac:dyDescent="0.3">
      <c r="A42" t="s">
        <v>75</v>
      </c>
      <c r="B42" t="s">
        <v>33</v>
      </c>
      <c r="C42" t="s">
        <v>21</v>
      </c>
    </row>
    <row r="43" spans="1:3" x14ac:dyDescent="0.3">
      <c r="A43" t="s">
        <v>76</v>
      </c>
      <c r="B43" t="s">
        <v>33</v>
      </c>
      <c r="C43" t="s">
        <v>23</v>
      </c>
    </row>
    <row r="44" spans="1:3" x14ac:dyDescent="0.3">
      <c r="A44" t="s">
        <v>77</v>
      </c>
      <c r="B44" t="s">
        <v>33</v>
      </c>
      <c r="C44" t="s">
        <v>23</v>
      </c>
    </row>
    <row r="45" spans="1:3" x14ac:dyDescent="0.3">
      <c r="A45" t="s">
        <v>78</v>
      </c>
      <c r="B45" t="s">
        <v>33</v>
      </c>
      <c r="C45" t="s">
        <v>18</v>
      </c>
    </row>
    <row r="46" spans="1:3" x14ac:dyDescent="0.3">
      <c r="A46" t="s">
        <v>79</v>
      </c>
      <c r="B46" t="s">
        <v>33</v>
      </c>
      <c r="C46" t="s">
        <v>21</v>
      </c>
    </row>
    <row r="47" spans="1:3" x14ac:dyDescent="0.3">
      <c r="A47" t="s">
        <v>80</v>
      </c>
      <c r="B47" t="s">
        <v>33</v>
      </c>
      <c r="C47" t="s">
        <v>21</v>
      </c>
    </row>
    <row r="48" spans="1:3" x14ac:dyDescent="0.3">
      <c r="A48" t="s">
        <v>81</v>
      </c>
      <c r="B48" t="s">
        <v>33</v>
      </c>
      <c r="C48" t="s">
        <v>18</v>
      </c>
    </row>
    <row r="49" spans="1:3" x14ac:dyDescent="0.3">
      <c r="A49" t="s">
        <v>82</v>
      </c>
      <c r="B49" t="s">
        <v>37</v>
      </c>
      <c r="C49" t="s">
        <v>23</v>
      </c>
    </row>
    <row r="50" spans="1:3" x14ac:dyDescent="0.3">
      <c r="A50" t="s">
        <v>83</v>
      </c>
      <c r="B50" t="s">
        <v>41</v>
      </c>
      <c r="C50" t="s">
        <v>19</v>
      </c>
    </row>
    <row r="51" spans="1:3" x14ac:dyDescent="0.3">
      <c r="A51" t="s">
        <v>84</v>
      </c>
      <c r="B51" t="s">
        <v>33</v>
      </c>
      <c r="C51" t="s">
        <v>23</v>
      </c>
    </row>
    <row r="52" spans="1:3" x14ac:dyDescent="0.3">
      <c r="A52" t="s">
        <v>85</v>
      </c>
      <c r="B52" t="s">
        <v>33</v>
      </c>
      <c r="C52" t="s">
        <v>23</v>
      </c>
    </row>
    <row r="53" spans="1:3" x14ac:dyDescent="0.3">
      <c r="A53" t="s">
        <v>86</v>
      </c>
      <c r="B53" t="s">
        <v>33</v>
      </c>
      <c r="C53" t="s">
        <v>21</v>
      </c>
    </row>
    <row r="54" spans="1:3" x14ac:dyDescent="0.3">
      <c r="A54" t="s">
        <v>87</v>
      </c>
      <c r="B54" t="s">
        <v>33</v>
      </c>
      <c r="C54" t="s">
        <v>21</v>
      </c>
    </row>
    <row r="55" spans="1:3" x14ac:dyDescent="0.3">
      <c r="A55" t="s">
        <v>88</v>
      </c>
      <c r="B55" t="s">
        <v>33</v>
      </c>
      <c r="C55" t="s">
        <v>18</v>
      </c>
    </row>
    <row r="56" spans="1:3" x14ac:dyDescent="0.3">
      <c r="A56" t="s">
        <v>89</v>
      </c>
      <c r="B56" t="s">
        <v>33</v>
      </c>
      <c r="C56" t="s">
        <v>21</v>
      </c>
    </row>
    <row r="57" spans="1:3" x14ac:dyDescent="0.3">
      <c r="A57" t="s">
        <v>90</v>
      </c>
      <c r="B57" t="s">
        <v>33</v>
      </c>
      <c r="C57" t="s">
        <v>21</v>
      </c>
    </row>
    <row r="58" spans="1:3" x14ac:dyDescent="0.3">
      <c r="A58" t="s">
        <v>91</v>
      </c>
      <c r="B58" t="s">
        <v>33</v>
      </c>
      <c r="C58" t="s">
        <v>18</v>
      </c>
    </row>
    <row r="59" spans="1:3" x14ac:dyDescent="0.3">
      <c r="A59" t="s">
        <v>92</v>
      </c>
      <c r="B59" t="s">
        <v>33</v>
      </c>
      <c r="C59" t="s">
        <v>21</v>
      </c>
    </row>
    <row r="60" spans="1:3" x14ac:dyDescent="0.3">
      <c r="A60" t="s">
        <v>93</v>
      </c>
      <c r="B60" t="s">
        <v>31</v>
      </c>
      <c r="C60" t="s">
        <v>22</v>
      </c>
    </row>
    <row r="61" spans="1:3" x14ac:dyDescent="0.3">
      <c r="A61" t="s">
        <v>94</v>
      </c>
      <c r="B61" t="s">
        <v>37</v>
      </c>
      <c r="C61" t="s">
        <v>22</v>
      </c>
    </row>
    <row r="62" spans="1:3" x14ac:dyDescent="0.3">
      <c r="A62" t="s">
        <v>95</v>
      </c>
      <c r="B62" t="s">
        <v>33</v>
      </c>
      <c r="C62" t="s">
        <v>18</v>
      </c>
    </row>
    <row r="63" spans="1:3" x14ac:dyDescent="0.3">
      <c r="A63" t="s">
        <v>96</v>
      </c>
      <c r="B63" t="s">
        <v>37</v>
      </c>
      <c r="C63" t="s">
        <v>24</v>
      </c>
    </row>
    <row r="64" spans="1:3" x14ac:dyDescent="0.3">
      <c r="A64" t="s">
        <v>97</v>
      </c>
      <c r="B64" t="s">
        <v>33</v>
      </c>
      <c r="C64" t="s">
        <v>20</v>
      </c>
    </row>
    <row r="65" spans="1:3" x14ac:dyDescent="0.3">
      <c r="A65" t="s">
        <v>98</v>
      </c>
      <c r="B65" t="s">
        <v>37</v>
      </c>
      <c r="C65" t="s">
        <v>20</v>
      </c>
    </row>
    <row r="66" spans="1:3" x14ac:dyDescent="0.3">
      <c r="A66" t="s">
        <v>99</v>
      </c>
      <c r="B66" t="s">
        <v>37</v>
      </c>
      <c r="C66" t="s">
        <v>19</v>
      </c>
    </row>
    <row r="67" spans="1:3" x14ac:dyDescent="0.3">
      <c r="A67" t="s">
        <v>100</v>
      </c>
      <c r="B67" t="s">
        <v>101</v>
      </c>
      <c r="C67" t="s">
        <v>24</v>
      </c>
    </row>
    <row r="68" spans="1:3" x14ac:dyDescent="0.3">
      <c r="A68" t="s">
        <v>102</v>
      </c>
      <c r="B68" t="s">
        <v>33</v>
      </c>
      <c r="C68" t="s">
        <v>21</v>
      </c>
    </row>
    <row r="69" spans="1:3" x14ac:dyDescent="0.3">
      <c r="A69" t="s">
        <v>103</v>
      </c>
      <c r="B69" t="s">
        <v>41</v>
      </c>
      <c r="C69" t="s">
        <v>18</v>
      </c>
    </row>
    <row r="70" spans="1:3" x14ac:dyDescent="0.3">
      <c r="A70" t="s">
        <v>104</v>
      </c>
      <c r="B70" t="s">
        <v>37</v>
      </c>
      <c r="C70" t="s">
        <v>18</v>
      </c>
    </row>
    <row r="71" spans="1:3" x14ac:dyDescent="0.3">
      <c r="A71" t="s">
        <v>105</v>
      </c>
      <c r="B71" t="s">
        <v>33</v>
      </c>
      <c r="C71" t="s">
        <v>22</v>
      </c>
    </row>
    <row r="72" spans="1:3" x14ac:dyDescent="0.3">
      <c r="A72" t="s">
        <v>106</v>
      </c>
      <c r="B72" t="s">
        <v>33</v>
      </c>
      <c r="C72" t="s">
        <v>21</v>
      </c>
    </row>
    <row r="73" spans="1:3" x14ac:dyDescent="0.3">
      <c r="A73" t="s">
        <v>107</v>
      </c>
      <c r="B73" t="s">
        <v>33</v>
      </c>
      <c r="C73" t="s">
        <v>21</v>
      </c>
    </row>
    <row r="74" spans="1:3" x14ac:dyDescent="0.3">
      <c r="A74" t="s">
        <v>108</v>
      </c>
      <c r="B74" t="s">
        <v>37</v>
      </c>
      <c r="C74" t="s">
        <v>21</v>
      </c>
    </row>
    <row r="75" spans="1:3" x14ac:dyDescent="0.3">
      <c r="A75" t="s">
        <v>109</v>
      </c>
      <c r="B75" t="s">
        <v>37</v>
      </c>
      <c r="C75" t="s">
        <v>21</v>
      </c>
    </row>
    <row r="76" spans="1:3" x14ac:dyDescent="0.3">
      <c r="A76" t="s">
        <v>110</v>
      </c>
      <c r="B76" t="s">
        <v>37</v>
      </c>
      <c r="C76" t="s">
        <v>21</v>
      </c>
    </row>
    <row r="77" spans="1:3" x14ac:dyDescent="0.3">
      <c r="A77" t="s">
        <v>111</v>
      </c>
      <c r="B77" t="s">
        <v>37</v>
      </c>
      <c r="C77" t="s">
        <v>20</v>
      </c>
    </row>
    <row r="78" spans="1:3" x14ac:dyDescent="0.3">
      <c r="A78" t="s">
        <v>112</v>
      </c>
      <c r="B78" t="s">
        <v>37</v>
      </c>
      <c r="C78" t="s">
        <v>21</v>
      </c>
    </row>
    <row r="79" spans="1:3" x14ac:dyDescent="0.3">
      <c r="A79" t="s">
        <v>113</v>
      </c>
      <c r="B79" t="s">
        <v>37</v>
      </c>
      <c r="C79" t="s">
        <v>20</v>
      </c>
    </row>
    <row r="80" spans="1:3" x14ac:dyDescent="0.3">
      <c r="A80" t="s">
        <v>114</v>
      </c>
      <c r="B80" t="s">
        <v>31</v>
      </c>
      <c r="C80" t="s">
        <v>20</v>
      </c>
    </row>
    <row r="81" spans="1:3" x14ac:dyDescent="0.3">
      <c r="A81" t="s">
        <v>115</v>
      </c>
      <c r="B81" t="s">
        <v>33</v>
      </c>
      <c r="C81" t="s">
        <v>24</v>
      </c>
    </row>
    <row r="82" spans="1:3" x14ac:dyDescent="0.3">
      <c r="A82" t="s">
        <v>116</v>
      </c>
      <c r="B82" t="s">
        <v>37</v>
      </c>
      <c r="C82" t="s">
        <v>21</v>
      </c>
    </row>
    <row r="83" spans="1:3" x14ac:dyDescent="0.3">
      <c r="A83" t="s">
        <v>117</v>
      </c>
      <c r="B83" t="s">
        <v>33</v>
      </c>
      <c r="C83" t="s">
        <v>24</v>
      </c>
    </row>
    <row r="84" spans="1:3" x14ac:dyDescent="0.3">
      <c r="A84" t="s">
        <v>118</v>
      </c>
      <c r="B84" t="s">
        <v>33</v>
      </c>
      <c r="C84" t="s">
        <v>21</v>
      </c>
    </row>
    <row r="85" spans="1:3" x14ac:dyDescent="0.3">
      <c r="A85" t="s">
        <v>119</v>
      </c>
      <c r="B85" t="s">
        <v>41</v>
      </c>
      <c r="C85" t="s">
        <v>20</v>
      </c>
    </row>
    <row r="86" spans="1:3" x14ac:dyDescent="0.3">
      <c r="A86" t="s">
        <v>120</v>
      </c>
      <c r="B86" t="s">
        <v>31</v>
      </c>
      <c r="C86" t="s">
        <v>21</v>
      </c>
    </row>
    <row r="87" spans="1:3" x14ac:dyDescent="0.3">
      <c r="A87" t="s">
        <v>121</v>
      </c>
      <c r="B87" t="s">
        <v>33</v>
      </c>
      <c r="C87" t="s">
        <v>21</v>
      </c>
    </row>
    <row r="88" spans="1:3" x14ac:dyDescent="0.3">
      <c r="A88" t="s">
        <v>122</v>
      </c>
      <c r="B88" t="s">
        <v>33</v>
      </c>
      <c r="C88" t="s">
        <v>23</v>
      </c>
    </row>
    <row r="89" spans="1:3" x14ac:dyDescent="0.3">
      <c r="A89" t="s">
        <v>123</v>
      </c>
      <c r="B89" t="s">
        <v>33</v>
      </c>
      <c r="C89" t="s">
        <v>19</v>
      </c>
    </row>
    <row r="90" spans="1:3" x14ac:dyDescent="0.3">
      <c r="A90" t="s">
        <v>124</v>
      </c>
      <c r="B90" t="s">
        <v>33</v>
      </c>
      <c r="C90" t="s">
        <v>21</v>
      </c>
    </row>
    <row r="91" spans="1:3" x14ac:dyDescent="0.3">
      <c r="A91" t="s">
        <v>125</v>
      </c>
      <c r="B91" t="s">
        <v>37</v>
      </c>
      <c r="C91" t="s">
        <v>18</v>
      </c>
    </row>
    <row r="92" spans="1:3" x14ac:dyDescent="0.3">
      <c r="A92" t="s">
        <v>126</v>
      </c>
      <c r="B92" t="s">
        <v>31</v>
      </c>
      <c r="C92" t="s">
        <v>20</v>
      </c>
    </row>
    <row r="93" spans="1:3" x14ac:dyDescent="0.3">
      <c r="A93" t="s">
        <v>127</v>
      </c>
      <c r="B93" t="s">
        <v>33</v>
      </c>
      <c r="C93" t="s">
        <v>24</v>
      </c>
    </row>
    <row r="94" spans="1:3" x14ac:dyDescent="0.3">
      <c r="A94" t="s">
        <v>128</v>
      </c>
      <c r="B94" t="s">
        <v>33</v>
      </c>
      <c r="C94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1"/>
  <sheetViews>
    <sheetView workbookViewId="0"/>
  </sheetViews>
  <sheetFormatPr defaultRowHeight="14.4" x14ac:dyDescent="0.3"/>
  <sheetData>
    <row r="1" spans="1:7" x14ac:dyDescent="0.3">
      <c r="A1" t="s">
        <v>129</v>
      </c>
      <c r="B1" t="s">
        <v>28</v>
      </c>
      <c r="C1" t="s">
        <v>4</v>
      </c>
      <c r="D1" t="s">
        <v>130</v>
      </c>
      <c r="E1" t="s">
        <v>131</v>
      </c>
      <c r="F1" t="s">
        <v>5</v>
      </c>
      <c r="G1" t="s">
        <v>8</v>
      </c>
    </row>
    <row r="2" spans="1:7" x14ac:dyDescent="0.3">
      <c r="A2" s="21">
        <v>42685</v>
      </c>
      <c r="B2" t="s">
        <v>62</v>
      </c>
      <c r="C2" t="s">
        <v>23</v>
      </c>
      <c r="D2">
        <v>1</v>
      </c>
      <c r="E2">
        <v>15748215</v>
      </c>
      <c r="F2">
        <v>75</v>
      </c>
      <c r="G2">
        <v>0</v>
      </c>
    </row>
    <row r="3" spans="1:7" x14ac:dyDescent="0.3">
      <c r="A3" s="21">
        <v>42685</v>
      </c>
      <c r="B3" t="s">
        <v>46</v>
      </c>
      <c r="C3" t="s">
        <v>24</v>
      </c>
      <c r="D3">
        <v>1</v>
      </c>
      <c r="E3">
        <v>15927018</v>
      </c>
      <c r="F3">
        <v>63</v>
      </c>
      <c r="G3">
        <v>0</v>
      </c>
    </row>
    <row r="4" spans="1:7" x14ac:dyDescent="0.3">
      <c r="A4" s="21">
        <v>42685</v>
      </c>
      <c r="B4" t="s">
        <v>94</v>
      </c>
      <c r="C4" t="s">
        <v>22</v>
      </c>
      <c r="D4">
        <v>1</v>
      </c>
      <c r="E4">
        <v>18190485</v>
      </c>
      <c r="F4">
        <v>81</v>
      </c>
      <c r="G4">
        <v>1</v>
      </c>
    </row>
    <row r="5" spans="1:7" x14ac:dyDescent="0.3">
      <c r="A5" s="21">
        <v>42685</v>
      </c>
      <c r="B5" t="s">
        <v>104</v>
      </c>
      <c r="C5" t="s">
        <v>18</v>
      </c>
      <c r="D5">
        <v>1</v>
      </c>
      <c r="E5">
        <v>16396913</v>
      </c>
      <c r="F5">
        <v>105</v>
      </c>
      <c r="G5">
        <v>3</v>
      </c>
    </row>
    <row r="6" spans="1:7" x14ac:dyDescent="0.3">
      <c r="A6" s="21">
        <v>42685</v>
      </c>
      <c r="B6" t="s">
        <v>53</v>
      </c>
      <c r="C6" t="s">
        <v>22</v>
      </c>
      <c r="D6">
        <v>1</v>
      </c>
      <c r="E6">
        <v>19969496</v>
      </c>
      <c r="F6">
        <v>103</v>
      </c>
      <c r="G6">
        <v>0</v>
      </c>
    </row>
    <row r="7" spans="1:7" x14ac:dyDescent="0.3">
      <c r="A7" s="21">
        <v>42685</v>
      </c>
      <c r="B7" t="s">
        <v>74</v>
      </c>
      <c r="C7" t="s">
        <v>21</v>
      </c>
      <c r="D7">
        <v>1</v>
      </c>
      <c r="E7">
        <v>18354621</v>
      </c>
      <c r="F7">
        <v>172</v>
      </c>
      <c r="G7">
        <v>0</v>
      </c>
    </row>
    <row r="8" spans="1:7" x14ac:dyDescent="0.3">
      <c r="A8" s="21">
        <v>42685</v>
      </c>
      <c r="B8" t="s">
        <v>87</v>
      </c>
      <c r="C8" t="s">
        <v>21</v>
      </c>
      <c r="D8">
        <v>1</v>
      </c>
      <c r="E8">
        <v>18626653</v>
      </c>
      <c r="F8">
        <v>98</v>
      </c>
      <c r="G8">
        <v>2</v>
      </c>
    </row>
    <row r="9" spans="1:7" x14ac:dyDescent="0.3">
      <c r="A9" s="21">
        <v>42685</v>
      </c>
      <c r="B9" t="s">
        <v>68</v>
      </c>
      <c r="C9" t="s">
        <v>18</v>
      </c>
      <c r="D9">
        <v>1</v>
      </c>
      <c r="E9">
        <v>17753660</v>
      </c>
      <c r="F9">
        <v>119</v>
      </c>
      <c r="G9">
        <v>1</v>
      </c>
    </row>
    <row r="10" spans="1:7" x14ac:dyDescent="0.3">
      <c r="A10" s="21">
        <v>42685</v>
      </c>
      <c r="B10" t="s">
        <v>76</v>
      </c>
      <c r="C10" t="s">
        <v>23</v>
      </c>
      <c r="D10">
        <v>1</v>
      </c>
      <c r="E10">
        <v>19224283</v>
      </c>
      <c r="F10">
        <v>108</v>
      </c>
      <c r="G10">
        <v>1</v>
      </c>
    </row>
    <row r="11" spans="1:7" x14ac:dyDescent="0.3">
      <c r="A11" s="21">
        <v>42685</v>
      </c>
      <c r="B11" t="s">
        <v>70</v>
      </c>
      <c r="C11" t="s">
        <v>20</v>
      </c>
      <c r="D11">
        <v>1</v>
      </c>
      <c r="E11">
        <v>14909157</v>
      </c>
      <c r="F11">
        <v>100</v>
      </c>
      <c r="G11">
        <v>0</v>
      </c>
    </row>
    <row r="12" spans="1:7" x14ac:dyDescent="0.3">
      <c r="A12" s="21">
        <v>42685</v>
      </c>
      <c r="B12" t="s">
        <v>32</v>
      </c>
      <c r="C12" t="s">
        <v>23</v>
      </c>
      <c r="D12">
        <v>1</v>
      </c>
      <c r="E12">
        <v>18550642</v>
      </c>
      <c r="F12">
        <v>113</v>
      </c>
      <c r="G12">
        <v>0</v>
      </c>
    </row>
    <row r="13" spans="1:7" x14ac:dyDescent="0.3">
      <c r="A13" s="21">
        <v>42685</v>
      </c>
      <c r="B13" t="s">
        <v>69</v>
      </c>
      <c r="C13" t="s">
        <v>18</v>
      </c>
      <c r="D13">
        <v>1</v>
      </c>
      <c r="E13">
        <v>16262625</v>
      </c>
      <c r="F13">
        <v>104</v>
      </c>
      <c r="G13">
        <v>0</v>
      </c>
    </row>
    <row r="14" spans="1:7" x14ac:dyDescent="0.3">
      <c r="A14" s="21">
        <v>42685</v>
      </c>
      <c r="B14" t="s">
        <v>34</v>
      </c>
      <c r="C14" t="s">
        <v>24</v>
      </c>
      <c r="D14">
        <v>1</v>
      </c>
      <c r="E14">
        <v>13442989</v>
      </c>
      <c r="F14">
        <v>45</v>
      </c>
      <c r="G14">
        <v>0</v>
      </c>
    </row>
    <row r="15" spans="1:7" x14ac:dyDescent="0.3">
      <c r="A15" s="21">
        <v>42685</v>
      </c>
      <c r="B15" t="s">
        <v>114</v>
      </c>
      <c r="C15" t="s">
        <v>20</v>
      </c>
      <c r="D15">
        <v>1</v>
      </c>
      <c r="E15">
        <v>19331134</v>
      </c>
      <c r="F15">
        <v>134</v>
      </c>
      <c r="G15">
        <v>4</v>
      </c>
    </row>
    <row r="16" spans="1:7" x14ac:dyDescent="0.3">
      <c r="A16" s="21">
        <v>42685</v>
      </c>
      <c r="B16" t="s">
        <v>127</v>
      </c>
      <c r="C16" t="s">
        <v>24</v>
      </c>
      <c r="D16">
        <v>1</v>
      </c>
      <c r="E16">
        <v>18352497</v>
      </c>
      <c r="F16">
        <v>102</v>
      </c>
      <c r="G16">
        <v>0</v>
      </c>
    </row>
    <row r="17" spans="1:7" x14ac:dyDescent="0.3">
      <c r="A17" s="21">
        <v>42685</v>
      </c>
      <c r="B17" t="s">
        <v>98</v>
      </c>
      <c r="C17" t="s">
        <v>20</v>
      </c>
      <c r="D17">
        <v>1</v>
      </c>
      <c r="E17">
        <v>19186302</v>
      </c>
      <c r="F17">
        <v>88</v>
      </c>
      <c r="G17">
        <v>2</v>
      </c>
    </row>
    <row r="18" spans="1:7" x14ac:dyDescent="0.3">
      <c r="A18" s="21">
        <v>42685</v>
      </c>
      <c r="B18" t="s">
        <v>38</v>
      </c>
      <c r="C18" t="s">
        <v>18</v>
      </c>
      <c r="D18">
        <v>1</v>
      </c>
      <c r="E18">
        <v>17912437</v>
      </c>
      <c r="F18">
        <v>135</v>
      </c>
      <c r="G18">
        <v>0</v>
      </c>
    </row>
    <row r="19" spans="1:7" x14ac:dyDescent="0.3">
      <c r="A19" s="21">
        <v>42685</v>
      </c>
      <c r="B19" t="s">
        <v>126</v>
      </c>
      <c r="C19" t="s">
        <v>20</v>
      </c>
      <c r="D19">
        <v>1</v>
      </c>
      <c r="E19">
        <v>21043249</v>
      </c>
      <c r="F19">
        <v>124</v>
      </c>
      <c r="G19">
        <v>2</v>
      </c>
    </row>
    <row r="20" spans="1:7" x14ac:dyDescent="0.3">
      <c r="A20" s="21">
        <v>42685</v>
      </c>
      <c r="B20" t="s">
        <v>115</v>
      </c>
      <c r="C20" t="s">
        <v>24</v>
      </c>
      <c r="D20">
        <v>1</v>
      </c>
      <c r="E20">
        <v>20003666</v>
      </c>
      <c r="F20">
        <v>177</v>
      </c>
      <c r="G20">
        <v>0</v>
      </c>
    </row>
    <row r="21" spans="1:7" x14ac:dyDescent="0.3">
      <c r="A21" s="21">
        <v>42685</v>
      </c>
      <c r="B21" t="s">
        <v>60</v>
      </c>
      <c r="C21" t="s">
        <v>23</v>
      </c>
      <c r="D21">
        <v>1</v>
      </c>
      <c r="E21">
        <v>4269697</v>
      </c>
      <c r="F21">
        <v>34</v>
      </c>
      <c r="G21">
        <v>0</v>
      </c>
    </row>
    <row r="22" spans="1:7" x14ac:dyDescent="0.3">
      <c r="A22" s="21">
        <v>42685</v>
      </c>
      <c r="B22" t="s">
        <v>56</v>
      </c>
      <c r="C22" t="s">
        <v>24</v>
      </c>
      <c r="D22">
        <v>1</v>
      </c>
      <c r="E22">
        <v>23016375</v>
      </c>
      <c r="F22">
        <v>99</v>
      </c>
      <c r="G22">
        <v>0</v>
      </c>
    </row>
    <row r="23" spans="1:7" x14ac:dyDescent="0.3">
      <c r="A23" s="21">
        <v>42685</v>
      </c>
      <c r="B23" t="s">
        <v>49</v>
      </c>
      <c r="C23" t="s">
        <v>24</v>
      </c>
      <c r="D23">
        <v>1</v>
      </c>
      <c r="E23">
        <v>18129685</v>
      </c>
      <c r="F23">
        <v>119</v>
      </c>
      <c r="G23">
        <v>0</v>
      </c>
    </row>
    <row r="24" spans="1:7" x14ac:dyDescent="0.3">
      <c r="A24" s="21">
        <v>42685</v>
      </c>
      <c r="B24" t="s">
        <v>50</v>
      </c>
      <c r="C24" t="s">
        <v>23</v>
      </c>
      <c r="D24">
        <v>1</v>
      </c>
      <c r="E24">
        <v>16721927</v>
      </c>
      <c r="F24">
        <v>125</v>
      </c>
      <c r="G24">
        <v>1</v>
      </c>
    </row>
    <row r="25" spans="1:7" x14ac:dyDescent="0.3">
      <c r="A25" s="21">
        <v>42685</v>
      </c>
      <c r="B25" t="s">
        <v>47</v>
      </c>
      <c r="C25" t="s">
        <v>20</v>
      </c>
      <c r="D25">
        <v>1</v>
      </c>
      <c r="E25">
        <v>21912968</v>
      </c>
      <c r="F25">
        <v>137</v>
      </c>
      <c r="G25">
        <v>1</v>
      </c>
    </row>
    <row r="26" spans="1:7" x14ac:dyDescent="0.3">
      <c r="A26" s="21">
        <v>42685</v>
      </c>
      <c r="B26" t="s">
        <v>122</v>
      </c>
      <c r="C26" t="s">
        <v>23</v>
      </c>
      <c r="D26">
        <v>1</v>
      </c>
      <c r="E26">
        <v>18604455</v>
      </c>
      <c r="F26">
        <v>109</v>
      </c>
      <c r="G26">
        <v>1</v>
      </c>
    </row>
    <row r="27" spans="1:7" x14ac:dyDescent="0.3">
      <c r="A27" s="21">
        <v>42685</v>
      </c>
      <c r="B27" t="s">
        <v>54</v>
      </c>
      <c r="C27" t="s">
        <v>18</v>
      </c>
      <c r="D27">
        <v>1</v>
      </c>
      <c r="E27">
        <v>6751761</v>
      </c>
      <c r="F27">
        <v>43</v>
      </c>
      <c r="G27">
        <v>0</v>
      </c>
    </row>
    <row r="28" spans="1:7" x14ac:dyDescent="0.3">
      <c r="A28" s="21">
        <v>42685</v>
      </c>
      <c r="B28" t="s">
        <v>97</v>
      </c>
      <c r="C28" t="s">
        <v>20</v>
      </c>
      <c r="D28">
        <v>1</v>
      </c>
      <c r="E28">
        <v>12623453</v>
      </c>
      <c r="F28">
        <v>58</v>
      </c>
      <c r="G28">
        <v>0</v>
      </c>
    </row>
    <row r="29" spans="1:7" x14ac:dyDescent="0.3">
      <c r="A29" s="21">
        <v>42685</v>
      </c>
      <c r="B29" t="s">
        <v>39</v>
      </c>
      <c r="C29" t="s">
        <v>18</v>
      </c>
      <c r="D29">
        <v>1</v>
      </c>
      <c r="E29">
        <v>18855580</v>
      </c>
      <c r="F29">
        <v>95</v>
      </c>
      <c r="G29">
        <v>0</v>
      </c>
    </row>
    <row r="30" spans="1:7" x14ac:dyDescent="0.3">
      <c r="A30" s="21">
        <v>42685</v>
      </c>
      <c r="B30" t="s">
        <v>107</v>
      </c>
      <c r="C30" t="s">
        <v>21</v>
      </c>
      <c r="D30">
        <v>1</v>
      </c>
      <c r="E30">
        <v>18137911</v>
      </c>
      <c r="F30">
        <v>116</v>
      </c>
      <c r="G30">
        <v>3</v>
      </c>
    </row>
    <row r="31" spans="1:7" x14ac:dyDescent="0.3">
      <c r="A31" s="21">
        <v>42685</v>
      </c>
      <c r="B31" t="s">
        <v>119</v>
      </c>
      <c r="C31" t="s">
        <v>20</v>
      </c>
      <c r="D31">
        <v>1</v>
      </c>
      <c r="E31">
        <v>7082388</v>
      </c>
      <c r="F31">
        <v>32</v>
      </c>
      <c r="G31">
        <v>2</v>
      </c>
    </row>
    <row r="32" spans="1:7" x14ac:dyDescent="0.3">
      <c r="A32" s="21">
        <v>42685</v>
      </c>
      <c r="B32" t="s">
        <v>36</v>
      </c>
      <c r="C32" t="s">
        <v>18</v>
      </c>
      <c r="D32">
        <v>1</v>
      </c>
      <c r="E32">
        <v>21842715</v>
      </c>
      <c r="F32">
        <v>139</v>
      </c>
      <c r="G32">
        <v>6</v>
      </c>
    </row>
    <row r="33" spans="1:7" x14ac:dyDescent="0.3">
      <c r="A33" s="21">
        <v>42685</v>
      </c>
      <c r="B33" t="s">
        <v>45</v>
      </c>
      <c r="C33" t="s">
        <v>21</v>
      </c>
      <c r="D33">
        <v>1</v>
      </c>
      <c r="E33">
        <v>21179983</v>
      </c>
      <c r="F33">
        <v>117</v>
      </c>
      <c r="G33">
        <v>1</v>
      </c>
    </row>
    <row r="34" spans="1:7" x14ac:dyDescent="0.3">
      <c r="A34" s="21">
        <v>42685</v>
      </c>
      <c r="B34" t="s">
        <v>105</v>
      </c>
      <c r="C34" t="s">
        <v>22</v>
      </c>
      <c r="D34">
        <v>1</v>
      </c>
      <c r="E34">
        <v>19150395</v>
      </c>
      <c r="F34">
        <v>88</v>
      </c>
      <c r="G34">
        <v>2</v>
      </c>
    </row>
    <row r="35" spans="1:7" x14ac:dyDescent="0.3">
      <c r="A35" s="21">
        <v>42685</v>
      </c>
      <c r="B35" t="s">
        <v>51</v>
      </c>
      <c r="C35" t="s">
        <v>18</v>
      </c>
      <c r="D35">
        <v>1</v>
      </c>
      <c r="E35">
        <v>23590188</v>
      </c>
      <c r="F35">
        <v>126</v>
      </c>
      <c r="G35">
        <v>0</v>
      </c>
    </row>
    <row r="36" spans="1:7" x14ac:dyDescent="0.3">
      <c r="A36" s="21">
        <v>42685</v>
      </c>
      <c r="B36" t="s">
        <v>109</v>
      </c>
      <c r="C36" t="s">
        <v>21</v>
      </c>
      <c r="D36">
        <v>1</v>
      </c>
      <c r="E36">
        <v>12992039</v>
      </c>
      <c r="F36">
        <v>62</v>
      </c>
      <c r="G36">
        <v>0</v>
      </c>
    </row>
    <row r="37" spans="1:7" x14ac:dyDescent="0.3">
      <c r="A37" s="21">
        <v>42685</v>
      </c>
      <c r="B37" t="s">
        <v>89</v>
      </c>
      <c r="C37" t="s">
        <v>21</v>
      </c>
      <c r="D37">
        <v>1</v>
      </c>
      <c r="E37">
        <v>12352765</v>
      </c>
      <c r="F37">
        <v>69</v>
      </c>
      <c r="G37">
        <v>1</v>
      </c>
    </row>
    <row r="38" spans="1:7" x14ac:dyDescent="0.3">
      <c r="A38" s="21">
        <v>42685</v>
      </c>
      <c r="B38" t="s">
        <v>92</v>
      </c>
      <c r="C38" t="s">
        <v>21</v>
      </c>
      <c r="D38">
        <v>1</v>
      </c>
      <c r="E38">
        <v>14485392</v>
      </c>
      <c r="F38">
        <v>113</v>
      </c>
      <c r="G38">
        <v>0</v>
      </c>
    </row>
    <row r="39" spans="1:7" x14ac:dyDescent="0.3">
      <c r="A39" s="21">
        <v>42685</v>
      </c>
      <c r="B39" t="s">
        <v>124</v>
      </c>
      <c r="C39" t="s">
        <v>21</v>
      </c>
      <c r="D39">
        <v>1</v>
      </c>
      <c r="E39">
        <v>16439975</v>
      </c>
      <c r="F39">
        <v>60</v>
      </c>
      <c r="G39">
        <v>1</v>
      </c>
    </row>
    <row r="40" spans="1:7" x14ac:dyDescent="0.3">
      <c r="A40" s="21">
        <v>42685</v>
      </c>
      <c r="B40" t="s">
        <v>80</v>
      </c>
      <c r="C40" t="s">
        <v>21</v>
      </c>
      <c r="D40">
        <v>1</v>
      </c>
      <c r="E40">
        <v>18329228</v>
      </c>
      <c r="F40">
        <v>87</v>
      </c>
      <c r="G40">
        <v>0</v>
      </c>
    </row>
    <row r="41" spans="1:7" x14ac:dyDescent="0.3">
      <c r="A41" s="21">
        <v>42685</v>
      </c>
      <c r="B41" t="s">
        <v>116</v>
      </c>
      <c r="C41" t="s">
        <v>21</v>
      </c>
      <c r="D41">
        <v>1</v>
      </c>
      <c r="E41">
        <v>18568609</v>
      </c>
      <c r="F41">
        <v>90</v>
      </c>
      <c r="G41">
        <v>0</v>
      </c>
    </row>
    <row r="42" spans="1:7" x14ac:dyDescent="0.3">
      <c r="A42" s="21">
        <v>42685</v>
      </c>
      <c r="B42" t="s">
        <v>121</v>
      </c>
      <c r="C42" t="s">
        <v>21</v>
      </c>
      <c r="D42">
        <v>1</v>
      </c>
      <c r="E42">
        <v>17690522</v>
      </c>
      <c r="F42">
        <v>79</v>
      </c>
      <c r="G42">
        <v>0</v>
      </c>
    </row>
    <row r="43" spans="1:7" x14ac:dyDescent="0.3">
      <c r="A43" s="21">
        <v>42685</v>
      </c>
      <c r="B43" t="s">
        <v>117</v>
      </c>
      <c r="C43" t="s">
        <v>24</v>
      </c>
      <c r="D43">
        <v>1</v>
      </c>
      <c r="E43">
        <v>7245870</v>
      </c>
      <c r="F43">
        <v>57</v>
      </c>
      <c r="G43">
        <v>1</v>
      </c>
    </row>
    <row r="44" spans="1:7" x14ac:dyDescent="0.3">
      <c r="A44" s="21">
        <v>42684</v>
      </c>
      <c r="B44" t="s">
        <v>90</v>
      </c>
      <c r="C44" t="s">
        <v>21</v>
      </c>
      <c r="D44">
        <v>1</v>
      </c>
      <c r="E44">
        <v>17050410</v>
      </c>
      <c r="F44">
        <v>65</v>
      </c>
      <c r="G44">
        <v>0</v>
      </c>
    </row>
    <row r="45" spans="1:7" x14ac:dyDescent="0.3">
      <c r="A45" s="21">
        <v>42684</v>
      </c>
      <c r="B45" t="s">
        <v>49</v>
      </c>
      <c r="C45" t="s">
        <v>24</v>
      </c>
      <c r="D45">
        <v>1</v>
      </c>
      <c r="E45">
        <v>19450846</v>
      </c>
      <c r="F45">
        <v>141</v>
      </c>
      <c r="G45">
        <v>1</v>
      </c>
    </row>
    <row r="46" spans="1:7" x14ac:dyDescent="0.3">
      <c r="A46" s="21">
        <v>42684</v>
      </c>
      <c r="B46" t="s">
        <v>105</v>
      </c>
      <c r="C46" t="s">
        <v>22</v>
      </c>
      <c r="D46">
        <v>1</v>
      </c>
      <c r="E46">
        <v>14645040</v>
      </c>
      <c r="F46">
        <v>85</v>
      </c>
      <c r="G46">
        <v>1</v>
      </c>
    </row>
    <row r="47" spans="1:7" x14ac:dyDescent="0.3">
      <c r="A47" s="21">
        <v>42684</v>
      </c>
      <c r="B47" t="s">
        <v>106</v>
      </c>
      <c r="C47" t="s">
        <v>21</v>
      </c>
      <c r="D47">
        <v>1</v>
      </c>
      <c r="E47">
        <v>18005275</v>
      </c>
      <c r="F47">
        <v>126</v>
      </c>
      <c r="G47">
        <v>1</v>
      </c>
    </row>
    <row r="48" spans="1:7" x14ac:dyDescent="0.3">
      <c r="A48" s="21">
        <v>42684</v>
      </c>
      <c r="B48" t="s">
        <v>45</v>
      </c>
      <c r="C48" t="s">
        <v>21</v>
      </c>
      <c r="D48">
        <v>1</v>
      </c>
      <c r="E48">
        <v>20354580</v>
      </c>
      <c r="F48">
        <v>64</v>
      </c>
      <c r="G48">
        <v>0</v>
      </c>
    </row>
    <row r="49" spans="1:7" x14ac:dyDescent="0.3">
      <c r="A49" s="21">
        <v>42684</v>
      </c>
      <c r="B49" t="s">
        <v>50</v>
      </c>
      <c r="C49" t="s">
        <v>23</v>
      </c>
      <c r="D49">
        <v>1</v>
      </c>
      <c r="E49">
        <v>8912527</v>
      </c>
      <c r="F49">
        <v>46</v>
      </c>
      <c r="G49">
        <v>0</v>
      </c>
    </row>
    <row r="50" spans="1:7" x14ac:dyDescent="0.3">
      <c r="A50" s="21">
        <v>42684</v>
      </c>
      <c r="B50" t="s">
        <v>128</v>
      </c>
      <c r="C50" t="s">
        <v>18</v>
      </c>
      <c r="D50">
        <v>1</v>
      </c>
      <c r="E50">
        <v>23437241</v>
      </c>
      <c r="F50">
        <v>166</v>
      </c>
      <c r="G50">
        <v>2</v>
      </c>
    </row>
    <row r="51" spans="1:7" x14ac:dyDescent="0.3">
      <c r="A51" s="21">
        <v>42684</v>
      </c>
      <c r="B51" t="s">
        <v>77</v>
      </c>
      <c r="C51" t="s">
        <v>23</v>
      </c>
      <c r="D51">
        <v>1</v>
      </c>
      <c r="E51">
        <v>18619289</v>
      </c>
      <c r="F51">
        <v>105</v>
      </c>
      <c r="G51">
        <v>1</v>
      </c>
    </row>
    <row r="52" spans="1:7" x14ac:dyDescent="0.3">
      <c r="A52" s="21">
        <v>42684</v>
      </c>
      <c r="B52" t="s">
        <v>32</v>
      </c>
      <c r="C52" t="s">
        <v>23</v>
      </c>
      <c r="D52">
        <v>1</v>
      </c>
      <c r="E52">
        <v>15887350</v>
      </c>
      <c r="F52">
        <v>91</v>
      </c>
      <c r="G52">
        <v>3</v>
      </c>
    </row>
    <row r="53" spans="1:7" x14ac:dyDescent="0.3">
      <c r="A53" s="21">
        <v>42684</v>
      </c>
      <c r="B53" t="s">
        <v>96</v>
      </c>
      <c r="C53" t="s">
        <v>24</v>
      </c>
      <c r="D53">
        <v>1</v>
      </c>
      <c r="E53">
        <v>16668999</v>
      </c>
      <c r="F53">
        <v>155</v>
      </c>
      <c r="G53">
        <v>0</v>
      </c>
    </row>
    <row r="54" spans="1:7" x14ac:dyDescent="0.3">
      <c r="A54" s="21">
        <v>42684</v>
      </c>
      <c r="B54" t="s">
        <v>111</v>
      </c>
      <c r="C54" t="s">
        <v>20</v>
      </c>
      <c r="D54">
        <v>1</v>
      </c>
      <c r="E54">
        <v>18543437</v>
      </c>
      <c r="F54">
        <v>113</v>
      </c>
      <c r="G54">
        <v>1</v>
      </c>
    </row>
    <row r="55" spans="1:7" x14ac:dyDescent="0.3">
      <c r="A55" s="21">
        <v>42684</v>
      </c>
      <c r="B55" t="s">
        <v>97</v>
      </c>
      <c r="C55" t="s">
        <v>20</v>
      </c>
      <c r="D55">
        <v>1</v>
      </c>
      <c r="E55">
        <v>18058178</v>
      </c>
      <c r="F55">
        <v>82</v>
      </c>
      <c r="G55">
        <v>2</v>
      </c>
    </row>
    <row r="56" spans="1:7" x14ac:dyDescent="0.3">
      <c r="A56" s="21">
        <v>42684</v>
      </c>
      <c r="B56" t="s">
        <v>82</v>
      </c>
      <c r="C56" t="s">
        <v>23</v>
      </c>
      <c r="D56">
        <v>1</v>
      </c>
      <c r="E56">
        <v>10369559</v>
      </c>
      <c r="F56">
        <v>43</v>
      </c>
      <c r="G56">
        <v>1</v>
      </c>
    </row>
    <row r="57" spans="1:7" x14ac:dyDescent="0.3">
      <c r="A57" s="21">
        <v>42684</v>
      </c>
      <c r="B57" t="s">
        <v>99</v>
      </c>
      <c r="C57" t="s">
        <v>19</v>
      </c>
      <c r="D57">
        <v>1</v>
      </c>
      <c r="E57">
        <v>16748979</v>
      </c>
      <c r="F57">
        <v>74</v>
      </c>
      <c r="G57">
        <v>0</v>
      </c>
    </row>
    <row r="58" spans="1:7" x14ac:dyDescent="0.3">
      <c r="A58" s="21">
        <v>42684</v>
      </c>
      <c r="B58" t="s">
        <v>38</v>
      </c>
      <c r="C58" t="s">
        <v>18</v>
      </c>
      <c r="D58">
        <v>1</v>
      </c>
      <c r="E58">
        <v>19007470</v>
      </c>
      <c r="F58">
        <v>103</v>
      </c>
      <c r="G58">
        <v>1</v>
      </c>
    </row>
    <row r="59" spans="1:7" x14ac:dyDescent="0.3">
      <c r="A59" s="21">
        <v>42684</v>
      </c>
      <c r="B59" t="s">
        <v>115</v>
      </c>
      <c r="C59" t="s">
        <v>24</v>
      </c>
      <c r="D59">
        <v>1</v>
      </c>
      <c r="E59">
        <v>18750495</v>
      </c>
      <c r="F59">
        <v>193</v>
      </c>
      <c r="G59">
        <v>0</v>
      </c>
    </row>
    <row r="60" spans="1:7" x14ac:dyDescent="0.3">
      <c r="A60" s="21">
        <v>42684</v>
      </c>
      <c r="B60" t="s">
        <v>121</v>
      </c>
      <c r="C60" t="s">
        <v>21</v>
      </c>
      <c r="D60">
        <v>1</v>
      </c>
      <c r="E60">
        <v>18329749</v>
      </c>
      <c r="F60">
        <v>113</v>
      </c>
      <c r="G60">
        <v>0</v>
      </c>
    </row>
    <row r="61" spans="1:7" x14ac:dyDescent="0.3">
      <c r="A61" s="21">
        <v>42684</v>
      </c>
      <c r="B61" t="s">
        <v>61</v>
      </c>
      <c r="C61" t="s">
        <v>24</v>
      </c>
      <c r="D61">
        <v>1</v>
      </c>
      <c r="E61">
        <v>18367003</v>
      </c>
      <c r="F61">
        <v>135</v>
      </c>
      <c r="G61">
        <v>1</v>
      </c>
    </row>
    <row r="62" spans="1:7" x14ac:dyDescent="0.3">
      <c r="A62" s="21">
        <v>42684</v>
      </c>
      <c r="B62" t="s">
        <v>88</v>
      </c>
      <c r="C62" t="s">
        <v>18</v>
      </c>
      <c r="D62">
        <v>1</v>
      </c>
      <c r="E62">
        <v>17596851</v>
      </c>
      <c r="F62">
        <v>119</v>
      </c>
      <c r="G62">
        <v>1</v>
      </c>
    </row>
    <row r="63" spans="1:7" x14ac:dyDescent="0.3">
      <c r="A63" s="21">
        <v>42684</v>
      </c>
      <c r="B63" t="s">
        <v>114</v>
      </c>
      <c r="C63" t="s">
        <v>20</v>
      </c>
      <c r="D63">
        <v>1</v>
      </c>
      <c r="E63">
        <v>19062467</v>
      </c>
      <c r="F63">
        <v>187</v>
      </c>
      <c r="G63">
        <v>4</v>
      </c>
    </row>
    <row r="64" spans="1:7" x14ac:dyDescent="0.3">
      <c r="A64" s="21">
        <v>42684</v>
      </c>
      <c r="B64" t="s">
        <v>127</v>
      </c>
      <c r="C64" t="s">
        <v>24</v>
      </c>
      <c r="D64">
        <v>1</v>
      </c>
      <c r="E64">
        <v>17796055</v>
      </c>
      <c r="F64">
        <v>119</v>
      </c>
      <c r="G64">
        <v>0</v>
      </c>
    </row>
    <row r="65" spans="1:7" x14ac:dyDescent="0.3">
      <c r="A65" s="21">
        <v>42684</v>
      </c>
      <c r="B65" t="s">
        <v>108</v>
      </c>
      <c r="C65" t="s">
        <v>21</v>
      </c>
      <c r="D65">
        <v>1</v>
      </c>
      <c r="E65">
        <v>15594076</v>
      </c>
      <c r="F65">
        <v>62</v>
      </c>
      <c r="G65">
        <v>0</v>
      </c>
    </row>
    <row r="66" spans="1:7" x14ac:dyDescent="0.3">
      <c r="A66" s="21">
        <v>42684</v>
      </c>
      <c r="B66" t="s">
        <v>107</v>
      </c>
      <c r="C66" t="s">
        <v>21</v>
      </c>
      <c r="D66">
        <v>1</v>
      </c>
      <c r="E66">
        <v>19860823</v>
      </c>
      <c r="F66">
        <v>161</v>
      </c>
      <c r="G66">
        <v>2</v>
      </c>
    </row>
    <row r="67" spans="1:7" x14ac:dyDescent="0.3">
      <c r="A67" s="21">
        <v>42684</v>
      </c>
      <c r="B67" t="s">
        <v>55</v>
      </c>
      <c r="C67" t="s">
        <v>19</v>
      </c>
      <c r="D67">
        <v>1</v>
      </c>
      <c r="E67">
        <v>16681275</v>
      </c>
      <c r="F67">
        <v>73</v>
      </c>
      <c r="G67">
        <v>0</v>
      </c>
    </row>
    <row r="68" spans="1:7" x14ac:dyDescent="0.3">
      <c r="A68" s="21">
        <v>42684</v>
      </c>
      <c r="B68" t="s">
        <v>65</v>
      </c>
      <c r="C68" t="s">
        <v>21</v>
      </c>
      <c r="D68">
        <v>1</v>
      </c>
      <c r="E68">
        <v>18025078</v>
      </c>
      <c r="F68">
        <v>111</v>
      </c>
      <c r="G68">
        <v>1</v>
      </c>
    </row>
    <row r="69" spans="1:7" x14ac:dyDescent="0.3">
      <c r="A69" s="21">
        <v>42684</v>
      </c>
      <c r="B69" t="s">
        <v>117</v>
      </c>
      <c r="C69" t="s">
        <v>24</v>
      </c>
      <c r="D69">
        <v>1</v>
      </c>
      <c r="E69">
        <v>5250287</v>
      </c>
      <c r="F69">
        <v>30</v>
      </c>
      <c r="G69">
        <v>3</v>
      </c>
    </row>
    <row r="70" spans="1:7" x14ac:dyDescent="0.3">
      <c r="A70" s="21">
        <v>42682</v>
      </c>
      <c r="B70" t="s">
        <v>121</v>
      </c>
      <c r="C70" t="s">
        <v>21</v>
      </c>
      <c r="D70">
        <v>1</v>
      </c>
      <c r="E70">
        <v>18335523</v>
      </c>
      <c r="F70">
        <v>104</v>
      </c>
      <c r="G70">
        <v>0</v>
      </c>
    </row>
    <row r="71" spans="1:7" x14ac:dyDescent="0.3">
      <c r="A71" s="21">
        <v>42682</v>
      </c>
      <c r="B71" t="s">
        <v>89</v>
      </c>
      <c r="C71" t="s">
        <v>21</v>
      </c>
      <c r="D71">
        <v>1</v>
      </c>
      <c r="E71">
        <v>22116913</v>
      </c>
      <c r="F71">
        <v>129</v>
      </c>
      <c r="G71">
        <v>2</v>
      </c>
    </row>
    <row r="72" spans="1:7" x14ac:dyDescent="0.3">
      <c r="A72" s="21">
        <v>42682</v>
      </c>
      <c r="B72" t="s">
        <v>87</v>
      </c>
      <c r="C72" t="s">
        <v>21</v>
      </c>
      <c r="D72">
        <v>1</v>
      </c>
      <c r="E72">
        <v>17693940</v>
      </c>
      <c r="F72">
        <v>89</v>
      </c>
      <c r="G72">
        <v>0</v>
      </c>
    </row>
    <row r="73" spans="1:7" x14ac:dyDescent="0.3">
      <c r="A73" s="21">
        <v>42684</v>
      </c>
      <c r="B73" t="s">
        <v>60</v>
      </c>
      <c r="C73" t="s">
        <v>23</v>
      </c>
      <c r="D73">
        <v>1</v>
      </c>
      <c r="E73">
        <v>10688012</v>
      </c>
      <c r="F73">
        <v>58</v>
      </c>
      <c r="G73">
        <v>4</v>
      </c>
    </row>
    <row r="74" spans="1:7" x14ac:dyDescent="0.3">
      <c r="A74" s="21">
        <v>42684</v>
      </c>
      <c r="B74" t="s">
        <v>68</v>
      </c>
      <c r="C74" t="s">
        <v>18</v>
      </c>
      <c r="D74">
        <v>1</v>
      </c>
      <c r="E74">
        <v>17488566</v>
      </c>
      <c r="F74">
        <v>101</v>
      </c>
      <c r="G74">
        <v>2</v>
      </c>
    </row>
    <row r="75" spans="1:7" x14ac:dyDescent="0.3">
      <c r="A75" s="21">
        <v>42684</v>
      </c>
      <c r="B75" t="s">
        <v>123</v>
      </c>
      <c r="C75" t="s">
        <v>19</v>
      </c>
      <c r="D75">
        <v>1</v>
      </c>
      <c r="E75">
        <v>10128342</v>
      </c>
      <c r="F75">
        <v>84</v>
      </c>
      <c r="G75">
        <v>1</v>
      </c>
    </row>
    <row r="76" spans="1:7" x14ac:dyDescent="0.3">
      <c r="A76" s="21">
        <v>42684</v>
      </c>
      <c r="B76" t="s">
        <v>76</v>
      </c>
      <c r="C76" t="s">
        <v>23</v>
      </c>
      <c r="D76">
        <v>1</v>
      </c>
      <c r="E76">
        <v>9780945</v>
      </c>
      <c r="F76">
        <v>109</v>
      </c>
      <c r="G76">
        <v>0</v>
      </c>
    </row>
    <row r="77" spans="1:7" x14ac:dyDescent="0.3">
      <c r="A77" s="21">
        <v>42684</v>
      </c>
      <c r="B77" t="s">
        <v>120</v>
      </c>
      <c r="C77" t="s">
        <v>21</v>
      </c>
      <c r="D77">
        <v>1</v>
      </c>
      <c r="E77">
        <v>21667118</v>
      </c>
      <c r="F77">
        <v>124</v>
      </c>
      <c r="G77">
        <v>2</v>
      </c>
    </row>
    <row r="78" spans="1:7" x14ac:dyDescent="0.3">
      <c r="A78" s="21">
        <v>42684</v>
      </c>
      <c r="B78" t="s">
        <v>42</v>
      </c>
      <c r="C78" t="s">
        <v>24</v>
      </c>
      <c r="D78">
        <v>1</v>
      </c>
      <c r="E78">
        <v>18805310</v>
      </c>
      <c r="F78">
        <v>107</v>
      </c>
      <c r="G78">
        <v>0</v>
      </c>
    </row>
    <row r="79" spans="1:7" x14ac:dyDescent="0.3">
      <c r="A79" s="21">
        <v>42684</v>
      </c>
      <c r="B79" t="s">
        <v>113</v>
      </c>
      <c r="C79" t="s">
        <v>20</v>
      </c>
      <c r="D79">
        <v>1</v>
      </c>
      <c r="E79">
        <v>21529076</v>
      </c>
      <c r="F79">
        <v>100</v>
      </c>
      <c r="G79">
        <v>0</v>
      </c>
    </row>
    <row r="80" spans="1:7" x14ac:dyDescent="0.3">
      <c r="A80" s="21">
        <v>42684</v>
      </c>
      <c r="B80" t="s">
        <v>118</v>
      </c>
      <c r="C80" t="s">
        <v>21</v>
      </c>
      <c r="D80">
        <v>1</v>
      </c>
      <c r="E80">
        <v>18732685</v>
      </c>
      <c r="F80">
        <v>112</v>
      </c>
      <c r="G80">
        <v>1</v>
      </c>
    </row>
    <row r="81" spans="1:7" x14ac:dyDescent="0.3">
      <c r="A81" s="21">
        <v>42684</v>
      </c>
      <c r="B81" t="s">
        <v>110</v>
      </c>
      <c r="C81" t="s">
        <v>21</v>
      </c>
      <c r="D81">
        <v>1</v>
      </c>
      <c r="E81">
        <v>12140652</v>
      </c>
      <c r="F81">
        <v>97</v>
      </c>
      <c r="G81">
        <v>0</v>
      </c>
    </row>
    <row r="82" spans="1:7" x14ac:dyDescent="0.3">
      <c r="A82" s="21">
        <v>42684</v>
      </c>
      <c r="B82" t="s">
        <v>98</v>
      </c>
      <c r="C82" t="s">
        <v>20</v>
      </c>
      <c r="D82">
        <v>1</v>
      </c>
      <c r="E82">
        <v>16289810</v>
      </c>
      <c r="F82">
        <v>97</v>
      </c>
      <c r="G82">
        <v>0</v>
      </c>
    </row>
    <row r="83" spans="1:7" x14ac:dyDescent="0.3">
      <c r="A83" s="21">
        <v>42684</v>
      </c>
      <c r="B83" t="s">
        <v>46</v>
      </c>
      <c r="C83" t="s">
        <v>24</v>
      </c>
      <c r="D83">
        <v>1</v>
      </c>
      <c r="E83">
        <v>17052616</v>
      </c>
      <c r="F83">
        <v>137</v>
      </c>
      <c r="G83">
        <v>0</v>
      </c>
    </row>
    <row r="84" spans="1:7" x14ac:dyDescent="0.3">
      <c r="A84" s="21">
        <v>42684</v>
      </c>
      <c r="B84" t="s">
        <v>51</v>
      </c>
      <c r="C84" t="s">
        <v>18</v>
      </c>
      <c r="D84">
        <v>1</v>
      </c>
      <c r="E84">
        <v>21754454</v>
      </c>
      <c r="F84">
        <v>137</v>
      </c>
      <c r="G84">
        <v>0</v>
      </c>
    </row>
    <row r="85" spans="1:7" x14ac:dyDescent="0.3">
      <c r="A85" s="21">
        <v>42684</v>
      </c>
      <c r="B85" t="s">
        <v>48</v>
      </c>
      <c r="C85" t="s">
        <v>18</v>
      </c>
      <c r="D85">
        <v>1</v>
      </c>
      <c r="E85">
        <v>22003265</v>
      </c>
      <c r="F85">
        <v>89</v>
      </c>
      <c r="G85">
        <v>2</v>
      </c>
    </row>
    <row r="86" spans="1:7" x14ac:dyDescent="0.3">
      <c r="A86" s="21">
        <v>42684</v>
      </c>
      <c r="B86" t="s">
        <v>72</v>
      </c>
      <c r="C86" t="s">
        <v>18</v>
      </c>
      <c r="D86">
        <v>1</v>
      </c>
      <c r="E86">
        <v>19771847</v>
      </c>
      <c r="F86">
        <v>75</v>
      </c>
      <c r="G86">
        <v>2</v>
      </c>
    </row>
    <row r="87" spans="1:7" x14ac:dyDescent="0.3">
      <c r="A87" s="21">
        <v>42684</v>
      </c>
      <c r="B87" t="s">
        <v>39</v>
      </c>
      <c r="C87" t="s">
        <v>18</v>
      </c>
      <c r="D87">
        <v>1</v>
      </c>
      <c r="E87">
        <v>16260103</v>
      </c>
      <c r="F87">
        <v>49</v>
      </c>
      <c r="G87">
        <v>0</v>
      </c>
    </row>
    <row r="88" spans="1:7" x14ac:dyDescent="0.3">
      <c r="A88" s="21">
        <v>42684</v>
      </c>
      <c r="B88" t="s">
        <v>36</v>
      </c>
      <c r="C88" t="s">
        <v>18</v>
      </c>
      <c r="D88">
        <v>1</v>
      </c>
      <c r="E88">
        <v>22446904</v>
      </c>
      <c r="F88">
        <v>101</v>
      </c>
      <c r="G88">
        <v>2</v>
      </c>
    </row>
    <row r="89" spans="1:7" x14ac:dyDescent="0.3">
      <c r="A89" s="21">
        <v>42684</v>
      </c>
      <c r="B89" t="s">
        <v>126</v>
      </c>
      <c r="C89" t="s">
        <v>20</v>
      </c>
      <c r="D89">
        <v>1</v>
      </c>
      <c r="E89">
        <v>18491298</v>
      </c>
      <c r="F89">
        <v>111</v>
      </c>
      <c r="G89">
        <v>1</v>
      </c>
    </row>
    <row r="90" spans="1:7" x14ac:dyDescent="0.3">
      <c r="A90" s="21">
        <v>42684</v>
      </c>
      <c r="B90" t="s">
        <v>116</v>
      </c>
      <c r="C90" t="s">
        <v>21</v>
      </c>
      <c r="D90">
        <v>1</v>
      </c>
      <c r="E90">
        <v>21290864</v>
      </c>
      <c r="F90">
        <v>139</v>
      </c>
      <c r="G90">
        <v>0</v>
      </c>
    </row>
    <row r="91" spans="1:7" x14ac:dyDescent="0.3">
      <c r="A91" s="21">
        <v>42684</v>
      </c>
      <c r="B91" t="s">
        <v>125</v>
      </c>
      <c r="C91" t="s">
        <v>18</v>
      </c>
      <c r="D91">
        <v>1</v>
      </c>
      <c r="E91">
        <v>4753588</v>
      </c>
      <c r="F91">
        <v>18</v>
      </c>
      <c r="G91">
        <v>1</v>
      </c>
    </row>
    <row r="92" spans="1:7" x14ac:dyDescent="0.3">
      <c r="A92" s="21">
        <v>42684</v>
      </c>
      <c r="B92" t="s">
        <v>109</v>
      </c>
      <c r="C92" t="s">
        <v>21</v>
      </c>
      <c r="D92">
        <v>1</v>
      </c>
      <c r="E92">
        <v>3454422</v>
      </c>
      <c r="F92">
        <v>21</v>
      </c>
      <c r="G92">
        <v>0</v>
      </c>
    </row>
    <row r="93" spans="1:7" x14ac:dyDescent="0.3">
      <c r="A93" s="21">
        <v>42684</v>
      </c>
      <c r="B93" t="s">
        <v>56</v>
      </c>
      <c r="C93" t="s">
        <v>24</v>
      </c>
      <c r="D93">
        <v>1</v>
      </c>
      <c r="E93">
        <v>19523479</v>
      </c>
      <c r="F93">
        <v>90</v>
      </c>
      <c r="G93">
        <v>1</v>
      </c>
    </row>
    <row r="94" spans="1:7" x14ac:dyDescent="0.3">
      <c r="A94" s="21">
        <v>42684</v>
      </c>
      <c r="B94" t="s">
        <v>95</v>
      </c>
      <c r="C94" t="s">
        <v>18</v>
      </c>
      <c r="D94">
        <v>1</v>
      </c>
      <c r="E94">
        <v>19540289</v>
      </c>
      <c r="F94">
        <v>98</v>
      </c>
      <c r="G94">
        <v>2</v>
      </c>
    </row>
    <row r="95" spans="1:7" x14ac:dyDescent="0.3">
      <c r="A95" s="21">
        <v>42684</v>
      </c>
      <c r="B95" t="s">
        <v>91</v>
      </c>
      <c r="C95" t="s">
        <v>18</v>
      </c>
      <c r="D95">
        <v>1</v>
      </c>
      <c r="E95">
        <v>21952329</v>
      </c>
      <c r="F95">
        <v>104</v>
      </c>
      <c r="G95">
        <v>0</v>
      </c>
    </row>
    <row r="96" spans="1:7" x14ac:dyDescent="0.3">
      <c r="A96" s="21">
        <v>42684</v>
      </c>
      <c r="B96" t="s">
        <v>93</v>
      </c>
      <c r="C96" t="s">
        <v>22</v>
      </c>
      <c r="D96">
        <v>1</v>
      </c>
      <c r="E96">
        <v>15482033</v>
      </c>
      <c r="F96">
        <v>80</v>
      </c>
      <c r="G96">
        <v>1</v>
      </c>
    </row>
    <row r="97" spans="1:7" x14ac:dyDescent="0.3">
      <c r="A97" s="21">
        <v>42684</v>
      </c>
      <c r="B97" t="s">
        <v>71</v>
      </c>
      <c r="C97" t="s">
        <v>18</v>
      </c>
      <c r="D97">
        <v>1</v>
      </c>
      <c r="E97">
        <v>19150151</v>
      </c>
      <c r="F97">
        <v>88</v>
      </c>
      <c r="G97">
        <v>2</v>
      </c>
    </row>
    <row r="98" spans="1:7" x14ac:dyDescent="0.3">
      <c r="A98" s="21">
        <v>42684</v>
      </c>
      <c r="B98" t="s">
        <v>104</v>
      </c>
      <c r="C98" t="s">
        <v>18</v>
      </c>
      <c r="D98">
        <v>1</v>
      </c>
      <c r="E98">
        <v>18729219</v>
      </c>
      <c r="F98">
        <v>103</v>
      </c>
      <c r="G98">
        <v>1</v>
      </c>
    </row>
    <row r="99" spans="1:7" x14ac:dyDescent="0.3">
      <c r="A99" s="21">
        <v>42684</v>
      </c>
      <c r="B99" t="s">
        <v>78</v>
      </c>
      <c r="C99" t="s">
        <v>18</v>
      </c>
      <c r="D99">
        <v>1</v>
      </c>
      <c r="E99">
        <v>14444290</v>
      </c>
      <c r="F99">
        <v>48</v>
      </c>
      <c r="G99">
        <v>0</v>
      </c>
    </row>
    <row r="100" spans="1:7" x14ac:dyDescent="0.3">
      <c r="A100" s="21">
        <v>42684</v>
      </c>
      <c r="B100" t="s">
        <v>64</v>
      </c>
      <c r="C100" t="s">
        <v>18</v>
      </c>
      <c r="D100">
        <v>1</v>
      </c>
      <c r="E100">
        <v>14409724</v>
      </c>
      <c r="F100">
        <v>86</v>
      </c>
      <c r="G100">
        <v>2</v>
      </c>
    </row>
    <row r="101" spans="1:7" x14ac:dyDescent="0.3">
      <c r="A101" s="21">
        <v>42684</v>
      </c>
      <c r="B101" t="s">
        <v>54</v>
      </c>
      <c r="C101" t="s">
        <v>18</v>
      </c>
      <c r="D101">
        <v>1</v>
      </c>
      <c r="E101">
        <v>16984498</v>
      </c>
      <c r="F101">
        <v>86</v>
      </c>
      <c r="G101">
        <v>0</v>
      </c>
    </row>
    <row r="102" spans="1:7" x14ac:dyDescent="0.3">
      <c r="A102" s="21">
        <v>42684</v>
      </c>
      <c r="B102" t="s">
        <v>74</v>
      </c>
      <c r="C102" t="s">
        <v>21</v>
      </c>
      <c r="D102">
        <v>1</v>
      </c>
      <c r="E102">
        <v>20000061</v>
      </c>
      <c r="F102">
        <v>125</v>
      </c>
      <c r="G102">
        <v>1</v>
      </c>
    </row>
    <row r="103" spans="1:7" x14ac:dyDescent="0.3">
      <c r="A103" s="21">
        <v>42684</v>
      </c>
      <c r="B103" t="s">
        <v>70</v>
      </c>
      <c r="C103" t="s">
        <v>20</v>
      </c>
      <c r="D103">
        <v>1</v>
      </c>
      <c r="E103">
        <v>17618380</v>
      </c>
      <c r="F103">
        <v>98</v>
      </c>
      <c r="G103">
        <v>1</v>
      </c>
    </row>
    <row r="104" spans="1:7" x14ac:dyDescent="0.3">
      <c r="A104" s="21">
        <v>42684</v>
      </c>
      <c r="B104" t="s">
        <v>86</v>
      </c>
      <c r="C104" t="s">
        <v>21</v>
      </c>
      <c r="D104">
        <v>1</v>
      </c>
      <c r="E104">
        <v>17589050</v>
      </c>
      <c r="F104">
        <v>119</v>
      </c>
      <c r="G104">
        <v>0</v>
      </c>
    </row>
    <row r="105" spans="1:7" x14ac:dyDescent="0.3">
      <c r="A105" s="21">
        <v>42684</v>
      </c>
      <c r="B105" t="s">
        <v>69</v>
      </c>
      <c r="C105" t="s">
        <v>18</v>
      </c>
      <c r="D105">
        <v>1</v>
      </c>
      <c r="E105">
        <v>15846047</v>
      </c>
      <c r="F105">
        <v>119</v>
      </c>
      <c r="G105">
        <v>0</v>
      </c>
    </row>
    <row r="106" spans="1:7" x14ac:dyDescent="0.3">
      <c r="A106" s="21">
        <v>42684</v>
      </c>
      <c r="B106" t="s">
        <v>67</v>
      </c>
      <c r="C106" t="s">
        <v>18</v>
      </c>
      <c r="D106">
        <v>1</v>
      </c>
      <c r="E106">
        <v>17612195</v>
      </c>
      <c r="F106">
        <v>81</v>
      </c>
      <c r="G106">
        <v>0</v>
      </c>
    </row>
    <row r="107" spans="1:7" x14ac:dyDescent="0.3">
      <c r="A107" s="21">
        <v>42684</v>
      </c>
      <c r="B107" t="s">
        <v>34</v>
      </c>
      <c r="C107" t="s">
        <v>24</v>
      </c>
      <c r="D107">
        <v>1</v>
      </c>
      <c r="E107">
        <v>7892169</v>
      </c>
      <c r="F107">
        <v>34</v>
      </c>
      <c r="G107">
        <v>0</v>
      </c>
    </row>
    <row r="108" spans="1:7" x14ac:dyDescent="0.3">
      <c r="A108" s="21">
        <v>42682</v>
      </c>
      <c r="B108" t="s">
        <v>114</v>
      </c>
      <c r="C108" t="s">
        <v>20</v>
      </c>
      <c r="D108">
        <v>1</v>
      </c>
      <c r="E108">
        <v>19027191</v>
      </c>
      <c r="F108">
        <v>201</v>
      </c>
      <c r="G108">
        <v>1</v>
      </c>
    </row>
    <row r="109" spans="1:7" x14ac:dyDescent="0.3">
      <c r="A109" s="21">
        <v>42682</v>
      </c>
      <c r="B109" t="s">
        <v>113</v>
      </c>
      <c r="C109" t="s">
        <v>20</v>
      </c>
      <c r="D109">
        <v>1</v>
      </c>
      <c r="E109">
        <v>13065513</v>
      </c>
      <c r="F109">
        <v>62</v>
      </c>
      <c r="G109">
        <v>2</v>
      </c>
    </row>
    <row r="110" spans="1:7" x14ac:dyDescent="0.3">
      <c r="A110" s="21">
        <v>42682</v>
      </c>
      <c r="B110" t="s">
        <v>118</v>
      </c>
      <c r="C110" t="s">
        <v>21</v>
      </c>
      <c r="D110">
        <v>1</v>
      </c>
      <c r="E110">
        <v>19364724</v>
      </c>
      <c r="F110">
        <v>107</v>
      </c>
      <c r="G110">
        <v>1</v>
      </c>
    </row>
    <row r="111" spans="1:7" x14ac:dyDescent="0.3">
      <c r="A111" s="21">
        <v>42682</v>
      </c>
      <c r="B111" t="s">
        <v>111</v>
      </c>
      <c r="C111" t="s">
        <v>20</v>
      </c>
      <c r="D111">
        <v>1</v>
      </c>
      <c r="E111">
        <v>20159023</v>
      </c>
      <c r="F111">
        <v>102</v>
      </c>
      <c r="G111">
        <v>0</v>
      </c>
    </row>
    <row r="112" spans="1:7" x14ac:dyDescent="0.3">
      <c r="A112" s="21">
        <v>42682</v>
      </c>
      <c r="B112" t="s">
        <v>112</v>
      </c>
      <c r="C112" t="s">
        <v>21</v>
      </c>
      <c r="D112">
        <v>1</v>
      </c>
      <c r="E112">
        <v>18986509</v>
      </c>
      <c r="F112">
        <v>81</v>
      </c>
      <c r="G112">
        <v>0</v>
      </c>
    </row>
    <row r="113" spans="1:7" x14ac:dyDescent="0.3">
      <c r="A113" s="21">
        <v>42682</v>
      </c>
      <c r="B113" t="s">
        <v>46</v>
      </c>
      <c r="C113" t="s">
        <v>24</v>
      </c>
      <c r="D113">
        <v>1</v>
      </c>
      <c r="E113">
        <v>20953056</v>
      </c>
      <c r="F113">
        <v>129</v>
      </c>
      <c r="G113">
        <v>1</v>
      </c>
    </row>
    <row r="114" spans="1:7" x14ac:dyDescent="0.3">
      <c r="A114" s="21">
        <v>42682</v>
      </c>
      <c r="B114" t="s">
        <v>36</v>
      </c>
      <c r="C114" t="s">
        <v>18</v>
      </c>
      <c r="D114">
        <v>1</v>
      </c>
      <c r="E114">
        <v>16730480</v>
      </c>
      <c r="F114">
        <v>72</v>
      </c>
      <c r="G114">
        <v>1</v>
      </c>
    </row>
    <row r="115" spans="1:7" x14ac:dyDescent="0.3">
      <c r="A115" s="21">
        <v>42682</v>
      </c>
      <c r="B115" t="s">
        <v>126</v>
      </c>
      <c r="C115" t="s">
        <v>20</v>
      </c>
      <c r="D115">
        <v>1</v>
      </c>
      <c r="E115">
        <v>19219748</v>
      </c>
      <c r="F115">
        <v>141</v>
      </c>
      <c r="G115">
        <v>3</v>
      </c>
    </row>
    <row r="116" spans="1:7" x14ac:dyDescent="0.3">
      <c r="A116" s="21">
        <v>42682</v>
      </c>
      <c r="B116" t="s">
        <v>30</v>
      </c>
      <c r="C116" t="s">
        <v>23</v>
      </c>
      <c r="D116">
        <v>1</v>
      </c>
      <c r="E116">
        <v>18538413</v>
      </c>
      <c r="F116">
        <v>128</v>
      </c>
      <c r="G116">
        <v>1</v>
      </c>
    </row>
    <row r="117" spans="1:7" x14ac:dyDescent="0.3">
      <c r="A117" s="21">
        <v>42682</v>
      </c>
      <c r="B117" t="s">
        <v>115</v>
      </c>
      <c r="C117" t="s">
        <v>24</v>
      </c>
      <c r="D117">
        <v>1</v>
      </c>
      <c r="E117">
        <v>18108054</v>
      </c>
      <c r="F117">
        <v>126</v>
      </c>
      <c r="G117">
        <v>0</v>
      </c>
    </row>
    <row r="118" spans="1:7" x14ac:dyDescent="0.3">
      <c r="A118" s="21">
        <v>42682</v>
      </c>
      <c r="B118" t="s">
        <v>116</v>
      </c>
      <c r="C118" t="s">
        <v>21</v>
      </c>
      <c r="D118">
        <v>1</v>
      </c>
      <c r="E118">
        <v>22489589</v>
      </c>
      <c r="F118">
        <v>93</v>
      </c>
      <c r="G118">
        <v>0</v>
      </c>
    </row>
    <row r="119" spans="1:7" x14ac:dyDescent="0.3">
      <c r="A119" s="21">
        <v>42682</v>
      </c>
      <c r="B119" t="s">
        <v>90</v>
      </c>
      <c r="C119" t="s">
        <v>21</v>
      </c>
      <c r="D119">
        <v>1</v>
      </c>
      <c r="E119">
        <v>16500149</v>
      </c>
      <c r="F119">
        <v>79</v>
      </c>
      <c r="G119">
        <v>0</v>
      </c>
    </row>
    <row r="120" spans="1:7" x14ac:dyDescent="0.3">
      <c r="A120" s="21">
        <v>42682</v>
      </c>
      <c r="B120" t="s">
        <v>93</v>
      </c>
      <c r="C120" t="s">
        <v>22</v>
      </c>
      <c r="D120">
        <v>1</v>
      </c>
      <c r="E120">
        <v>17531433</v>
      </c>
      <c r="F120">
        <v>75</v>
      </c>
      <c r="G120">
        <v>2</v>
      </c>
    </row>
    <row r="121" spans="1:7" x14ac:dyDescent="0.3">
      <c r="A121" s="21">
        <v>42682</v>
      </c>
      <c r="B121" t="s">
        <v>94</v>
      </c>
      <c r="C121" t="s">
        <v>22</v>
      </c>
      <c r="D121">
        <v>1</v>
      </c>
      <c r="E121">
        <v>18229248</v>
      </c>
      <c r="F121">
        <v>79</v>
      </c>
      <c r="G121">
        <v>1</v>
      </c>
    </row>
    <row r="122" spans="1:7" x14ac:dyDescent="0.3">
      <c r="A122" s="21">
        <v>42682</v>
      </c>
      <c r="B122" t="s">
        <v>49</v>
      </c>
      <c r="C122" t="s">
        <v>24</v>
      </c>
      <c r="D122">
        <v>1</v>
      </c>
      <c r="E122">
        <v>20911023</v>
      </c>
      <c r="F122">
        <v>141</v>
      </c>
      <c r="G122">
        <v>0</v>
      </c>
    </row>
    <row r="123" spans="1:7" x14ac:dyDescent="0.3">
      <c r="A123" s="21">
        <v>42682</v>
      </c>
      <c r="B123" t="s">
        <v>105</v>
      </c>
      <c r="C123" t="s">
        <v>22</v>
      </c>
      <c r="D123">
        <v>1</v>
      </c>
      <c r="E123">
        <v>9346842</v>
      </c>
      <c r="F123">
        <v>64</v>
      </c>
      <c r="G123">
        <v>0</v>
      </c>
    </row>
    <row r="124" spans="1:7" x14ac:dyDescent="0.3">
      <c r="A124" s="21">
        <v>42682</v>
      </c>
      <c r="B124" t="s">
        <v>108</v>
      </c>
      <c r="C124" t="s">
        <v>21</v>
      </c>
      <c r="D124">
        <v>1</v>
      </c>
      <c r="E124">
        <v>12203677</v>
      </c>
      <c r="F124">
        <v>119</v>
      </c>
      <c r="G124">
        <v>0</v>
      </c>
    </row>
    <row r="125" spans="1:7" x14ac:dyDescent="0.3">
      <c r="A125" s="21">
        <v>42682</v>
      </c>
      <c r="B125" t="s">
        <v>45</v>
      </c>
      <c r="C125" t="s">
        <v>21</v>
      </c>
      <c r="D125">
        <v>1</v>
      </c>
      <c r="E125">
        <v>23726743</v>
      </c>
      <c r="F125">
        <v>107</v>
      </c>
      <c r="G125">
        <v>0</v>
      </c>
    </row>
    <row r="126" spans="1:7" x14ac:dyDescent="0.3">
      <c r="A126" s="21">
        <v>42682</v>
      </c>
      <c r="B126" t="s">
        <v>51</v>
      </c>
      <c r="C126" t="s">
        <v>18</v>
      </c>
      <c r="D126">
        <v>1</v>
      </c>
      <c r="E126">
        <v>12362052</v>
      </c>
      <c r="F126">
        <v>90</v>
      </c>
      <c r="G126">
        <v>2</v>
      </c>
    </row>
    <row r="127" spans="1:7" x14ac:dyDescent="0.3">
      <c r="A127" s="21">
        <v>42682</v>
      </c>
      <c r="B127" t="s">
        <v>48</v>
      </c>
      <c r="C127" t="s">
        <v>18</v>
      </c>
      <c r="D127">
        <v>1</v>
      </c>
      <c r="E127">
        <v>11101136</v>
      </c>
      <c r="F127">
        <v>47</v>
      </c>
      <c r="G127">
        <v>1</v>
      </c>
    </row>
    <row r="128" spans="1:7" x14ac:dyDescent="0.3">
      <c r="A128" s="21">
        <v>42682</v>
      </c>
      <c r="B128" t="s">
        <v>124</v>
      </c>
      <c r="C128" t="s">
        <v>21</v>
      </c>
      <c r="D128">
        <v>1</v>
      </c>
      <c r="E128">
        <v>19199528</v>
      </c>
      <c r="F128">
        <v>105</v>
      </c>
      <c r="G128">
        <v>1</v>
      </c>
    </row>
    <row r="129" spans="1:7" x14ac:dyDescent="0.3">
      <c r="A129" s="21">
        <v>42682</v>
      </c>
      <c r="B129" t="s">
        <v>86</v>
      </c>
      <c r="C129" t="s">
        <v>21</v>
      </c>
      <c r="D129">
        <v>1</v>
      </c>
      <c r="E129">
        <v>21592989</v>
      </c>
      <c r="F129">
        <v>78</v>
      </c>
      <c r="G129">
        <v>0</v>
      </c>
    </row>
    <row r="130" spans="1:7" x14ac:dyDescent="0.3">
      <c r="A130" s="21">
        <v>42682</v>
      </c>
      <c r="B130" t="s">
        <v>68</v>
      </c>
      <c r="C130" t="s">
        <v>18</v>
      </c>
      <c r="D130">
        <v>1</v>
      </c>
      <c r="E130">
        <v>11886180</v>
      </c>
      <c r="F130">
        <v>57</v>
      </c>
      <c r="G130">
        <v>2</v>
      </c>
    </row>
    <row r="131" spans="1:7" x14ac:dyDescent="0.3">
      <c r="A131" s="21">
        <v>42682</v>
      </c>
      <c r="B131" t="s">
        <v>65</v>
      </c>
      <c r="C131" t="s">
        <v>21</v>
      </c>
      <c r="D131">
        <v>1</v>
      </c>
      <c r="E131">
        <v>16178202</v>
      </c>
      <c r="F131">
        <v>103</v>
      </c>
      <c r="G131">
        <v>0</v>
      </c>
    </row>
    <row r="132" spans="1:7" x14ac:dyDescent="0.3">
      <c r="A132" s="21">
        <v>42682</v>
      </c>
      <c r="B132" t="s">
        <v>38</v>
      </c>
      <c r="C132" t="s">
        <v>18</v>
      </c>
      <c r="D132">
        <v>1</v>
      </c>
      <c r="E132">
        <v>11840759</v>
      </c>
      <c r="F132">
        <v>72</v>
      </c>
      <c r="G132">
        <v>0</v>
      </c>
    </row>
    <row r="133" spans="1:7" x14ac:dyDescent="0.3">
      <c r="A133" s="21">
        <v>42682</v>
      </c>
      <c r="B133" t="s">
        <v>88</v>
      </c>
      <c r="C133" t="s">
        <v>18</v>
      </c>
      <c r="D133">
        <v>1</v>
      </c>
      <c r="E133">
        <v>14047067</v>
      </c>
      <c r="F133">
        <v>102</v>
      </c>
      <c r="G133">
        <v>1</v>
      </c>
    </row>
    <row r="134" spans="1:7" x14ac:dyDescent="0.3">
      <c r="A134" s="21">
        <v>42682</v>
      </c>
      <c r="B134" t="s">
        <v>66</v>
      </c>
      <c r="C134" t="s">
        <v>18</v>
      </c>
      <c r="D134">
        <v>1</v>
      </c>
      <c r="E134">
        <v>18894958</v>
      </c>
      <c r="F134">
        <v>101</v>
      </c>
      <c r="G134">
        <v>2</v>
      </c>
    </row>
    <row r="135" spans="1:7" x14ac:dyDescent="0.3">
      <c r="A135" s="21">
        <v>42682</v>
      </c>
      <c r="B135" t="s">
        <v>127</v>
      </c>
      <c r="C135" t="s">
        <v>24</v>
      </c>
      <c r="D135">
        <v>1</v>
      </c>
      <c r="E135">
        <v>19261620</v>
      </c>
      <c r="F135">
        <v>151</v>
      </c>
      <c r="G135">
        <v>0</v>
      </c>
    </row>
    <row r="136" spans="1:7" x14ac:dyDescent="0.3">
      <c r="A136" s="21">
        <v>42682</v>
      </c>
      <c r="B136" t="s">
        <v>96</v>
      </c>
      <c r="C136" t="s">
        <v>24</v>
      </c>
      <c r="D136">
        <v>1</v>
      </c>
      <c r="E136">
        <v>16491498</v>
      </c>
      <c r="F136">
        <v>132</v>
      </c>
      <c r="G136">
        <v>2</v>
      </c>
    </row>
    <row r="137" spans="1:7" x14ac:dyDescent="0.3">
      <c r="A137" s="21">
        <v>42682</v>
      </c>
      <c r="B137" t="s">
        <v>42</v>
      </c>
      <c r="C137" t="s">
        <v>24</v>
      </c>
      <c r="D137">
        <v>1</v>
      </c>
      <c r="E137">
        <v>16478508</v>
      </c>
      <c r="F137">
        <v>105</v>
      </c>
      <c r="G137">
        <v>1</v>
      </c>
    </row>
    <row r="138" spans="1:7" x14ac:dyDescent="0.3">
      <c r="A138" s="21">
        <v>42682</v>
      </c>
      <c r="B138" t="s">
        <v>97</v>
      </c>
      <c r="C138" t="s">
        <v>20</v>
      </c>
      <c r="D138">
        <v>1</v>
      </c>
      <c r="E138">
        <v>18019339</v>
      </c>
      <c r="F138">
        <v>132</v>
      </c>
      <c r="G138">
        <v>0</v>
      </c>
    </row>
    <row r="139" spans="1:7" x14ac:dyDescent="0.3">
      <c r="A139" s="21">
        <v>42682</v>
      </c>
      <c r="B139" t="s">
        <v>98</v>
      </c>
      <c r="C139" t="s">
        <v>20</v>
      </c>
      <c r="D139">
        <v>1</v>
      </c>
      <c r="E139">
        <v>12155106</v>
      </c>
      <c r="F139">
        <v>72</v>
      </c>
      <c r="G139">
        <v>2</v>
      </c>
    </row>
    <row r="140" spans="1:7" x14ac:dyDescent="0.3">
      <c r="A140" s="21">
        <v>42682</v>
      </c>
      <c r="B140" t="s">
        <v>99</v>
      </c>
      <c r="C140" t="s">
        <v>19</v>
      </c>
      <c r="D140">
        <v>1</v>
      </c>
      <c r="E140">
        <v>17704949</v>
      </c>
      <c r="F140">
        <v>83</v>
      </c>
      <c r="G140">
        <v>0</v>
      </c>
    </row>
    <row r="141" spans="1:7" x14ac:dyDescent="0.3">
      <c r="A141" s="21">
        <v>42682</v>
      </c>
      <c r="B141" t="s">
        <v>71</v>
      </c>
      <c r="C141" t="s">
        <v>18</v>
      </c>
      <c r="D141">
        <v>1</v>
      </c>
      <c r="E141">
        <v>16822412</v>
      </c>
      <c r="F141">
        <v>88</v>
      </c>
      <c r="G141">
        <v>3</v>
      </c>
    </row>
    <row r="142" spans="1:7" x14ac:dyDescent="0.3">
      <c r="A142" s="21">
        <v>42682</v>
      </c>
      <c r="B142" t="s">
        <v>64</v>
      </c>
      <c r="C142" t="s">
        <v>18</v>
      </c>
      <c r="D142">
        <v>1</v>
      </c>
      <c r="E142">
        <v>18523152</v>
      </c>
      <c r="F142">
        <v>99</v>
      </c>
      <c r="G142">
        <v>0</v>
      </c>
    </row>
    <row r="143" spans="1:7" x14ac:dyDescent="0.3">
      <c r="A143" s="21">
        <v>42682</v>
      </c>
      <c r="B143" t="s">
        <v>54</v>
      </c>
      <c r="C143" t="s">
        <v>18</v>
      </c>
      <c r="D143">
        <v>1</v>
      </c>
      <c r="E143">
        <v>19268419</v>
      </c>
      <c r="F143">
        <v>103</v>
      </c>
      <c r="G143">
        <v>0</v>
      </c>
    </row>
    <row r="144" spans="1:7" x14ac:dyDescent="0.3">
      <c r="A144" s="21">
        <v>42682</v>
      </c>
      <c r="B144" t="s">
        <v>77</v>
      </c>
      <c r="C144" t="s">
        <v>23</v>
      </c>
      <c r="D144">
        <v>1</v>
      </c>
      <c r="E144">
        <v>14635464</v>
      </c>
      <c r="F144">
        <v>69</v>
      </c>
      <c r="G144">
        <v>1</v>
      </c>
    </row>
    <row r="145" spans="1:7" x14ac:dyDescent="0.3">
      <c r="A145" s="21">
        <v>42682</v>
      </c>
      <c r="B145" t="s">
        <v>76</v>
      </c>
      <c r="C145" t="s">
        <v>23</v>
      </c>
      <c r="D145">
        <v>1</v>
      </c>
      <c r="E145">
        <v>16443755</v>
      </c>
      <c r="F145">
        <v>63</v>
      </c>
      <c r="G145">
        <v>0</v>
      </c>
    </row>
    <row r="146" spans="1:7" x14ac:dyDescent="0.3">
      <c r="A146" s="21">
        <v>42682</v>
      </c>
      <c r="B146" t="s">
        <v>32</v>
      </c>
      <c r="C146" t="s">
        <v>23</v>
      </c>
      <c r="D146">
        <v>1</v>
      </c>
      <c r="E146">
        <v>10204588</v>
      </c>
      <c r="F146">
        <v>45</v>
      </c>
      <c r="G146">
        <v>2</v>
      </c>
    </row>
    <row r="147" spans="1:7" x14ac:dyDescent="0.3">
      <c r="A147" s="21">
        <v>42682</v>
      </c>
      <c r="B147" t="s">
        <v>55</v>
      </c>
      <c r="C147" t="s">
        <v>19</v>
      </c>
      <c r="D147">
        <v>1</v>
      </c>
      <c r="E147">
        <v>13824332</v>
      </c>
      <c r="F147">
        <v>57</v>
      </c>
      <c r="G147">
        <v>1</v>
      </c>
    </row>
    <row r="148" spans="1:7" x14ac:dyDescent="0.3">
      <c r="A148" s="21">
        <v>42682</v>
      </c>
      <c r="B148" t="s">
        <v>34</v>
      </c>
      <c r="C148" t="s">
        <v>24</v>
      </c>
      <c r="D148">
        <v>1</v>
      </c>
      <c r="E148">
        <v>10978111</v>
      </c>
      <c r="F148">
        <v>81</v>
      </c>
      <c r="G148">
        <v>0</v>
      </c>
    </row>
    <row r="149" spans="1:7" x14ac:dyDescent="0.3">
      <c r="A149" s="21">
        <v>42682</v>
      </c>
      <c r="B149" t="s">
        <v>39</v>
      </c>
      <c r="C149" t="s">
        <v>18</v>
      </c>
      <c r="D149">
        <v>1</v>
      </c>
      <c r="E149">
        <v>16508917</v>
      </c>
      <c r="F149">
        <v>93</v>
      </c>
      <c r="G149">
        <v>0</v>
      </c>
    </row>
    <row r="150" spans="1:7" x14ac:dyDescent="0.3">
      <c r="A150" s="21">
        <v>42682</v>
      </c>
      <c r="B150" t="s">
        <v>123</v>
      </c>
      <c r="C150" t="s">
        <v>19</v>
      </c>
      <c r="D150">
        <v>1</v>
      </c>
      <c r="E150">
        <v>16361058</v>
      </c>
      <c r="F150">
        <v>91</v>
      </c>
      <c r="G150">
        <v>1</v>
      </c>
    </row>
    <row r="151" spans="1:7" x14ac:dyDescent="0.3">
      <c r="A151" s="21">
        <v>42682</v>
      </c>
      <c r="B151" t="s">
        <v>125</v>
      </c>
      <c r="C151" t="s">
        <v>18</v>
      </c>
      <c r="D151">
        <v>1</v>
      </c>
      <c r="E151">
        <v>9422538</v>
      </c>
      <c r="F151">
        <v>34</v>
      </c>
      <c r="G151">
        <v>4</v>
      </c>
    </row>
    <row r="152" spans="1:7" x14ac:dyDescent="0.3">
      <c r="A152" s="21">
        <v>42682</v>
      </c>
      <c r="B152" t="s">
        <v>61</v>
      </c>
      <c r="C152" t="s">
        <v>24</v>
      </c>
      <c r="D152">
        <v>1</v>
      </c>
      <c r="E152">
        <v>17121524</v>
      </c>
      <c r="F152">
        <v>86</v>
      </c>
      <c r="G152">
        <v>0</v>
      </c>
    </row>
    <row r="153" spans="1:7" x14ac:dyDescent="0.3">
      <c r="A153" s="21">
        <v>42682</v>
      </c>
      <c r="B153" t="s">
        <v>60</v>
      </c>
      <c r="C153" t="s">
        <v>23</v>
      </c>
      <c r="D153">
        <v>1</v>
      </c>
      <c r="E153">
        <v>6034518</v>
      </c>
      <c r="F153">
        <v>37</v>
      </c>
      <c r="G153">
        <v>1</v>
      </c>
    </row>
    <row r="154" spans="1:7" x14ac:dyDescent="0.3">
      <c r="A154" s="21">
        <v>42682</v>
      </c>
      <c r="B154" t="s">
        <v>109</v>
      </c>
      <c r="C154" t="s">
        <v>21</v>
      </c>
      <c r="D154">
        <v>1</v>
      </c>
      <c r="E154">
        <v>16118180</v>
      </c>
      <c r="F154">
        <v>57</v>
      </c>
      <c r="G154">
        <v>2</v>
      </c>
    </row>
    <row r="155" spans="1:7" x14ac:dyDescent="0.3">
      <c r="A155" s="21">
        <v>42682</v>
      </c>
      <c r="B155" t="s">
        <v>56</v>
      </c>
      <c r="C155" t="s">
        <v>24</v>
      </c>
      <c r="D155">
        <v>1</v>
      </c>
      <c r="E155">
        <v>17061262</v>
      </c>
      <c r="F155">
        <v>99</v>
      </c>
      <c r="G155">
        <v>0</v>
      </c>
    </row>
    <row r="156" spans="1:7" x14ac:dyDescent="0.3">
      <c r="A156" s="21">
        <v>42682</v>
      </c>
      <c r="B156" t="s">
        <v>72</v>
      </c>
      <c r="C156" t="s">
        <v>18</v>
      </c>
      <c r="D156">
        <v>1</v>
      </c>
      <c r="E156">
        <v>14986743</v>
      </c>
      <c r="F156">
        <v>64</v>
      </c>
      <c r="G156">
        <v>2</v>
      </c>
    </row>
    <row r="157" spans="1:7" x14ac:dyDescent="0.3">
      <c r="A157" s="21">
        <v>42682</v>
      </c>
      <c r="B157" t="s">
        <v>95</v>
      </c>
      <c r="C157" t="s">
        <v>18</v>
      </c>
      <c r="D157">
        <v>1</v>
      </c>
      <c r="E157">
        <v>11172153</v>
      </c>
      <c r="F157">
        <v>55</v>
      </c>
      <c r="G157">
        <v>3</v>
      </c>
    </row>
    <row r="158" spans="1:7" x14ac:dyDescent="0.3">
      <c r="A158" s="21">
        <v>42682</v>
      </c>
      <c r="B158" t="s">
        <v>106</v>
      </c>
      <c r="C158" t="s">
        <v>21</v>
      </c>
      <c r="D158">
        <v>1</v>
      </c>
      <c r="E158">
        <v>14071947</v>
      </c>
      <c r="F158">
        <v>91</v>
      </c>
      <c r="G158">
        <v>1</v>
      </c>
    </row>
    <row r="159" spans="1:7" x14ac:dyDescent="0.3">
      <c r="A159" s="21">
        <v>42682</v>
      </c>
      <c r="B159" t="s">
        <v>78</v>
      </c>
      <c r="C159" t="s">
        <v>18</v>
      </c>
      <c r="D159">
        <v>1</v>
      </c>
      <c r="E159">
        <v>11210958</v>
      </c>
      <c r="F159">
        <v>39</v>
      </c>
      <c r="G159">
        <v>1</v>
      </c>
    </row>
    <row r="160" spans="1:7" x14ac:dyDescent="0.3">
      <c r="A160" s="21">
        <v>42682</v>
      </c>
      <c r="B160" t="s">
        <v>83</v>
      </c>
      <c r="C160" t="s">
        <v>19</v>
      </c>
      <c r="D160">
        <v>1</v>
      </c>
      <c r="E160">
        <v>16402945</v>
      </c>
      <c r="F160">
        <v>60</v>
      </c>
      <c r="G160">
        <v>2</v>
      </c>
    </row>
    <row r="161" spans="1:7" x14ac:dyDescent="0.3">
      <c r="A161" s="21">
        <v>42682</v>
      </c>
      <c r="B161" t="s">
        <v>120</v>
      </c>
      <c r="C161" t="s">
        <v>21</v>
      </c>
      <c r="D161">
        <v>1</v>
      </c>
      <c r="E161">
        <v>27458265</v>
      </c>
      <c r="F161">
        <v>175</v>
      </c>
      <c r="G161">
        <v>2</v>
      </c>
    </row>
    <row r="162" spans="1:7" x14ac:dyDescent="0.3">
      <c r="A162" s="21">
        <v>42682</v>
      </c>
      <c r="B162" t="s">
        <v>91</v>
      </c>
      <c r="C162" t="s">
        <v>18</v>
      </c>
      <c r="D162">
        <v>1</v>
      </c>
      <c r="E162">
        <v>17842250</v>
      </c>
      <c r="F162">
        <v>85</v>
      </c>
      <c r="G162">
        <v>1</v>
      </c>
    </row>
    <row r="163" spans="1:7" x14ac:dyDescent="0.3">
      <c r="A163" s="21">
        <v>42681</v>
      </c>
      <c r="B163" t="s">
        <v>125</v>
      </c>
      <c r="C163" t="s">
        <v>18</v>
      </c>
      <c r="D163">
        <v>1</v>
      </c>
      <c r="E163">
        <v>17200089</v>
      </c>
      <c r="F163">
        <v>110</v>
      </c>
      <c r="G163">
        <v>2</v>
      </c>
    </row>
    <row r="164" spans="1:7" x14ac:dyDescent="0.3">
      <c r="A164" s="21">
        <v>42681</v>
      </c>
      <c r="B164" t="s">
        <v>88</v>
      </c>
      <c r="C164" t="s">
        <v>18</v>
      </c>
      <c r="D164">
        <v>1</v>
      </c>
      <c r="E164">
        <v>21450654</v>
      </c>
      <c r="F164">
        <v>134</v>
      </c>
      <c r="G164">
        <v>0</v>
      </c>
    </row>
    <row r="165" spans="1:7" x14ac:dyDescent="0.3">
      <c r="A165" s="21">
        <v>42681</v>
      </c>
      <c r="B165" t="s">
        <v>99</v>
      </c>
      <c r="C165" t="s">
        <v>19</v>
      </c>
      <c r="D165">
        <v>1</v>
      </c>
      <c r="E165">
        <v>22072637</v>
      </c>
      <c r="F165">
        <v>106</v>
      </c>
      <c r="G165">
        <v>2</v>
      </c>
    </row>
    <row r="166" spans="1:7" x14ac:dyDescent="0.3">
      <c r="A166" s="21">
        <v>42681</v>
      </c>
      <c r="B166" t="s">
        <v>104</v>
      </c>
      <c r="C166" t="s">
        <v>18</v>
      </c>
      <c r="D166">
        <v>1</v>
      </c>
      <c r="E166">
        <v>14746761</v>
      </c>
      <c r="F166">
        <v>125</v>
      </c>
      <c r="G166">
        <v>2</v>
      </c>
    </row>
    <row r="167" spans="1:7" x14ac:dyDescent="0.3">
      <c r="A167" s="21">
        <v>42681</v>
      </c>
      <c r="B167" t="s">
        <v>82</v>
      </c>
      <c r="C167" t="s">
        <v>23</v>
      </c>
      <c r="D167">
        <v>1</v>
      </c>
      <c r="E167">
        <v>5933310.9999999981</v>
      </c>
      <c r="F167">
        <v>58</v>
      </c>
      <c r="G167">
        <v>0</v>
      </c>
    </row>
    <row r="168" spans="1:7" x14ac:dyDescent="0.3">
      <c r="A168" s="21">
        <v>42681</v>
      </c>
      <c r="B168" t="s">
        <v>116</v>
      </c>
      <c r="C168" t="s">
        <v>21</v>
      </c>
      <c r="D168">
        <v>1</v>
      </c>
      <c r="E168">
        <v>19458169</v>
      </c>
      <c r="F168">
        <v>80</v>
      </c>
      <c r="G168">
        <v>0</v>
      </c>
    </row>
    <row r="169" spans="1:7" x14ac:dyDescent="0.3">
      <c r="A169" s="21">
        <v>42681</v>
      </c>
      <c r="B169" t="s">
        <v>95</v>
      </c>
      <c r="C169" t="s">
        <v>18</v>
      </c>
      <c r="D169">
        <v>1</v>
      </c>
      <c r="E169">
        <v>19013676</v>
      </c>
      <c r="F169">
        <v>145</v>
      </c>
      <c r="G169">
        <v>2</v>
      </c>
    </row>
    <row r="170" spans="1:7" x14ac:dyDescent="0.3">
      <c r="A170" s="21">
        <v>42681</v>
      </c>
      <c r="B170" t="s">
        <v>91</v>
      </c>
      <c r="C170" t="s">
        <v>18</v>
      </c>
      <c r="D170">
        <v>1</v>
      </c>
      <c r="E170">
        <v>18624332</v>
      </c>
      <c r="F170">
        <v>113</v>
      </c>
      <c r="G170">
        <v>0</v>
      </c>
    </row>
    <row r="171" spans="1:7" x14ac:dyDescent="0.3">
      <c r="A171" s="21">
        <v>42681</v>
      </c>
      <c r="B171" t="s">
        <v>64</v>
      </c>
      <c r="C171" t="s">
        <v>18</v>
      </c>
      <c r="D171">
        <v>1</v>
      </c>
      <c r="E171">
        <v>18011756</v>
      </c>
      <c r="F171">
        <v>142</v>
      </c>
      <c r="G171">
        <v>0</v>
      </c>
    </row>
    <row r="172" spans="1:7" x14ac:dyDescent="0.3">
      <c r="A172" s="21">
        <v>42681</v>
      </c>
      <c r="B172" t="s">
        <v>65</v>
      </c>
      <c r="C172" t="s">
        <v>21</v>
      </c>
      <c r="D172">
        <v>1</v>
      </c>
      <c r="E172">
        <v>14324933</v>
      </c>
      <c r="F172">
        <v>90</v>
      </c>
      <c r="G172">
        <v>0</v>
      </c>
    </row>
    <row r="173" spans="1:7" x14ac:dyDescent="0.3">
      <c r="A173" s="21">
        <v>42681</v>
      </c>
      <c r="B173" t="s">
        <v>113</v>
      </c>
      <c r="C173" t="s">
        <v>20</v>
      </c>
      <c r="D173">
        <v>1</v>
      </c>
      <c r="E173">
        <v>25441291</v>
      </c>
      <c r="F173">
        <v>139</v>
      </c>
      <c r="G173">
        <v>1</v>
      </c>
    </row>
    <row r="174" spans="1:7" x14ac:dyDescent="0.3">
      <c r="A174" s="21">
        <v>42681</v>
      </c>
      <c r="B174" t="s">
        <v>111</v>
      </c>
      <c r="C174" t="s">
        <v>20</v>
      </c>
      <c r="D174">
        <v>1</v>
      </c>
      <c r="E174">
        <v>20625446</v>
      </c>
      <c r="F174">
        <v>123</v>
      </c>
      <c r="G174">
        <v>0</v>
      </c>
    </row>
    <row r="175" spans="1:7" x14ac:dyDescent="0.3">
      <c r="A175" s="21">
        <v>42681</v>
      </c>
      <c r="B175" t="s">
        <v>126</v>
      </c>
      <c r="C175" t="s">
        <v>20</v>
      </c>
      <c r="D175">
        <v>1</v>
      </c>
      <c r="E175">
        <v>24880792</v>
      </c>
      <c r="F175">
        <v>136</v>
      </c>
      <c r="G175">
        <v>1</v>
      </c>
    </row>
    <row r="176" spans="1:7" x14ac:dyDescent="0.3">
      <c r="A176" s="21">
        <v>42681</v>
      </c>
      <c r="B176" t="s">
        <v>123</v>
      </c>
      <c r="C176" t="s">
        <v>19</v>
      </c>
      <c r="D176">
        <v>1</v>
      </c>
      <c r="E176">
        <v>19620072</v>
      </c>
      <c r="F176">
        <v>93</v>
      </c>
      <c r="G176">
        <v>2</v>
      </c>
    </row>
    <row r="177" spans="1:7" x14ac:dyDescent="0.3">
      <c r="A177" s="21">
        <v>42681</v>
      </c>
      <c r="B177" t="s">
        <v>44</v>
      </c>
      <c r="C177" t="s">
        <v>21</v>
      </c>
      <c r="D177">
        <v>1</v>
      </c>
      <c r="E177">
        <v>5754983</v>
      </c>
      <c r="F177">
        <v>25</v>
      </c>
      <c r="G177">
        <v>1</v>
      </c>
    </row>
    <row r="178" spans="1:7" x14ac:dyDescent="0.3">
      <c r="A178" s="21">
        <v>42681</v>
      </c>
      <c r="B178" t="s">
        <v>42</v>
      </c>
      <c r="C178" t="s">
        <v>24</v>
      </c>
      <c r="D178">
        <v>1</v>
      </c>
      <c r="E178">
        <v>20238380</v>
      </c>
      <c r="F178">
        <v>100</v>
      </c>
      <c r="G178">
        <v>0</v>
      </c>
    </row>
    <row r="179" spans="1:7" x14ac:dyDescent="0.3">
      <c r="A179" s="21">
        <v>42681</v>
      </c>
      <c r="B179" t="s">
        <v>110</v>
      </c>
      <c r="C179" t="s">
        <v>21</v>
      </c>
      <c r="D179">
        <v>1</v>
      </c>
      <c r="E179">
        <v>11249365</v>
      </c>
      <c r="F179">
        <v>59</v>
      </c>
      <c r="G179">
        <v>1</v>
      </c>
    </row>
    <row r="180" spans="1:7" x14ac:dyDescent="0.3">
      <c r="A180" s="21">
        <v>42681</v>
      </c>
      <c r="B180" t="s">
        <v>112</v>
      </c>
      <c r="C180" t="s">
        <v>21</v>
      </c>
      <c r="D180">
        <v>1</v>
      </c>
      <c r="E180">
        <v>18324753</v>
      </c>
      <c r="F180">
        <v>119</v>
      </c>
      <c r="G180">
        <v>1</v>
      </c>
    </row>
    <row r="181" spans="1:7" x14ac:dyDescent="0.3">
      <c r="A181" s="21">
        <v>42681</v>
      </c>
      <c r="B181" t="s">
        <v>71</v>
      </c>
      <c r="C181" t="s">
        <v>18</v>
      </c>
      <c r="D181">
        <v>1</v>
      </c>
      <c r="E181">
        <v>17993839</v>
      </c>
      <c r="F181">
        <v>97</v>
      </c>
      <c r="G181">
        <v>0</v>
      </c>
    </row>
    <row r="182" spans="1:7" x14ac:dyDescent="0.3">
      <c r="A182" s="21">
        <v>42681</v>
      </c>
      <c r="B182" t="s">
        <v>72</v>
      </c>
      <c r="C182" t="s">
        <v>18</v>
      </c>
      <c r="D182">
        <v>1</v>
      </c>
      <c r="E182">
        <v>18159458</v>
      </c>
      <c r="F182">
        <v>115</v>
      </c>
      <c r="G182">
        <v>2</v>
      </c>
    </row>
    <row r="183" spans="1:7" x14ac:dyDescent="0.3">
      <c r="A183" s="21">
        <v>42681</v>
      </c>
      <c r="B183" t="s">
        <v>30</v>
      </c>
      <c r="C183" t="s">
        <v>23</v>
      </c>
      <c r="D183">
        <v>1</v>
      </c>
      <c r="E183">
        <v>18734362</v>
      </c>
      <c r="F183">
        <v>132</v>
      </c>
      <c r="G183">
        <v>0</v>
      </c>
    </row>
    <row r="184" spans="1:7" x14ac:dyDescent="0.3">
      <c r="A184" s="21">
        <v>42681</v>
      </c>
      <c r="B184" t="s">
        <v>61</v>
      </c>
      <c r="C184" t="s">
        <v>24</v>
      </c>
      <c r="D184">
        <v>1</v>
      </c>
      <c r="E184">
        <v>18438681</v>
      </c>
      <c r="F184">
        <v>94</v>
      </c>
      <c r="G184">
        <v>2</v>
      </c>
    </row>
    <row r="185" spans="1:7" x14ac:dyDescent="0.3">
      <c r="A185" s="21">
        <v>42681</v>
      </c>
      <c r="B185" t="s">
        <v>90</v>
      </c>
      <c r="C185" t="s">
        <v>21</v>
      </c>
      <c r="D185">
        <v>1</v>
      </c>
      <c r="E185">
        <v>16290383</v>
      </c>
      <c r="F185">
        <v>106</v>
      </c>
      <c r="G185">
        <v>2</v>
      </c>
    </row>
    <row r="186" spans="1:7" x14ac:dyDescent="0.3">
      <c r="A186" s="21">
        <v>42681</v>
      </c>
      <c r="B186" t="s">
        <v>78</v>
      </c>
      <c r="C186" t="s">
        <v>18</v>
      </c>
      <c r="D186">
        <v>1</v>
      </c>
      <c r="E186">
        <v>18791958</v>
      </c>
      <c r="F186">
        <v>109</v>
      </c>
      <c r="G186">
        <v>0</v>
      </c>
    </row>
    <row r="187" spans="1:7" x14ac:dyDescent="0.3">
      <c r="A187" s="21">
        <v>42681</v>
      </c>
      <c r="B187" t="s">
        <v>108</v>
      </c>
      <c r="C187" t="s">
        <v>21</v>
      </c>
      <c r="D187">
        <v>1</v>
      </c>
      <c r="E187">
        <v>20868783</v>
      </c>
      <c r="F187">
        <v>178</v>
      </c>
      <c r="G187">
        <v>2</v>
      </c>
    </row>
    <row r="188" spans="1:7" x14ac:dyDescent="0.3">
      <c r="A188" s="21">
        <v>42681</v>
      </c>
      <c r="B188" t="s">
        <v>107</v>
      </c>
      <c r="C188" t="s">
        <v>21</v>
      </c>
      <c r="D188">
        <v>1</v>
      </c>
      <c r="E188">
        <v>19202661</v>
      </c>
      <c r="F188">
        <v>172</v>
      </c>
      <c r="G188">
        <v>2</v>
      </c>
    </row>
    <row r="189" spans="1:7" x14ac:dyDescent="0.3">
      <c r="A189" s="21">
        <v>42681</v>
      </c>
      <c r="B189" t="s">
        <v>48</v>
      </c>
      <c r="C189" t="s">
        <v>18</v>
      </c>
      <c r="D189">
        <v>1</v>
      </c>
      <c r="E189">
        <v>20382916</v>
      </c>
      <c r="F189">
        <v>74</v>
      </c>
      <c r="G189">
        <v>1</v>
      </c>
    </row>
    <row r="190" spans="1:7" x14ac:dyDescent="0.3">
      <c r="A190" s="21">
        <v>42681</v>
      </c>
      <c r="B190" t="s">
        <v>54</v>
      </c>
      <c r="C190" t="s">
        <v>18</v>
      </c>
      <c r="D190">
        <v>1</v>
      </c>
      <c r="E190">
        <v>17663999</v>
      </c>
      <c r="F190">
        <v>130</v>
      </c>
      <c r="G190">
        <v>0</v>
      </c>
    </row>
    <row r="191" spans="1:7" x14ac:dyDescent="0.3">
      <c r="A191" s="21">
        <v>42681</v>
      </c>
      <c r="B191" t="s">
        <v>128</v>
      </c>
      <c r="C191" t="s">
        <v>18</v>
      </c>
      <c r="D191">
        <v>1</v>
      </c>
      <c r="E191">
        <v>19242464</v>
      </c>
      <c r="F191">
        <v>149</v>
      </c>
      <c r="G191">
        <v>2</v>
      </c>
    </row>
    <row r="192" spans="1:7" x14ac:dyDescent="0.3">
      <c r="A192" s="21">
        <v>42681</v>
      </c>
      <c r="B192" t="s">
        <v>77</v>
      </c>
      <c r="C192" t="s">
        <v>23</v>
      </c>
      <c r="D192">
        <v>1</v>
      </c>
      <c r="E192">
        <v>20425017</v>
      </c>
      <c r="F192">
        <v>130</v>
      </c>
      <c r="G192">
        <v>2</v>
      </c>
    </row>
    <row r="193" spans="1:7" x14ac:dyDescent="0.3">
      <c r="A193" s="21">
        <v>42681</v>
      </c>
      <c r="B193" t="s">
        <v>119</v>
      </c>
      <c r="C193" t="s">
        <v>20</v>
      </c>
      <c r="D193">
        <v>1</v>
      </c>
      <c r="E193">
        <v>4967935</v>
      </c>
      <c r="F193">
        <v>28</v>
      </c>
      <c r="G193">
        <v>1</v>
      </c>
    </row>
    <row r="194" spans="1:7" x14ac:dyDescent="0.3">
      <c r="A194" s="21">
        <v>42681</v>
      </c>
      <c r="B194" t="s">
        <v>124</v>
      </c>
      <c r="C194" t="s">
        <v>21</v>
      </c>
      <c r="D194">
        <v>1</v>
      </c>
      <c r="E194">
        <v>10708128</v>
      </c>
      <c r="F194">
        <v>59</v>
      </c>
      <c r="G194">
        <v>1</v>
      </c>
    </row>
    <row r="195" spans="1:7" x14ac:dyDescent="0.3">
      <c r="A195" s="21">
        <v>42681</v>
      </c>
      <c r="B195" t="s">
        <v>83</v>
      </c>
      <c r="C195" t="s">
        <v>19</v>
      </c>
      <c r="D195">
        <v>1</v>
      </c>
      <c r="E195">
        <v>4827485</v>
      </c>
      <c r="F195">
        <v>14</v>
      </c>
      <c r="G195">
        <v>1</v>
      </c>
    </row>
    <row r="196" spans="1:7" x14ac:dyDescent="0.3">
      <c r="A196" s="21">
        <v>42682</v>
      </c>
      <c r="B196" t="s">
        <v>117</v>
      </c>
      <c r="C196" t="s">
        <v>24</v>
      </c>
      <c r="D196">
        <v>1</v>
      </c>
      <c r="E196">
        <v>2897905</v>
      </c>
      <c r="F196">
        <v>31</v>
      </c>
      <c r="G196">
        <v>1</v>
      </c>
    </row>
    <row r="197" spans="1:7" x14ac:dyDescent="0.3">
      <c r="A197" s="21">
        <v>42687</v>
      </c>
      <c r="B197" t="s">
        <v>111</v>
      </c>
      <c r="C197" t="s">
        <v>20</v>
      </c>
      <c r="D197">
        <v>1</v>
      </c>
      <c r="E197">
        <v>19283009</v>
      </c>
      <c r="F197">
        <v>149</v>
      </c>
      <c r="G197">
        <v>0</v>
      </c>
    </row>
    <row r="198" spans="1:7" x14ac:dyDescent="0.3">
      <c r="A198" s="21">
        <v>42687</v>
      </c>
      <c r="B198" t="s">
        <v>60</v>
      </c>
      <c r="C198" t="s">
        <v>23</v>
      </c>
      <c r="D198">
        <v>1</v>
      </c>
      <c r="E198">
        <v>13723263</v>
      </c>
      <c r="F198">
        <v>43</v>
      </c>
      <c r="G198">
        <v>0</v>
      </c>
    </row>
    <row r="199" spans="1:7" x14ac:dyDescent="0.3">
      <c r="A199" s="21">
        <v>42687</v>
      </c>
      <c r="B199" t="s">
        <v>105</v>
      </c>
      <c r="C199" t="s">
        <v>22</v>
      </c>
      <c r="D199">
        <v>1</v>
      </c>
      <c r="E199">
        <v>18976061</v>
      </c>
      <c r="F199">
        <v>107</v>
      </c>
      <c r="G199">
        <v>1</v>
      </c>
    </row>
    <row r="200" spans="1:7" x14ac:dyDescent="0.3">
      <c r="A200" s="21">
        <v>42687</v>
      </c>
      <c r="B200" t="s">
        <v>47</v>
      </c>
      <c r="C200" t="s">
        <v>20</v>
      </c>
      <c r="D200">
        <v>1</v>
      </c>
      <c r="E200">
        <v>18593093</v>
      </c>
      <c r="F200">
        <v>151</v>
      </c>
      <c r="G200">
        <v>0</v>
      </c>
    </row>
    <row r="201" spans="1:7" x14ac:dyDescent="0.3">
      <c r="A201" s="21">
        <v>42687</v>
      </c>
      <c r="B201" t="s">
        <v>77</v>
      </c>
      <c r="C201" t="s">
        <v>23</v>
      </c>
      <c r="D201">
        <v>1</v>
      </c>
      <c r="E201">
        <v>18363996</v>
      </c>
      <c r="F201">
        <v>125</v>
      </c>
      <c r="G201">
        <v>0</v>
      </c>
    </row>
    <row r="202" spans="1:7" x14ac:dyDescent="0.3">
      <c r="A202" s="21">
        <v>42687</v>
      </c>
      <c r="B202" t="s">
        <v>66</v>
      </c>
      <c r="C202" t="s">
        <v>18</v>
      </c>
      <c r="D202">
        <v>1</v>
      </c>
      <c r="E202">
        <v>5116269</v>
      </c>
      <c r="F202">
        <v>11</v>
      </c>
      <c r="G202">
        <v>0</v>
      </c>
    </row>
    <row r="203" spans="1:7" x14ac:dyDescent="0.3">
      <c r="A203" s="21">
        <v>42687</v>
      </c>
      <c r="B203" t="s">
        <v>65</v>
      </c>
      <c r="C203" t="s">
        <v>21</v>
      </c>
      <c r="D203">
        <v>1</v>
      </c>
      <c r="E203">
        <v>15802424</v>
      </c>
      <c r="F203">
        <v>67</v>
      </c>
      <c r="G203">
        <v>1</v>
      </c>
    </row>
    <row r="204" spans="1:7" x14ac:dyDescent="0.3">
      <c r="A204" s="21">
        <v>42687</v>
      </c>
      <c r="B204" t="s">
        <v>113</v>
      </c>
      <c r="C204" t="s">
        <v>20</v>
      </c>
      <c r="D204">
        <v>1</v>
      </c>
      <c r="E204">
        <v>20735389</v>
      </c>
      <c r="F204">
        <v>94</v>
      </c>
      <c r="G204">
        <v>1</v>
      </c>
    </row>
    <row r="205" spans="1:7" x14ac:dyDescent="0.3">
      <c r="A205" s="21">
        <v>42687</v>
      </c>
      <c r="B205" t="s">
        <v>125</v>
      </c>
      <c r="C205" t="s">
        <v>18</v>
      </c>
      <c r="D205">
        <v>1</v>
      </c>
      <c r="E205">
        <v>19191266</v>
      </c>
      <c r="F205">
        <v>70</v>
      </c>
      <c r="G205">
        <v>2</v>
      </c>
    </row>
    <row r="206" spans="1:7" x14ac:dyDescent="0.3">
      <c r="A206" s="21">
        <v>42687</v>
      </c>
      <c r="B206" t="s">
        <v>95</v>
      </c>
      <c r="C206" t="s">
        <v>18</v>
      </c>
      <c r="D206">
        <v>1</v>
      </c>
      <c r="E206">
        <v>18507913</v>
      </c>
      <c r="F206">
        <v>125</v>
      </c>
      <c r="G206">
        <v>0</v>
      </c>
    </row>
    <row r="207" spans="1:7" x14ac:dyDescent="0.3">
      <c r="A207" s="21">
        <v>42687</v>
      </c>
      <c r="B207" t="s">
        <v>91</v>
      </c>
      <c r="C207" t="s">
        <v>18</v>
      </c>
      <c r="D207">
        <v>1</v>
      </c>
      <c r="E207">
        <v>18068831</v>
      </c>
      <c r="F207">
        <v>134</v>
      </c>
      <c r="G207">
        <v>1</v>
      </c>
    </row>
    <row r="208" spans="1:7" x14ac:dyDescent="0.3">
      <c r="A208" s="21">
        <v>42687</v>
      </c>
      <c r="B208" t="s">
        <v>104</v>
      </c>
      <c r="C208" t="s">
        <v>18</v>
      </c>
      <c r="D208">
        <v>1</v>
      </c>
      <c r="E208">
        <v>15873047</v>
      </c>
      <c r="F208">
        <v>85</v>
      </c>
      <c r="G208">
        <v>2</v>
      </c>
    </row>
    <row r="209" spans="1:7" x14ac:dyDescent="0.3">
      <c r="A209" s="21">
        <v>42687</v>
      </c>
      <c r="B209" t="s">
        <v>78</v>
      </c>
      <c r="C209" t="s">
        <v>18</v>
      </c>
      <c r="D209">
        <v>1</v>
      </c>
      <c r="E209">
        <v>32839364</v>
      </c>
      <c r="F209">
        <v>101</v>
      </c>
      <c r="G209">
        <v>3</v>
      </c>
    </row>
    <row r="210" spans="1:7" x14ac:dyDescent="0.3">
      <c r="A210" s="21">
        <v>42687</v>
      </c>
      <c r="B210" t="s">
        <v>54</v>
      </c>
      <c r="C210" t="s">
        <v>18</v>
      </c>
      <c r="D210">
        <v>1</v>
      </c>
      <c r="E210">
        <v>17218254</v>
      </c>
      <c r="F210">
        <v>132</v>
      </c>
      <c r="G210">
        <v>1</v>
      </c>
    </row>
    <row r="211" spans="1:7" x14ac:dyDescent="0.3">
      <c r="A211" s="21">
        <v>42687</v>
      </c>
      <c r="B211" t="s">
        <v>128</v>
      </c>
      <c r="C211" t="s">
        <v>18</v>
      </c>
      <c r="D211">
        <v>1</v>
      </c>
      <c r="E211">
        <v>22998763</v>
      </c>
      <c r="F211">
        <v>195</v>
      </c>
      <c r="G211">
        <v>1</v>
      </c>
    </row>
    <row r="212" spans="1:7" x14ac:dyDescent="0.3">
      <c r="A212" s="21">
        <v>42687</v>
      </c>
      <c r="B212" t="s">
        <v>102</v>
      </c>
      <c r="C212" t="s">
        <v>21</v>
      </c>
      <c r="D212">
        <v>1</v>
      </c>
      <c r="E212">
        <v>19170428</v>
      </c>
      <c r="F212">
        <v>301</v>
      </c>
      <c r="G212">
        <v>1</v>
      </c>
    </row>
    <row r="213" spans="1:7" x14ac:dyDescent="0.3">
      <c r="A213" s="21">
        <v>42687</v>
      </c>
      <c r="B213" t="s">
        <v>67</v>
      </c>
      <c r="C213" t="s">
        <v>18</v>
      </c>
      <c r="D213">
        <v>1</v>
      </c>
      <c r="E213">
        <v>15608586</v>
      </c>
      <c r="F213">
        <v>85</v>
      </c>
      <c r="G213">
        <v>1</v>
      </c>
    </row>
    <row r="214" spans="1:7" x14ac:dyDescent="0.3">
      <c r="A214" s="21">
        <v>42687</v>
      </c>
      <c r="B214" t="s">
        <v>120</v>
      </c>
      <c r="C214" t="s">
        <v>21</v>
      </c>
      <c r="D214">
        <v>1</v>
      </c>
      <c r="E214">
        <v>11161596</v>
      </c>
      <c r="F214">
        <v>83</v>
      </c>
      <c r="G214">
        <v>0</v>
      </c>
    </row>
    <row r="215" spans="1:7" x14ac:dyDescent="0.3">
      <c r="A215" s="21">
        <v>42687</v>
      </c>
      <c r="B215" t="s">
        <v>71</v>
      </c>
      <c r="C215" t="s">
        <v>18</v>
      </c>
      <c r="D215">
        <v>1</v>
      </c>
      <c r="E215">
        <v>18133176</v>
      </c>
      <c r="F215">
        <v>82</v>
      </c>
      <c r="G215">
        <v>0</v>
      </c>
    </row>
    <row r="216" spans="1:7" x14ac:dyDescent="0.3">
      <c r="A216" s="21">
        <v>42687</v>
      </c>
      <c r="B216" t="s">
        <v>72</v>
      </c>
      <c r="C216" t="s">
        <v>18</v>
      </c>
      <c r="D216">
        <v>1</v>
      </c>
      <c r="E216">
        <v>16898735</v>
      </c>
      <c r="F216">
        <v>79</v>
      </c>
      <c r="G216">
        <v>1</v>
      </c>
    </row>
    <row r="217" spans="1:7" x14ac:dyDescent="0.3">
      <c r="A217" s="21">
        <v>42687</v>
      </c>
      <c r="B217" t="s">
        <v>74</v>
      </c>
      <c r="C217" t="s">
        <v>21</v>
      </c>
      <c r="D217">
        <v>1</v>
      </c>
      <c r="E217">
        <v>14701615</v>
      </c>
      <c r="F217">
        <v>124</v>
      </c>
      <c r="G217">
        <v>0</v>
      </c>
    </row>
    <row r="218" spans="1:7" x14ac:dyDescent="0.3">
      <c r="A218" s="21">
        <v>42687</v>
      </c>
      <c r="B218" t="s">
        <v>61</v>
      </c>
      <c r="C218" t="s">
        <v>24</v>
      </c>
      <c r="D218">
        <v>1</v>
      </c>
      <c r="E218">
        <v>18622105</v>
      </c>
      <c r="F218">
        <v>81</v>
      </c>
      <c r="G218">
        <v>0</v>
      </c>
    </row>
    <row r="219" spans="1:7" x14ac:dyDescent="0.3">
      <c r="A219" s="21">
        <v>42687</v>
      </c>
      <c r="B219" t="s">
        <v>87</v>
      </c>
      <c r="C219" t="s">
        <v>21</v>
      </c>
      <c r="D219">
        <v>1</v>
      </c>
      <c r="E219">
        <v>18431898</v>
      </c>
      <c r="F219">
        <v>112</v>
      </c>
      <c r="G219">
        <v>2</v>
      </c>
    </row>
    <row r="220" spans="1:7" x14ac:dyDescent="0.3">
      <c r="A220" s="21">
        <v>42687</v>
      </c>
      <c r="B220" t="s">
        <v>48</v>
      </c>
      <c r="C220" t="s">
        <v>18</v>
      </c>
      <c r="D220">
        <v>1</v>
      </c>
      <c r="E220">
        <v>17548461</v>
      </c>
      <c r="F220">
        <v>87</v>
      </c>
      <c r="G220">
        <v>2</v>
      </c>
    </row>
    <row r="221" spans="1:7" x14ac:dyDescent="0.3">
      <c r="A221" s="21">
        <v>42683</v>
      </c>
      <c r="B221" t="s">
        <v>62</v>
      </c>
      <c r="C221" t="s">
        <v>23</v>
      </c>
      <c r="D221">
        <v>1</v>
      </c>
      <c r="E221">
        <v>3048882</v>
      </c>
      <c r="F221">
        <v>14</v>
      </c>
      <c r="G221">
        <v>1</v>
      </c>
    </row>
    <row r="222" spans="1:7" x14ac:dyDescent="0.3">
      <c r="A222" s="21">
        <v>42683</v>
      </c>
      <c r="B222" t="s">
        <v>47</v>
      </c>
      <c r="C222" t="s">
        <v>20</v>
      </c>
      <c r="D222">
        <v>1</v>
      </c>
      <c r="E222">
        <v>17863062</v>
      </c>
      <c r="F222">
        <v>103</v>
      </c>
      <c r="G222">
        <v>0</v>
      </c>
    </row>
    <row r="223" spans="1:7" x14ac:dyDescent="0.3">
      <c r="A223" s="21">
        <v>42683</v>
      </c>
      <c r="B223" t="s">
        <v>109</v>
      </c>
      <c r="C223" t="s">
        <v>21</v>
      </c>
      <c r="D223">
        <v>1</v>
      </c>
      <c r="E223">
        <v>12325957</v>
      </c>
      <c r="F223">
        <v>51</v>
      </c>
      <c r="G223">
        <v>2</v>
      </c>
    </row>
    <row r="224" spans="1:7" x14ac:dyDescent="0.3">
      <c r="A224" s="21">
        <v>42683</v>
      </c>
      <c r="B224" t="s">
        <v>65</v>
      </c>
      <c r="C224" t="s">
        <v>21</v>
      </c>
      <c r="D224">
        <v>1</v>
      </c>
      <c r="E224">
        <v>9430104</v>
      </c>
      <c r="F224">
        <v>41</v>
      </c>
      <c r="G224">
        <v>1</v>
      </c>
    </row>
    <row r="225" spans="1:7" x14ac:dyDescent="0.3">
      <c r="A225" s="21">
        <v>42683</v>
      </c>
      <c r="B225" t="s">
        <v>30</v>
      </c>
      <c r="C225" t="s">
        <v>23</v>
      </c>
      <c r="D225">
        <v>1</v>
      </c>
      <c r="E225">
        <v>3790927</v>
      </c>
      <c r="F225">
        <v>16</v>
      </c>
      <c r="G225">
        <v>1</v>
      </c>
    </row>
    <row r="226" spans="1:7" x14ac:dyDescent="0.3">
      <c r="A226" s="21">
        <v>42683</v>
      </c>
      <c r="B226" t="s">
        <v>74</v>
      </c>
      <c r="C226" t="s">
        <v>21</v>
      </c>
      <c r="D226">
        <v>1</v>
      </c>
      <c r="E226">
        <v>4155527</v>
      </c>
      <c r="F226">
        <v>36</v>
      </c>
      <c r="G226">
        <v>0</v>
      </c>
    </row>
    <row r="227" spans="1:7" x14ac:dyDescent="0.3">
      <c r="A227" s="21">
        <v>42683</v>
      </c>
      <c r="B227" t="s">
        <v>102</v>
      </c>
      <c r="C227" t="s">
        <v>21</v>
      </c>
      <c r="D227">
        <v>1</v>
      </c>
      <c r="E227">
        <v>2447209</v>
      </c>
      <c r="F227">
        <v>29</v>
      </c>
      <c r="G227">
        <v>0</v>
      </c>
    </row>
    <row r="228" spans="1:7" x14ac:dyDescent="0.3">
      <c r="A228" s="21">
        <v>42688</v>
      </c>
      <c r="B228" t="s">
        <v>113</v>
      </c>
      <c r="C228" t="s">
        <v>20</v>
      </c>
      <c r="D228">
        <v>1</v>
      </c>
      <c r="E228">
        <v>20030505</v>
      </c>
      <c r="F228">
        <v>108</v>
      </c>
      <c r="G228">
        <v>2</v>
      </c>
    </row>
    <row r="229" spans="1:7" x14ac:dyDescent="0.3">
      <c r="A229" s="21">
        <v>42688</v>
      </c>
      <c r="B229" t="s">
        <v>119</v>
      </c>
      <c r="C229" t="s">
        <v>20</v>
      </c>
      <c r="D229">
        <v>1</v>
      </c>
      <c r="E229">
        <v>9940787</v>
      </c>
      <c r="F229">
        <v>67</v>
      </c>
      <c r="G229">
        <v>1</v>
      </c>
    </row>
    <row r="230" spans="1:7" x14ac:dyDescent="0.3">
      <c r="A230" s="21">
        <v>42688</v>
      </c>
      <c r="B230" t="s">
        <v>110</v>
      </c>
      <c r="C230" t="s">
        <v>21</v>
      </c>
      <c r="D230">
        <v>1</v>
      </c>
      <c r="E230">
        <v>9660018</v>
      </c>
      <c r="F230">
        <v>72</v>
      </c>
      <c r="G230">
        <v>0</v>
      </c>
    </row>
    <row r="231" spans="1:7" x14ac:dyDescent="0.3">
      <c r="A231" s="21">
        <v>42688</v>
      </c>
      <c r="B231" t="s">
        <v>111</v>
      </c>
      <c r="C231" t="s">
        <v>20</v>
      </c>
      <c r="D231">
        <v>1</v>
      </c>
      <c r="E231">
        <v>23771968</v>
      </c>
      <c r="F231">
        <v>131</v>
      </c>
      <c r="G231">
        <v>1</v>
      </c>
    </row>
    <row r="232" spans="1:7" x14ac:dyDescent="0.3">
      <c r="A232" s="21">
        <v>42688</v>
      </c>
      <c r="B232" t="s">
        <v>82</v>
      </c>
      <c r="C232" t="s">
        <v>23</v>
      </c>
      <c r="D232">
        <v>1</v>
      </c>
      <c r="E232">
        <v>8847716</v>
      </c>
      <c r="F232">
        <v>46</v>
      </c>
      <c r="G232">
        <v>0</v>
      </c>
    </row>
    <row r="233" spans="1:7" x14ac:dyDescent="0.3">
      <c r="A233" s="21">
        <v>42688</v>
      </c>
      <c r="B233" t="s">
        <v>71</v>
      </c>
      <c r="C233" t="s">
        <v>18</v>
      </c>
      <c r="D233">
        <v>1</v>
      </c>
      <c r="E233">
        <v>11888184</v>
      </c>
      <c r="F233">
        <v>111</v>
      </c>
      <c r="G233">
        <v>1</v>
      </c>
    </row>
    <row r="234" spans="1:7" x14ac:dyDescent="0.3">
      <c r="A234" s="21">
        <v>42688</v>
      </c>
      <c r="B234" t="s">
        <v>30</v>
      </c>
      <c r="C234" t="s">
        <v>23</v>
      </c>
      <c r="D234">
        <v>1</v>
      </c>
      <c r="E234">
        <v>20151283</v>
      </c>
      <c r="F234">
        <v>137</v>
      </c>
      <c r="G234">
        <v>1</v>
      </c>
    </row>
    <row r="235" spans="1:7" x14ac:dyDescent="0.3">
      <c r="A235" s="21">
        <v>42688</v>
      </c>
      <c r="B235" t="s">
        <v>116</v>
      </c>
      <c r="C235" t="s">
        <v>21</v>
      </c>
      <c r="D235">
        <v>1</v>
      </c>
      <c r="E235">
        <v>17616390</v>
      </c>
      <c r="F235">
        <v>95</v>
      </c>
      <c r="G235">
        <v>3</v>
      </c>
    </row>
    <row r="236" spans="1:7" x14ac:dyDescent="0.3">
      <c r="A236" s="21">
        <v>42688</v>
      </c>
      <c r="B236" t="s">
        <v>123</v>
      </c>
      <c r="C236" t="s">
        <v>19</v>
      </c>
      <c r="D236">
        <v>1</v>
      </c>
      <c r="E236">
        <v>21371481</v>
      </c>
      <c r="F236">
        <v>149</v>
      </c>
      <c r="G236">
        <v>0</v>
      </c>
    </row>
    <row r="237" spans="1:7" x14ac:dyDescent="0.3">
      <c r="A237" s="21">
        <v>42688</v>
      </c>
      <c r="B237" t="s">
        <v>125</v>
      </c>
      <c r="C237" t="s">
        <v>18</v>
      </c>
      <c r="D237">
        <v>1</v>
      </c>
      <c r="E237">
        <v>18274246</v>
      </c>
      <c r="F237">
        <v>71</v>
      </c>
      <c r="G237">
        <v>1</v>
      </c>
    </row>
    <row r="238" spans="1:7" x14ac:dyDescent="0.3">
      <c r="A238" s="21">
        <v>42688</v>
      </c>
      <c r="B238" t="s">
        <v>61</v>
      </c>
      <c r="C238" t="s">
        <v>24</v>
      </c>
      <c r="D238">
        <v>1</v>
      </c>
      <c r="E238">
        <v>19040431</v>
      </c>
      <c r="F238">
        <v>126</v>
      </c>
      <c r="G238">
        <v>1</v>
      </c>
    </row>
    <row r="239" spans="1:7" x14ac:dyDescent="0.3">
      <c r="A239" s="21">
        <v>42688</v>
      </c>
      <c r="B239" t="s">
        <v>95</v>
      </c>
      <c r="C239" t="s">
        <v>18</v>
      </c>
      <c r="D239">
        <v>1</v>
      </c>
      <c r="E239">
        <v>16930366</v>
      </c>
      <c r="F239">
        <v>89</v>
      </c>
      <c r="G239">
        <v>4</v>
      </c>
    </row>
    <row r="240" spans="1:7" x14ac:dyDescent="0.3">
      <c r="A240" s="21">
        <v>42688</v>
      </c>
      <c r="B240" t="s">
        <v>88</v>
      </c>
      <c r="C240" t="s">
        <v>18</v>
      </c>
      <c r="D240">
        <v>1</v>
      </c>
      <c r="E240">
        <v>17964578</v>
      </c>
      <c r="F240">
        <v>115</v>
      </c>
      <c r="G240">
        <v>2</v>
      </c>
    </row>
    <row r="241" spans="1:7" x14ac:dyDescent="0.3">
      <c r="A241" s="21">
        <v>42688</v>
      </c>
      <c r="B241" t="s">
        <v>89</v>
      </c>
      <c r="C241" t="s">
        <v>21</v>
      </c>
      <c r="D241">
        <v>1</v>
      </c>
      <c r="E241">
        <v>22005351</v>
      </c>
      <c r="F241">
        <v>156</v>
      </c>
      <c r="G241">
        <v>2</v>
      </c>
    </row>
    <row r="242" spans="1:7" x14ac:dyDescent="0.3">
      <c r="A242" s="21">
        <v>42688</v>
      </c>
      <c r="B242" t="s">
        <v>91</v>
      </c>
      <c r="C242" t="s">
        <v>18</v>
      </c>
      <c r="D242">
        <v>1</v>
      </c>
      <c r="E242">
        <v>23218480</v>
      </c>
      <c r="F242">
        <v>133</v>
      </c>
      <c r="G242">
        <v>1</v>
      </c>
    </row>
    <row r="243" spans="1:7" x14ac:dyDescent="0.3">
      <c r="A243" s="21">
        <v>42688</v>
      </c>
      <c r="B243" t="s">
        <v>104</v>
      </c>
      <c r="C243" t="s">
        <v>18</v>
      </c>
      <c r="D243">
        <v>1</v>
      </c>
      <c r="E243">
        <v>3299452</v>
      </c>
      <c r="F243">
        <v>22</v>
      </c>
      <c r="G243">
        <v>0</v>
      </c>
    </row>
    <row r="244" spans="1:7" x14ac:dyDescent="0.3">
      <c r="A244" s="21">
        <v>42688</v>
      </c>
      <c r="B244" t="s">
        <v>78</v>
      </c>
      <c r="C244" t="s">
        <v>18</v>
      </c>
      <c r="D244">
        <v>1</v>
      </c>
      <c r="E244">
        <v>22813379</v>
      </c>
      <c r="F244">
        <v>125</v>
      </c>
      <c r="G244">
        <v>1</v>
      </c>
    </row>
    <row r="245" spans="1:7" x14ac:dyDescent="0.3">
      <c r="A245" s="21">
        <v>42688</v>
      </c>
      <c r="B245" t="s">
        <v>108</v>
      </c>
      <c r="C245" t="s">
        <v>21</v>
      </c>
      <c r="D245">
        <v>1</v>
      </c>
      <c r="E245">
        <v>18047300</v>
      </c>
      <c r="F245">
        <v>120</v>
      </c>
      <c r="G245">
        <v>1</v>
      </c>
    </row>
    <row r="246" spans="1:7" x14ac:dyDescent="0.3">
      <c r="A246" s="21">
        <v>42688</v>
      </c>
      <c r="B246" t="s">
        <v>107</v>
      </c>
      <c r="C246" t="s">
        <v>21</v>
      </c>
      <c r="D246">
        <v>1</v>
      </c>
      <c r="E246">
        <v>19224870</v>
      </c>
      <c r="F246">
        <v>156</v>
      </c>
      <c r="G246">
        <v>2</v>
      </c>
    </row>
    <row r="247" spans="1:7" x14ac:dyDescent="0.3">
      <c r="A247" s="21">
        <v>42688</v>
      </c>
      <c r="B247" t="s">
        <v>48</v>
      </c>
      <c r="C247" t="s">
        <v>18</v>
      </c>
      <c r="D247">
        <v>1</v>
      </c>
      <c r="E247">
        <v>21955149</v>
      </c>
      <c r="F247">
        <v>77</v>
      </c>
      <c r="G247">
        <v>0</v>
      </c>
    </row>
    <row r="248" spans="1:7" x14ac:dyDescent="0.3">
      <c r="A248" s="21">
        <v>42688</v>
      </c>
      <c r="B248" t="s">
        <v>54</v>
      </c>
      <c r="C248" t="s">
        <v>18</v>
      </c>
      <c r="D248">
        <v>1</v>
      </c>
      <c r="E248">
        <v>18195420</v>
      </c>
      <c r="F248">
        <v>132</v>
      </c>
      <c r="G248">
        <v>0</v>
      </c>
    </row>
    <row r="249" spans="1:7" x14ac:dyDescent="0.3">
      <c r="A249" s="21">
        <v>42688</v>
      </c>
      <c r="B249" t="s">
        <v>47</v>
      </c>
      <c r="C249" t="s">
        <v>20</v>
      </c>
      <c r="D249">
        <v>1</v>
      </c>
      <c r="E249">
        <v>19526383</v>
      </c>
      <c r="F249">
        <v>134</v>
      </c>
      <c r="G249">
        <v>1</v>
      </c>
    </row>
    <row r="250" spans="1:7" x14ac:dyDescent="0.3">
      <c r="A250" s="21">
        <v>42688</v>
      </c>
      <c r="B250" t="s">
        <v>124</v>
      </c>
      <c r="C250" t="s">
        <v>21</v>
      </c>
      <c r="D250">
        <v>1</v>
      </c>
      <c r="E250">
        <v>12026057</v>
      </c>
      <c r="F250">
        <v>54</v>
      </c>
      <c r="G250">
        <v>0</v>
      </c>
    </row>
    <row r="251" spans="1:7" x14ac:dyDescent="0.3">
      <c r="A251" s="21">
        <v>42688</v>
      </c>
      <c r="B251" t="s">
        <v>128</v>
      </c>
      <c r="C251" t="s">
        <v>18</v>
      </c>
      <c r="D251">
        <v>1</v>
      </c>
      <c r="E251">
        <v>19329768</v>
      </c>
      <c r="F251">
        <v>140</v>
      </c>
      <c r="G251">
        <v>2</v>
      </c>
    </row>
    <row r="252" spans="1:7" x14ac:dyDescent="0.3">
      <c r="A252" s="21">
        <v>42688</v>
      </c>
      <c r="B252" t="s">
        <v>77</v>
      </c>
      <c r="C252" t="s">
        <v>23</v>
      </c>
      <c r="D252">
        <v>1</v>
      </c>
      <c r="E252">
        <v>22455006</v>
      </c>
      <c r="F252">
        <v>130</v>
      </c>
      <c r="G252">
        <v>1</v>
      </c>
    </row>
    <row r="253" spans="1:7" x14ac:dyDescent="0.3">
      <c r="A253" s="21">
        <v>42688</v>
      </c>
      <c r="B253" t="s">
        <v>86</v>
      </c>
      <c r="C253" t="s">
        <v>21</v>
      </c>
      <c r="D253">
        <v>1</v>
      </c>
      <c r="E253">
        <v>18220192</v>
      </c>
      <c r="F253">
        <v>74</v>
      </c>
      <c r="G253">
        <v>0</v>
      </c>
    </row>
    <row r="254" spans="1:7" x14ac:dyDescent="0.3">
      <c r="A254" s="21">
        <v>42688</v>
      </c>
      <c r="B254" t="s">
        <v>55</v>
      </c>
      <c r="C254" t="s">
        <v>19</v>
      </c>
      <c r="D254">
        <v>1</v>
      </c>
      <c r="E254">
        <v>22880469</v>
      </c>
      <c r="F254">
        <v>131</v>
      </c>
      <c r="G254">
        <v>4</v>
      </c>
    </row>
    <row r="255" spans="1:7" x14ac:dyDescent="0.3">
      <c r="A255" s="21">
        <v>42688</v>
      </c>
      <c r="B255" t="s">
        <v>65</v>
      </c>
      <c r="C255" t="s">
        <v>21</v>
      </c>
      <c r="D255">
        <v>1</v>
      </c>
      <c r="E255">
        <v>17660168</v>
      </c>
      <c r="F255">
        <v>114</v>
      </c>
      <c r="G255">
        <v>1</v>
      </c>
    </row>
    <row r="256" spans="1:7" x14ac:dyDescent="0.3">
      <c r="A256" s="21">
        <v>42688</v>
      </c>
      <c r="B256" t="s">
        <v>80</v>
      </c>
      <c r="C256" t="s">
        <v>21</v>
      </c>
      <c r="D256">
        <v>1</v>
      </c>
      <c r="E256">
        <v>20331436</v>
      </c>
      <c r="F256">
        <v>179</v>
      </c>
      <c r="G256">
        <v>0</v>
      </c>
    </row>
    <row r="257" spans="1:7" x14ac:dyDescent="0.3">
      <c r="A257" s="21">
        <v>42688</v>
      </c>
      <c r="B257" t="s">
        <v>85</v>
      </c>
      <c r="C257" t="s">
        <v>23</v>
      </c>
      <c r="D257">
        <v>1</v>
      </c>
      <c r="E257">
        <v>20279919</v>
      </c>
      <c r="F257">
        <v>149</v>
      </c>
      <c r="G257">
        <v>0</v>
      </c>
    </row>
    <row r="258" spans="1:7" x14ac:dyDescent="0.3">
      <c r="A258" s="21">
        <v>42683</v>
      </c>
      <c r="B258" t="s">
        <v>118</v>
      </c>
      <c r="C258" t="s">
        <v>21</v>
      </c>
      <c r="D258">
        <v>1</v>
      </c>
      <c r="E258">
        <v>1350346</v>
      </c>
      <c r="F258">
        <v>14</v>
      </c>
      <c r="G258">
        <v>0</v>
      </c>
    </row>
    <row r="259" spans="1:7" x14ac:dyDescent="0.3">
      <c r="A259" s="21">
        <v>42683</v>
      </c>
      <c r="B259" t="s">
        <v>115</v>
      </c>
      <c r="C259" t="s">
        <v>24</v>
      </c>
      <c r="D259">
        <v>1</v>
      </c>
      <c r="E259">
        <v>1179056</v>
      </c>
      <c r="F259">
        <v>13</v>
      </c>
      <c r="G259">
        <v>0</v>
      </c>
    </row>
    <row r="260" spans="1:7" x14ac:dyDescent="0.3">
      <c r="A260" s="21">
        <v>42683</v>
      </c>
      <c r="B260" t="s">
        <v>91</v>
      </c>
      <c r="C260" t="s">
        <v>18</v>
      </c>
      <c r="D260">
        <v>1</v>
      </c>
      <c r="E260">
        <v>1617944</v>
      </c>
      <c r="F260">
        <v>14</v>
      </c>
      <c r="G260">
        <v>0</v>
      </c>
    </row>
    <row r="261" spans="1:7" x14ac:dyDescent="0.3">
      <c r="A261" s="21">
        <v>42683</v>
      </c>
      <c r="B261" t="s">
        <v>77</v>
      </c>
      <c r="C261" t="s">
        <v>23</v>
      </c>
      <c r="D261">
        <v>1</v>
      </c>
      <c r="E261">
        <v>1908679</v>
      </c>
      <c r="F261">
        <v>14</v>
      </c>
      <c r="G261">
        <v>0</v>
      </c>
    </row>
    <row r="262" spans="1:7" x14ac:dyDescent="0.3">
      <c r="A262" s="21">
        <v>42683</v>
      </c>
      <c r="B262" t="s">
        <v>85</v>
      </c>
      <c r="C262" t="s">
        <v>23</v>
      </c>
      <c r="D262">
        <v>1</v>
      </c>
      <c r="E262">
        <v>3114791</v>
      </c>
      <c r="F262">
        <v>16</v>
      </c>
      <c r="G262">
        <v>2</v>
      </c>
    </row>
    <row r="263" spans="1:7" x14ac:dyDescent="0.3">
      <c r="A263" s="21">
        <v>42684</v>
      </c>
      <c r="B263" t="s">
        <v>112</v>
      </c>
      <c r="C263" t="s">
        <v>21</v>
      </c>
      <c r="D263">
        <v>1</v>
      </c>
      <c r="E263">
        <v>18162061</v>
      </c>
      <c r="F263">
        <v>147</v>
      </c>
      <c r="G263">
        <v>0</v>
      </c>
    </row>
    <row r="264" spans="1:7" x14ac:dyDescent="0.3">
      <c r="A264" s="21">
        <v>42684</v>
      </c>
      <c r="B264" t="s">
        <v>30</v>
      </c>
      <c r="C264" t="s">
        <v>23</v>
      </c>
      <c r="D264">
        <v>1</v>
      </c>
      <c r="E264">
        <v>18416999</v>
      </c>
      <c r="F264">
        <v>106</v>
      </c>
      <c r="G264">
        <v>1</v>
      </c>
    </row>
    <row r="265" spans="1:7" x14ac:dyDescent="0.3">
      <c r="A265" s="21">
        <v>42684</v>
      </c>
      <c r="B265" t="s">
        <v>89</v>
      </c>
      <c r="C265" t="s">
        <v>21</v>
      </c>
      <c r="D265">
        <v>1</v>
      </c>
      <c r="E265">
        <v>19459751</v>
      </c>
      <c r="F265">
        <v>145</v>
      </c>
      <c r="G265">
        <v>2</v>
      </c>
    </row>
    <row r="266" spans="1:7" x14ac:dyDescent="0.3">
      <c r="A266" s="21">
        <v>42684</v>
      </c>
      <c r="B266" t="s">
        <v>85</v>
      </c>
      <c r="C266" t="s">
        <v>23</v>
      </c>
      <c r="D266">
        <v>1</v>
      </c>
      <c r="E266">
        <v>18930190</v>
      </c>
      <c r="F266">
        <v>89</v>
      </c>
      <c r="G266">
        <v>1</v>
      </c>
    </row>
    <row r="267" spans="1:7" x14ac:dyDescent="0.3">
      <c r="A267" s="21">
        <v>42677</v>
      </c>
      <c r="B267" t="s">
        <v>51</v>
      </c>
      <c r="C267" t="s">
        <v>18</v>
      </c>
      <c r="D267">
        <v>1</v>
      </c>
      <c r="E267">
        <v>18210170</v>
      </c>
      <c r="F267">
        <v>117</v>
      </c>
      <c r="G267">
        <v>1</v>
      </c>
    </row>
    <row r="268" spans="1:7" x14ac:dyDescent="0.3">
      <c r="A268" s="21">
        <v>42677</v>
      </c>
      <c r="B268" t="s">
        <v>128</v>
      </c>
      <c r="C268" t="s">
        <v>18</v>
      </c>
      <c r="D268">
        <v>1</v>
      </c>
      <c r="E268">
        <v>19452709</v>
      </c>
      <c r="F268">
        <v>109</v>
      </c>
      <c r="G268">
        <v>1</v>
      </c>
    </row>
    <row r="269" spans="1:7" x14ac:dyDescent="0.3">
      <c r="A269" s="21">
        <v>42677</v>
      </c>
      <c r="B269" t="s">
        <v>68</v>
      </c>
      <c r="C269" t="s">
        <v>18</v>
      </c>
      <c r="D269">
        <v>1</v>
      </c>
      <c r="E269">
        <v>17797098</v>
      </c>
      <c r="F269">
        <v>157</v>
      </c>
      <c r="G269">
        <v>1</v>
      </c>
    </row>
    <row r="270" spans="1:7" x14ac:dyDescent="0.3">
      <c r="A270" s="21">
        <v>42677</v>
      </c>
      <c r="B270" t="s">
        <v>67</v>
      </c>
      <c r="C270" t="s">
        <v>18</v>
      </c>
      <c r="D270">
        <v>1</v>
      </c>
      <c r="E270">
        <v>15646716</v>
      </c>
      <c r="F270">
        <v>103</v>
      </c>
      <c r="G270">
        <v>0</v>
      </c>
    </row>
    <row r="271" spans="1:7" x14ac:dyDescent="0.3">
      <c r="A271" s="21">
        <v>42677</v>
      </c>
      <c r="B271" t="s">
        <v>78</v>
      </c>
      <c r="C271" t="s">
        <v>18</v>
      </c>
      <c r="D271">
        <v>1</v>
      </c>
      <c r="E271">
        <v>24495665</v>
      </c>
      <c r="F271">
        <v>115</v>
      </c>
      <c r="G271">
        <v>0</v>
      </c>
    </row>
    <row r="272" spans="1:7" x14ac:dyDescent="0.3">
      <c r="A272" s="21">
        <v>42677</v>
      </c>
      <c r="B272" t="s">
        <v>62</v>
      </c>
      <c r="C272" t="s">
        <v>23</v>
      </c>
      <c r="D272">
        <v>1</v>
      </c>
      <c r="E272">
        <v>18096627</v>
      </c>
      <c r="F272">
        <v>81</v>
      </c>
      <c r="G272">
        <v>3</v>
      </c>
    </row>
    <row r="273" spans="1:7" x14ac:dyDescent="0.3">
      <c r="A273" s="21">
        <v>42677</v>
      </c>
      <c r="B273" t="s">
        <v>72</v>
      </c>
      <c r="C273" t="s">
        <v>18</v>
      </c>
      <c r="D273">
        <v>1</v>
      </c>
      <c r="E273">
        <v>19362025</v>
      </c>
      <c r="F273">
        <v>138</v>
      </c>
      <c r="G273">
        <v>3</v>
      </c>
    </row>
    <row r="274" spans="1:7" x14ac:dyDescent="0.3">
      <c r="A274" s="21">
        <v>42677</v>
      </c>
      <c r="B274" t="s">
        <v>38</v>
      </c>
      <c r="C274" t="s">
        <v>18</v>
      </c>
      <c r="D274">
        <v>1</v>
      </c>
      <c r="E274">
        <v>17719655</v>
      </c>
      <c r="F274">
        <v>92</v>
      </c>
      <c r="G274">
        <v>0</v>
      </c>
    </row>
    <row r="275" spans="1:7" x14ac:dyDescent="0.3">
      <c r="A275" s="21">
        <v>42677</v>
      </c>
      <c r="B275" t="s">
        <v>39</v>
      </c>
      <c r="C275" t="s">
        <v>18</v>
      </c>
      <c r="D275">
        <v>1</v>
      </c>
      <c r="E275">
        <v>14091416</v>
      </c>
      <c r="F275">
        <v>63</v>
      </c>
      <c r="G275">
        <v>0</v>
      </c>
    </row>
    <row r="276" spans="1:7" x14ac:dyDescent="0.3">
      <c r="A276" s="21">
        <v>42677</v>
      </c>
      <c r="B276" t="s">
        <v>88</v>
      </c>
      <c r="C276" t="s">
        <v>18</v>
      </c>
      <c r="D276">
        <v>1</v>
      </c>
      <c r="E276">
        <v>18520573</v>
      </c>
      <c r="F276">
        <v>151</v>
      </c>
      <c r="G276">
        <v>0</v>
      </c>
    </row>
    <row r="277" spans="1:7" x14ac:dyDescent="0.3">
      <c r="A277" s="21">
        <v>42677</v>
      </c>
      <c r="B277" t="s">
        <v>104</v>
      </c>
      <c r="C277" t="s">
        <v>18</v>
      </c>
      <c r="D277">
        <v>1</v>
      </c>
      <c r="E277">
        <v>14454128</v>
      </c>
      <c r="F277">
        <v>102</v>
      </c>
      <c r="G277">
        <v>1</v>
      </c>
    </row>
    <row r="278" spans="1:7" x14ac:dyDescent="0.3">
      <c r="A278" s="21">
        <v>42677</v>
      </c>
      <c r="B278" t="s">
        <v>71</v>
      </c>
      <c r="C278" t="s">
        <v>18</v>
      </c>
      <c r="D278">
        <v>1</v>
      </c>
      <c r="E278">
        <v>19046579</v>
      </c>
      <c r="F278">
        <v>103</v>
      </c>
      <c r="G278">
        <v>0</v>
      </c>
    </row>
    <row r="279" spans="1:7" x14ac:dyDescent="0.3">
      <c r="A279" s="21">
        <v>42677</v>
      </c>
      <c r="B279" t="s">
        <v>91</v>
      </c>
      <c r="C279" t="s">
        <v>18</v>
      </c>
      <c r="D279">
        <v>1</v>
      </c>
      <c r="E279">
        <v>18703094</v>
      </c>
      <c r="F279">
        <v>90</v>
      </c>
      <c r="G279">
        <v>0</v>
      </c>
    </row>
    <row r="280" spans="1:7" x14ac:dyDescent="0.3">
      <c r="A280" s="21">
        <v>42677</v>
      </c>
      <c r="B280" t="s">
        <v>114</v>
      </c>
      <c r="C280" t="s">
        <v>20</v>
      </c>
      <c r="D280">
        <v>1</v>
      </c>
      <c r="E280">
        <v>15835617</v>
      </c>
      <c r="F280">
        <v>132</v>
      </c>
      <c r="G280">
        <v>6</v>
      </c>
    </row>
    <row r="281" spans="1:7" x14ac:dyDescent="0.3">
      <c r="A281" s="21">
        <v>42677</v>
      </c>
      <c r="B281" t="s">
        <v>56</v>
      </c>
      <c r="C281" t="s">
        <v>24</v>
      </c>
      <c r="D281">
        <v>1</v>
      </c>
      <c r="E281">
        <v>18719809</v>
      </c>
      <c r="F281">
        <v>86</v>
      </c>
      <c r="G281">
        <v>0</v>
      </c>
    </row>
    <row r="282" spans="1:7" x14ac:dyDescent="0.3">
      <c r="A282" s="21">
        <v>42677</v>
      </c>
      <c r="B282" t="s">
        <v>95</v>
      </c>
      <c r="C282" t="s">
        <v>18</v>
      </c>
      <c r="D282">
        <v>1</v>
      </c>
      <c r="E282">
        <v>3191361</v>
      </c>
      <c r="F282">
        <v>22</v>
      </c>
      <c r="G282">
        <v>0</v>
      </c>
    </row>
    <row r="283" spans="1:7" x14ac:dyDescent="0.3">
      <c r="A283" s="21">
        <v>42677</v>
      </c>
      <c r="B283" t="s">
        <v>48</v>
      </c>
      <c r="C283" t="s">
        <v>18</v>
      </c>
      <c r="D283">
        <v>1</v>
      </c>
      <c r="E283">
        <v>19645506</v>
      </c>
      <c r="F283">
        <v>68</v>
      </c>
      <c r="G283">
        <v>1</v>
      </c>
    </row>
    <row r="284" spans="1:7" x14ac:dyDescent="0.3">
      <c r="A284" s="21">
        <v>42677</v>
      </c>
      <c r="B284" t="s">
        <v>54</v>
      </c>
      <c r="C284" t="s">
        <v>18</v>
      </c>
      <c r="D284">
        <v>1</v>
      </c>
      <c r="E284">
        <v>18297714</v>
      </c>
      <c r="F284">
        <v>108</v>
      </c>
      <c r="G284">
        <v>1</v>
      </c>
    </row>
    <row r="285" spans="1:7" x14ac:dyDescent="0.3">
      <c r="A285" s="21">
        <v>42677</v>
      </c>
      <c r="B285" t="s">
        <v>69</v>
      </c>
      <c r="C285" t="s">
        <v>18</v>
      </c>
      <c r="D285">
        <v>1</v>
      </c>
      <c r="E285">
        <v>15701152</v>
      </c>
      <c r="F285">
        <v>102</v>
      </c>
      <c r="G285">
        <v>1</v>
      </c>
    </row>
    <row r="286" spans="1:7" x14ac:dyDescent="0.3">
      <c r="A286" s="21">
        <v>42675</v>
      </c>
      <c r="B286" t="s">
        <v>96</v>
      </c>
      <c r="C286" t="s">
        <v>24</v>
      </c>
      <c r="D286">
        <v>1</v>
      </c>
      <c r="E286">
        <v>9799351</v>
      </c>
      <c r="F286">
        <v>56</v>
      </c>
      <c r="G286">
        <v>0</v>
      </c>
    </row>
    <row r="287" spans="1:7" x14ac:dyDescent="0.3">
      <c r="A287" s="21">
        <v>42675</v>
      </c>
      <c r="B287" t="s">
        <v>82</v>
      </c>
      <c r="C287" t="s">
        <v>23</v>
      </c>
      <c r="D287">
        <v>1</v>
      </c>
      <c r="E287">
        <v>14404713</v>
      </c>
      <c r="F287">
        <v>58</v>
      </c>
      <c r="G287">
        <v>3</v>
      </c>
    </row>
    <row r="288" spans="1:7" x14ac:dyDescent="0.3">
      <c r="A288" s="21">
        <v>42675</v>
      </c>
      <c r="B288" t="s">
        <v>95</v>
      </c>
      <c r="C288" t="s">
        <v>18</v>
      </c>
      <c r="D288">
        <v>1</v>
      </c>
      <c r="E288">
        <v>18330671</v>
      </c>
      <c r="F288">
        <v>99</v>
      </c>
      <c r="G288">
        <v>1</v>
      </c>
    </row>
    <row r="289" spans="1:7" x14ac:dyDescent="0.3">
      <c r="A289" s="21">
        <v>42675</v>
      </c>
      <c r="B289" t="s">
        <v>92</v>
      </c>
      <c r="C289" t="s">
        <v>21</v>
      </c>
      <c r="D289">
        <v>1</v>
      </c>
      <c r="E289">
        <v>18213424</v>
      </c>
      <c r="F289">
        <v>102</v>
      </c>
      <c r="G289">
        <v>0</v>
      </c>
    </row>
    <row r="290" spans="1:7" x14ac:dyDescent="0.3">
      <c r="A290" s="21">
        <v>42675</v>
      </c>
      <c r="B290" t="s">
        <v>78</v>
      </c>
      <c r="C290" t="s">
        <v>18</v>
      </c>
      <c r="D290">
        <v>1</v>
      </c>
      <c r="E290">
        <v>22748375</v>
      </c>
      <c r="F290">
        <v>103</v>
      </c>
      <c r="G290">
        <v>1</v>
      </c>
    </row>
    <row r="291" spans="1:7" x14ac:dyDescent="0.3">
      <c r="A291" s="21">
        <v>42675</v>
      </c>
      <c r="B291" t="s">
        <v>124</v>
      </c>
      <c r="C291" t="s">
        <v>21</v>
      </c>
      <c r="D291">
        <v>1</v>
      </c>
      <c r="E291">
        <v>19459253</v>
      </c>
      <c r="F291">
        <v>78</v>
      </c>
      <c r="G291">
        <v>1</v>
      </c>
    </row>
    <row r="292" spans="1:7" x14ac:dyDescent="0.3">
      <c r="A292" s="21">
        <v>42675</v>
      </c>
      <c r="B292" t="s">
        <v>89</v>
      </c>
      <c r="C292" t="s">
        <v>21</v>
      </c>
      <c r="D292">
        <v>1</v>
      </c>
      <c r="E292">
        <v>17143967</v>
      </c>
      <c r="F292">
        <v>105</v>
      </c>
      <c r="G292">
        <v>5</v>
      </c>
    </row>
    <row r="293" spans="1:7" x14ac:dyDescent="0.3">
      <c r="A293" s="21">
        <v>42675</v>
      </c>
      <c r="B293" t="s">
        <v>60</v>
      </c>
      <c r="C293" t="s">
        <v>23</v>
      </c>
      <c r="D293">
        <v>1</v>
      </c>
      <c r="E293">
        <v>13800703</v>
      </c>
      <c r="F293">
        <v>103</v>
      </c>
      <c r="G293">
        <v>0</v>
      </c>
    </row>
    <row r="294" spans="1:7" x14ac:dyDescent="0.3">
      <c r="A294" s="21">
        <v>42675</v>
      </c>
      <c r="B294" t="s">
        <v>56</v>
      </c>
      <c r="C294" t="s">
        <v>24</v>
      </c>
      <c r="D294">
        <v>1</v>
      </c>
      <c r="E294">
        <v>10877023</v>
      </c>
      <c r="F294">
        <v>39</v>
      </c>
      <c r="G294">
        <v>0</v>
      </c>
    </row>
    <row r="295" spans="1:7" x14ac:dyDescent="0.3">
      <c r="A295" s="21">
        <v>42675</v>
      </c>
      <c r="B295" t="s">
        <v>88</v>
      </c>
      <c r="C295" t="s">
        <v>18</v>
      </c>
      <c r="D295">
        <v>1</v>
      </c>
      <c r="E295">
        <v>18268558</v>
      </c>
      <c r="F295">
        <v>114</v>
      </c>
      <c r="G295">
        <v>1</v>
      </c>
    </row>
    <row r="296" spans="1:7" x14ac:dyDescent="0.3">
      <c r="A296" s="21">
        <v>42675</v>
      </c>
      <c r="B296" t="s">
        <v>90</v>
      </c>
      <c r="C296" t="s">
        <v>21</v>
      </c>
      <c r="D296">
        <v>1</v>
      </c>
      <c r="E296">
        <v>17581398</v>
      </c>
      <c r="F296">
        <v>136</v>
      </c>
      <c r="G296">
        <v>0</v>
      </c>
    </row>
    <row r="297" spans="1:7" x14ac:dyDescent="0.3">
      <c r="A297" s="21">
        <v>42675</v>
      </c>
      <c r="B297" t="s">
        <v>91</v>
      </c>
      <c r="C297" t="s">
        <v>18</v>
      </c>
      <c r="D297">
        <v>1</v>
      </c>
      <c r="E297">
        <v>18660286</v>
      </c>
      <c r="F297">
        <v>130</v>
      </c>
      <c r="G297">
        <v>1</v>
      </c>
    </row>
    <row r="298" spans="1:7" x14ac:dyDescent="0.3">
      <c r="A298" s="21">
        <v>42675</v>
      </c>
      <c r="B298" t="s">
        <v>93</v>
      </c>
      <c r="C298" t="s">
        <v>22</v>
      </c>
      <c r="D298">
        <v>1</v>
      </c>
      <c r="E298">
        <v>20562771</v>
      </c>
      <c r="F298">
        <v>83</v>
      </c>
      <c r="G298">
        <v>0</v>
      </c>
    </row>
    <row r="299" spans="1:7" x14ac:dyDescent="0.3">
      <c r="A299" s="21">
        <v>42675</v>
      </c>
      <c r="B299" t="s">
        <v>94</v>
      </c>
      <c r="C299" t="s">
        <v>22</v>
      </c>
      <c r="D299">
        <v>1</v>
      </c>
      <c r="E299">
        <v>18074967</v>
      </c>
      <c r="F299">
        <v>60</v>
      </c>
      <c r="G299">
        <v>0</v>
      </c>
    </row>
    <row r="300" spans="1:7" x14ac:dyDescent="0.3">
      <c r="A300" s="21">
        <v>42675</v>
      </c>
      <c r="B300" t="s">
        <v>49</v>
      </c>
      <c r="C300" t="s">
        <v>24</v>
      </c>
      <c r="D300">
        <v>1</v>
      </c>
      <c r="E300">
        <v>18471981</v>
      </c>
      <c r="F300">
        <v>108</v>
      </c>
      <c r="G300">
        <v>1</v>
      </c>
    </row>
    <row r="301" spans="1:7" x14ac:dyDescent="0.3">
      <c r="A301" s="21">
        <v>42675</v>
      </c>
      <c r="B301" t="s">
        <v>105</v>
      </c>
      <c r="C301" t="s">
        <v>22</v>
      </c>
      <c r="D301">
        <v>1</v>
      </c>
      <c r="E301">
        <v>12952184</v>
      </c>
      <c r="F301">
        <v>53</v>
      </c>
      <c r="G301">
        <v>0</v>
      </c>
    </row>
    <row r="302" spans="1:7" x14ac:dyDescent="0.3">
      <c r="A302" s="21">
        <v>42675</v>
      </c>
      <c r="B302" t="s">
        <v>106</v>
      </c>
      <c r="C302" t="s">
        <v>21</v>
      </c>
      <c r="D302">
        <v>1</v>
      </c>
      <c r="E302">
        <v>19296845</v>
      </c>
      <c r="F302">
        <v>152</v>
      </c>
      <c r="G302">
        <v>1</v>
      </c>
    </row>
    <row r="303" spans="1:7" x14ac:dyDescent="0.3">
      <c r="A303" s="21">
        <v>42675</v>
      </c>
      <c r="B303" t="s">
        <v>104</v>
      </c>
      <c r="C303" t="s">
        <v>18</v>
      </c>
      <c r="D303">
        <v>1</v>
      </c>
      <c r="E303">
        <v>11531337</v>
      </c>
      <c r="F303">
        <v>45</v>
      </c>
      <c r="G303">
        <v>3</v>
      </c>
    </row>
    <row r="304" spans="1:7" x14ac:dyDescent="0.3">
      <c r="A304" s="21">
        <v>42675</v>
      </c>
      <c r="B304" t="s">
        <v>79</v>
      </c>
      <c r="C304" t="s">
        <v>21</v>
      </c>
      <c r="D304">
        <v>1</v>
      </c>
      <c r="E304">
        <v>18550201</v>
      </c>
      <c r="F304">
        <v>76</v>
      </c>
      <c r="G304">
        <v>1</v>
      </c>
    </row>
    <row r="305" spans="1:7" x14ac:dyDescent="0.3">
      <c r="A305" s="21">
        <v>42675</v>
      </c>
      <c r="B305" t="s">
        <v>64</v>
      </c>
      <c r="C305" t="s">
        <v>18</v>
      </c>
      <c r="D305">
        <v>1</v>
      </c>
      <c r="E305">
        <v>20322981</v>
      </c>
      <c r="F305">
        <v>104</v>
      </c>
      <c r="G305">
        <v>0</v>
      </c>
    </row>
    <row r="306" spans="1:7" x14ac:dyDescent="0.3">
      <c r="A306" s="21">
        <v>42675</v>
      </c>
      <c r="B306" t="s">
        <v>51</v>
      </c>
      <c r="C306" t="s">
        <v>18</v>
      </c>
      <c r="D306">
        <v>1</v>
      </c>
      <c r="E306">
        <v>16348080</v>
      </c>
      <c r="F306">
        <v>76</v>
      </c>
      <c r="G306">
        <v>0</v>
      </c>
    </row>
    <row r="307" spans="1:7" x14ac:dyDescent="0.3">
      <c r="A307" s="21">
        <v>42675</v>
      </c>
      <c r="B307" t="s">
        <v>48</v>
      </c>
      <c r="C307" t="s">
        <v>18</v>
      </c>
      <c r="D307">
        <v>1</v>
      </c>
      <c r="E307">
        <v>23209318</v>
      </c>
      <c r="F307">
        <v>155</v>
      </c>
      <c r="G307">
        <v>0</v>
      </c>
    </row>
    <row r="308" spans="1:7" x14ac:dyDescent="0.3">
      <c r="A308" s="21">
        <v>42675</v>
      </c>
      <c r="B308" t="s">
        <v>54</v>
      </c>
      <c r="C308" t="s">
        <v>18</v>
      </c>
      <c r="D308">
        <v>1</v>
      </c>
      <c r="E308">
        <v>19897868</v>
      </c>
      <c r="F308">
        <v>111</v>
      </c>
      <c r="G308">
        <v>0</v>
      </c>
    </row>
    <row r="309" spans="1:7" x14ac:dyDescent="0.3">
      <c r="A309" s="21">
        <v>42675</v>
      </c>
      <c r="B309" t="s">
        <v>52</v>
      </c>
      <c r="C309" t="s">
        <v>21</v>
      </c>
      <c r="D309">
        <v>1</v>
      </c>
      <c r="E309">
        <v>15621962</v>
      </c>
      <c r="F309">
        <v>66</v>
      </c>
      <c r="G309">
        <v>0</v>
      </c>
    </row>
    <row r="310" spans="1:7" x14ac:dyDescent="0.3">
      <c r="A310" s="21">
        <v>42675</v>
      </c>
      <c r="B310" t="s">
        <v>50</v>
      </c>
      <c r="C310" t="s">
        <v>23</v>
      </c>
      <c r="D310">
        <v>1</v>
      </c>
      <c r="E310">
        <v>18037765</v>
      </c>
      <c r="F310">
        <v>83</v>
      </c>
      <c r="G310">
        <v>0</v>
      </c>
    </row>
    <row r="311" spans="1:7" x14ac:dyDescent="0.3">
      <c r="A311" s="21">
        <v>42675</v>
      </c>
      <c r="B311" t="s">
        <v>128</v>
      </c>
      <c r="C311" t="s">
        <v>18</v>
      </c>
      <c r="D311">
        <v>1</v>
      </c>
      <c r="E311">
        <v>12156819</v>
      </c>
      <c r="F311">
        <v>103</v>
      </c>
      <c r="G311">
        <v>0</v>
      </c>
    </row>
    <row r="312" spans="1:7" x14ac:dyDescent="0.3">
      <c r="A312" s="21">
        <v>42675</v>
      </c>
      <c r="B312" t="s">
        <v>77</v>
      </c>
      <c r="C312" t="s">
        <v>23</v>
      </c>
      <c r="D312">
        <v>1</v>
      </c>
      <c r="E312">
        <v>19554326</v>
      </c>
      <c r="F312">
        <v>98</v>
      </c>
      <c r="G312">
        <v>0</v>
      </c>
    </row>
    <row r="313" spans="1:7" x14ac:dyDescent="0.3">
      <c r="A313" s="21">
        <v>42675</v>
      </c>
      <c r="B313" t="s">
        <v>76</v>
      </c>
      <c r="C313" t="s">
        <v>23</v>
      </c>
      <c r="D313">
        <v>1</v>
      </c>
      <c r="E313">
        <v>16416049</v>
      </c>
      <c r="F313">
        <v>113</v>
      </c>
      <c r="G313">
        <v>0</v>
      </c>
    </row>
    <row r="314" spans="1:7" x14ac:dyDescent="0.3">
      <c r="A314" s="21">
        <v>42675</v>
      </c>
      <c r="B314" t="s">
        <v>87</v>
      </c>
      <c r="C314" t="s">
        <v>21</v>
      </c>
      <c r="D314">
        <v>1</v>
      </c>
      <c r="E314">
        <v>18139251</v>
      </c>
      <c r="F314">
        <v>111</v>
      </c>
      <c r="G314">
        <v>4</v>
      </c>
    </row>
    <row r="315" spans="1:7" x14ac:dyDescent="0.3">
      <c r="A315" s="21">
        <v>42675</v>
      </c>
      <c r="B315" t="s">
        <v>55</v>
      </c>
      <c r="C315" t="s">
        <v>19</v>
      </c>
      <c r="D315">
        <v>1</v>
      </c>
      <c r="E315">
        <v>18496814</v>
      </c>
      <c r="F315">
        <v>80</v>
      </c>
      <c r="G315">
        <v>0</v>
      </c>
    </row>
    <row r="316" spans="1:7" x14ac:dyDescent="0.3">
      <c r="A316" s="21">
        <v>42675</v>
      </c>
      <c r="B316" t="s">
        <v>69</v>
      </c>
      <c r="C316" t="s">
        <v>18</v>
      </c>
      <c r="D316">
        <v>1</v>
      </c>
      <c r="E316">
        <v>11913109</v>
      </c>
      <c r="F316">
        <v>87</v>
      </c>
      <c r="G316">
        <v>0</v>
      </c>
    </row>
    <row r="317" spans="1:7" x14ac:dyDescent="0.3">
      <c r="A317" s="21">
        <v>42675</v>
      </c>
      <c r="B317" t="s">
        <v>68</v>
      </c>
      <c r="C317" t="s">
        <v>18</v>
      </c>
      <c r="D317">
        <v>1</v>
      </c>
      <c r="E317">
        <v>12979907</v>
      </c>
      <c r="F317">
        <v>50</v>
      </c>
      <c r="G317">
        <v>2</v>
      </c>
    </row>
    <row r="318" spans="1:7" x14ac:dyDescent="0.3">
      <c r="A318" s="21">
        <v>42675</v>
      </c>
      <c r="B318" t="s">
        <v>67</v>
      </c>
      <c r="C318" t="s">
        <v>18</v>
      </c>
      <c r="D318">
        <v>1</v>
      </c>
      <c r="E318">
        <v>11727787</v>
      </c>
      <c r="F318">
        <v>54</v>
      </c>
      <c r="G318">
        <v>1</v>
      </c>
    </row>
    <row r="319" spans="1:7" x14ac:dyDescent="0.3">
      <c r="A319" s="21">
        <v>42675</v>
      </c>
      <c r="B319" t="s">
        <v>65</v>
      </c>
      <c r="C319" t="s">
        <v>21</v>
      </c>
      <c r="D319">
        <v>1</v>
      </c>
      <c r="E319">
        <v>14734397</v>
      </c>
      <c r="F319">
        <v>99</v>
      </c>
      <c r="G319">
        <v>0</v>
      </c>
    </row>
    <row r="320" spans="1:7" x14ac:dyDescent="0.3">
      <c r="A320" s="21">
        <v>42675</v>
      </c>
      <c r="B320" t="s">
        <v>113</v>
      </c>
      <c r="C320" t="s">
        <v>20</v>
      </c>
      <c r="D320">
        <v>1</v>
      </c>
      <c r="E320">
        <v>19176546</v>
      </c>
      <c r="F320">
        <v>91</v>
      </c>
      <c r="G320">
        <v>1</v>
      </c>
    </row>
    <row r="321" spans="1:7" x14ac:dyDescent="0.3">
      <c r="A321" s="21">
        <v>42675</v>
      </c>
      <c r="B321" t="s">
        <v>120</v>
      </c>
      <c r="C321" t="s">
        <v>21</v>
      </c>
      <c r="D321">
        <v>1</v>
      </c>
      <c r="E321">
        <v>19033447</v>
      </c>
      <c r="F321">
        <v>104</v>
      </c>
      <c r="G321">
        <v>2</v>
      </c>
    </row>
    <row r="322" spans="1:7" x14ac:dyDescent="0.3">
      <c r="A322" s="21">
        <v>42675</v>
      </c>
      <c r="B322" t="s">
        <v>132</v>
      </c>
      <c r="C322" t="s">
        <v>24</v>
      </c>
      <c r="D322">
        <v>1</v>
      </c>
      <c r="E322">
        <v>19717088</v>
      </c>
      <c r="F322">
        <v>88</v>
      </c>
      <c r="G322">
        <v>0</v>
      </c>
    </row>
    <row r="323" spans="1:7" x14ac:dyDescent="0.3">
      <c r="A323" s="21">
        <v>42675</v>
      </c>
      <c r="B323" t="s">
        <v>118</v>
      </c>
      <c r="C323" t="s">
        <v>21</v>
      </c>
      <c r="D323">
        <v>1</v>
      </c>
      <c r="E323">
        <v>18371441</v>
      </c>
      <c r="F323">
        <v>100</v>
      </c>
      <c r="G323">
        <v>2</v>
      </c>
    </row>
    <row r="324" spans="1:7" x14ac:dyDescent="0.3">
      <c r="A324" s="21">
        <v>42675</v>
      </c>
      <c r="B324" t="s">
        <v>110</v>
      </c>
      <c r="C324" t="s">
        <v>21</v>
      </c>
      <c r="D324">
        <v>1</v>
      </c>
      <c r="E324">
        <v>19627744</v>
      </c>
      <c r="F324">
        <v>150</v>
      </c>
      <c r="G324">
        <v>2</v>
      </c>
    </row>
    <row r="325" spans="1:7" x14ac:dyDescent="0.3">
      <c r="A325" s="21">
        <v>42675</v>
      </c>
      <c r="B325" t="s">
        <v>111</v>
      </c>
      <c r="C325" t="s">
        <v>20</v>
      </c>
      <c r="D325">
        <v>1</v>
      </c>
      <c r="E325">
        <v>17636809</v>
      </c>
      <c r="F325">
        <v>125</v>
      </c>
      <c r="G325">
        <v>1</v>
      </c>
    </row>
    <row r="326" spans="1:7" x14ac:dyDescent="0.3">
      <c r="A326" s="21">
        <v>42675</v>
      </c>
      <c r="B326" t="s">
        <v>97</v>
      </c>
      <c r="C326" t="s">
        <v>20</v>
      </c>
      <c r="D326">
        <v>1</v>
      </c>
      <c r="E326">
        <v>14542007</v>
      </c>
      <c r="F326">
        <v>103</v>
      </c>
      <c r="G326">
        <v>0</v>
      </c>
    </row>
    <row r="327" spans="1:7" x14ac:dyDescent="0.3">
      <c r="A327" s="21">
        <v>42675</v>
      </c>
      <c r="B327" t="s">
        <v>98</v>
      </c>
      <c r="C327" t="s">
        <v>20</v>
      </c>
      <c r="D327">
        <v>1</v>
      </c>
      <c r="E327">
        <v>18318574</v>
      </c>
      <c r="F327">
        <v>93</v>
      </c>
      <c r="G327">
        <v>3</v>
      </c>
    </row>
    <row r="328" spans="1:7" x14ac:dyDescent="0.3">
      <c r="A328" s="21">
        <v>42675</v>
      </c>
      <c r="B328" t="s">
        <v>62</v>
      </c>
      <c r="C328" t="s">
        <v>23</v>
      </c>
      <c r="D328">
        <v>1</v>
      </c>
      <c r="E328">
        <v>12632467</v>
      </c>
      <c r="F328">
        <v>85</v>
      </c>
      <c r="G328">
        <v>0</v>
      </c>
    </row>
    <row r="329" spans="1:7" x14ac:dyDescent="0.3">
      <c r="A329" s="21">
        <v>42675</v>
      </c>
      <c r="B329" t="s">
        <v>112</v>
      </c>
      <c r="C329" t="s">
        <v>21</v>
      </c>
      <c r="D329">
        <v>1</v>
      </c>
      <c r="E329">
        <v>18470861</v>
      </c>
      <c r="F329">
        <v>80</v>
      </c>
      <c r="G329">
        <v>1</v>
      </c>
    </row>
    <row r="330" spans="1:7" x14ac:dyDescent="0.3">
      <c r="A330" s="21">
        <v>42675</v>
      </c>
      <c r="B330" t="s">
        <v>99</v>
      </c>
      <c r="C330" t="s">
        <v>19</v>
      </c>
      <c r="D330">
        <v>1</v>
      </c>
      <c r="E330">
        <v>19020426</v>
      </c>
      <c r="F330">
        <v>96</v>
      </c>
      <c r="G330">
        <v>0</v>
      </c>
    </row>
    <row r="331" spans="1:7" x14ac:dyDescent="0.3">
      <c r="A331" s="21">
        <v>42675</v>
      </c>
      <c r="B331" t="s">
        <v>46</v>
      </c>
      <c r="C331" t="s">
        <v>24</v>
      </c>
      <c r="D331">
        <v>1</v>
      </c>
      <c r="E331">
        <v>17236611</v>
      </c>
      <c r="F331">
        <v>75</v>
      </c>
      <c r="G331">
        <v>1</v>
      </c>
    </row>
    <row r="332" spans="1:7" x14ac:dyDescent="0.3">
      <c r="A332" s="21">
        <v>42675</v>
      </c>
      <c r="B332" t="s">
        <v>71</v>
      </c>
      <c r="C332" t="s">
        <v>18</v>
      </c>
      <c r="D332">
        <v>1</v>
      </c>
      <c r="E332">
        <v>19494897</v>
      </c>
      <c r="F332">
        <v>79</v>
      </c>
      <c r="G332">
        <v>3</v>
      </c>
    </row>
    <row r="333" spans="1:7" x14ac:dyDescent="0.3">
      <c r="A333" s="21">
        <v>42675</v>
      </c>
      <c r="B333" t="s">
        <v>72</v>
      </c>
      <c r="C333" t="s">
        <v>18</v>
      </c>
      <c r="D333">
        <v>1</v>
      </c>
      <c r="E333">
        <v>16929673</v>
      </c>
      <c r="F333">
        <v>111</v>
      </c>
      <c r="G333">
        <v>1</v>
      </c>
    </row>
    <row r="334" spans="1:7" x14ac:dyDescent="0.3">
      <c r="A334" s="21">
        <v>42675</v>
      </c>
      <c r="B334" t="s">
        <v>38</v>
      </c>
      <c r="C334" t="s">
        <v>18</v>
      </c>
      <c r="D334">
        <v>1</v>
      </c>
      <c r="E334">
        <v>16952675</v>
      </c>
      <c r="F334">
        <v>104</v>
      </c>
      <c r="G334">
        <v>2</v>
      </c>
    </row>
    <row r="335" spans="1:7" x14ac:dyDescent="0.3">
      <c r="A335" s="21">
        <v>42675</v>
      </c>
      <c r="B335" t="s">
        <v>39</v>
      </c>
      <c r="C335" t="s">
        <v>18</v>
      </c>
      <c r="D335">
        <v>1</v>
      </c>
      <c r="E335">
        <v>13850950</v>
      </c>
      <c r="F335">
        <v>46</v>
      </c>
      <c r="G335">
        <v>1</v>
      </c>
    </row>
    <row r="336" spans="1:7" x14ac:dyDescent="0.3">
      <c r="A336" s="21">
        <v>42675</v>
      </c>
      <c r="B336" t="s">
        <v>36</v>
      </c>
      <c r="C336" t="s">
        <v>18</v>
      </c>
      <c r="D336">
        <v>1</v>
      </c>
      <c r="E336">
        <v>16782519</v>
      </c>
      <c r="F336">
        <v>91</v>
      </c>
      <c r="G336">
        <v>3</v>
      </c>
    </row>
    <row r="337" spans="1:7" x14ac:dyDescent="0.3">
      <c r="A337" s="21">
        <v>42675</v>
      </c>
      <c r="B337" t="s">
        <v>126</v>
      </c>
      <c r="C337" t="s">
        <v>20</v>
      </c>
      <c r="D337">
        <v>1</v>
      </c>
      <c r="E337">
        <v>18203160</v>
      </c>
      <c r="F337">
        <v>86</v>
      </c>
      <c r="G337">
        <v>1</v>
      </c>
    </row>
    <row r="338" spans="1:7" x14ac:dyDescent="0.3">
      <c r="A338" s="21">
        <v>42675</v>
      </c>
      <c r="B338" t="s">
        <v>30</v>
      </c>
      <c r="C338" t="s">
        <v>23</v>
      </c>
      <c r="D338">
        <v>1</v>
      </c>
      <c r="E338">
        <v>18870052</v>
      </c>
      <c r="F338">
        <v>103</v>
      </c>
      <c r="G338">
        <v>2</v>
      </c>
    </row>
    <row r="339" spans="1:7" x14ac:dyDescent="0.3">
      <c r="A339" s="21">
        <v>42675</v>
      </c>
      <c r="B339" t="s">
        <v>115</v>
      </c>
      <c r="C339" t="s">
        <v>24</v>
      </c>
      <c r="D339">
        <v>1</v>
      </c>
      <c r="E339">
        <v>18208597</v>
      </c>
      <c r="F339">
        <v>106</v>
      </c>
      <c r="G339">
        <v>0</v>
      </c>
    </row>
    <row r="340" spans="1:7" x14ac:dyDescent="0.3">
      <c r="A340" s="21">
        <v>42675</v>
      </c>
      <c r="B340" t="s">
        <v>133</v>
      </c>
      <c r="C340" t="s">
        <v>20</v>
      </c>
      <c r="D340">
        <v>1</v>
      </c>
      <c r="E340">
        <v>16603300</v>
      </c>
      <c r="F340">
        <v>67</v>
      </c>
      <c r="G340">
        <v>0</v>
      </c>
    </row>
    <row r="341" spans="1:7" x14ac:dyDescent="0.3">
      <c r="A341" s="21">
        <v>42675</v>
      </c>
      <c r="B341" t="s">
        <v>116</v>
      </c>
      <c r="C341" t="s">
        <v>21</v>
      </c>
      <c r="D341">
        <v>1</v>
      </c>
      <c r="E341">
        <v>19339378</v>
      </c>
      <c r="F341">
        <v>81</v>
      </c>
      <c r="G341">
        <v>1</v>
      </c>
    </row>
    <row r="342" spans="1:7" x14ac:dyDescent="0.3">
      <c r="A342" s="21">
        <v>42675</v>
      </c>
      <c r="B342" t="s">
        <v>123</v>
      </c>
      <c r="C342" t="s">
        <v>19</v>
      </c>
      <c r="D342">
        <v>1</v>
      </c>
      <c r="E342">
        <v>14810061</v>
      </c>
      <c r="F342">
        <v>86</v>
      </c>
      <c r="G342">
        <v>0</v>
      </c>
    </row>
    <row r="343" spans="1:7" x14ac:dyDescent="0.3">
      <c r="A343" s="21">
        <v>42675</v>
      </c>
      <c r="B343" t="s">
        <v>121</v>
      </c>
      <c r="C343" t="s">
        <v>21</v>
      </c>
      <c r="D343">
        <v>1</v>
      </c>
      <c r="E343">
        <v>16712208</v>
      </c>
      <c r="F343">
        <v>145</v>
      </c>
      <c r="G343">
        <v>0</v>
      </c>
    </row>
    <row r="344" spans="1:7" x14ac:dyDescent="0.3">
      <c r="A344" s="21">
        <v>42675</v>
      </c>
      <c r="B344" t="s">
        <v>125</v>
      </c>
      <c r="C344" t="s">
        <v>18</v>
      </c>
      <c r="D344">
        <v>1</v>
      </c>
      <c r="E344">
        <v>17127842</v>
      </c>
      <c r="F344">
        <v>83</v>
      </c>
      <c r="G344">
        <v>2</v>
      </c>
    </row>
    <row r="345" spans="1:7" x14ac:dyDescent="0.3">
      <c r="A345" s="21">
        <v>42675</v>
      </c>
      <c r="B345" t="s">
        <v>61</v>
      </c>
      <c r="C345" t="s">
        <v>24</v>
      </c>
      <c r="D345">
        <v>1</v>
      </c>
      <c r="E345">
        <v>18504598</v>
      </c>
      <c r="F345">
        <v>117</v>
      </c>
      <c r="G345">
        <v>1</v>
      </c>
    </row>
    <row r="346" spans="1:7" x14ac:dyDescent="0.3">
      <c r="A346" s="21">
        <v>42675</v>
      </c>
      <c r="B346" t="s">
        <v>42</v>
      </c>
      <c r="C346" t="s">
        <v>24</v>
      </c>
      <c r="D346">
        <v>1</v>
      </c>
      <c r="E346">
        <v>11026547</v>
      </c>
      <c r="F346">
        <v>67</v>
      </c>
      <c r="G346">
        <v>1</v>
      </c>
    </row>
    <row r="347" spans="1:7" x14ac:dyDescent="0.3">
      <c r="A347" s="21">
        <v>42675</v>
      </c>
      <c r="B347" t="s">
        <v>83</v>
      </c>
      <c r="C347" t="s">
        <v>19</v>
      </c>
      <c r="D347">
        <v>1</v>
      </c>
      <c r="E347">
        <v>13590033</v>
      </c>
      <c r="F347">
        <v>64</v>
      </c>
      <c r="G347">
        <v>0</v>
      </c>
    </row>
    <row r="348" spans="1:7" x14ac:dyDescent="0.3">
      <c r="A348" s="21">
        <v>42675</v>
      </c>
      <c r="B348" t="s">
        <v>47</v>
      </c>
      <c r="C348" t="s">
        <v>20</v>
      </c>
      <c r="D348">
        <v>1</v>
      </c>
      <c r="E348">
        <v>14552526</v>
      </c>
      <c r="F348">
        <v>146</v>
      </c>
      <c r="G348">
        <v>0</v>
      </c>
    </row>
    <row r="349" spans="1:7" x14ac:dyDescent="0.3">
      <c r="A349" s="21">
        <v>42677</v>
      </c>
      <c r="B349" t="s">
        <v>44</v>
      </c>
      <c r="C349" t="s">
        <v>21</v>
      </c>
      <c r="D349">
        <v>1</v>
      </c>
      <c r="E349">
        <v>7262666</v>
      </c>
      <c r="F349">
        <v>49</v>
      </c>
      <c r="G349">
        <v>0</v>
      </c>
    </row>
    <row r="350" spans="1:7" x14ac:dyDescent="0.3">
      <c r="A350" s="21">
        <v>42677</v>
      </c>
      <c r="B350" t="s">
        <v>108</v>
      </c>
      <c r="C350" t="s">
        <v>21</v>
      </c>
      <c r="D350">
        <v>1</v>
      </c>
      <c r="E350">
        <v>2672167</v>
      </c>
      <c r="F350">
        <v>25</v>
      </c>
      <c r="G350">
        <v>1</v>
      </c>
    </row>
    <row r="351" spans="1:7" x14ac:dyDescent="0.3">
      <c r="A351" s="21">
        <v>42677</v>
      </c>
      <c r="B351" t="s">
        <v>45</v>
      </c>
      <c r="C351" t="s">
        <v>21</v>
      </c>
      <c r="D351">
        <v>1</v>
      </c>
      <c r="E351">
        <v>4031435</v>
      </c>
      <c r="F351">
        <v>19</v>
      </c>
      <c r="G351">
        <v>1</v>
      </c>
    </row>
    <row r="352" spans="1:7" x14ac:dyDescent="0.3">
      <c r="A352" s="21">
        <v>42680</v>
      </c>
      <c r="B352" t="s">
        <v>132</v>
      </c>
      <c r="C352" t="s">
        <v>24</v>
      </c>
      <c r="D352">
        <v>1</v>
      </c>
      <c r="E352">
        <v>9612573</v>
      </c>
      <c r="F352">
        <v>52</v>
      </c>
      <c r="G352">
        <v>0</v>
      </c>
    </row>
    <row r="353" spans="1:7" x14ac:dyDescent="0.3">
      <c r="A353" s="21">
        <v>42680</v>
      </c>
      <c r="B353" t="s">
        <v>78</v>
      </c>
      <c r="C353" t="s">
        <v>18</v>
      </c>
      <c r="D353">
        <v>1</v>
      </c>
      <c r="E353">
        <v>10756210</v>
      </c>
      <c r="F353">
        <v>55</v>
      </c>
      <c r="G353">
        <v>1</v>
      </c>
    </row>
    <row r="354" spans="1:7" x14ac:dyDescent="0.3">
      <c r="A354" s="21">
        <v>42680</v>
      </c>
      <c r="B354" t="s">
        <v>74</v>
      </c>
      <c r="C354" t="s">
        <v>21</v>
      </c>
      <c r="D354">
        <v>1</v>
      </c>
      <c r="E354">
        <v>17622038</v>
      </c>
      <c r="F354">
        <v>182</v>
      </c>
      <c r="G354">
        <v>2</v>
      </c>
    </row>
    <row r="355" spans="1:7" x14ac:dyDescent="0.3">
      <c r="A355" s="21">
        <v>42680</v>
      </c>
      <c r="B355" t="s">
        <v>112</v>
      </c>
      <c r="C355" t="s">
        <v>21</v>
      </c>
      <c r="D355">
        <v>1</v>
      </c>
      <c r="E355">
        <v>19439838</v>
      </c>
      <c r="F355">
        <v>125</v>
      </c>
      <c r="G355">
        <v>1</v>
      </c>
    </row>
    <row r="356" spans="1:7" x14ac:dyDescent="0.3">
      <c r="A356" s="21">
        <v>42680</v>
      </c>
      <c r="B356" t="s">
        <v>125</v>
      </c>
      <c r="C356" t="s">
        <v>18</v>
      </c>
      <c r="D356">
        <v>1</v>
      </c>
      <c r="E356">
        <v>17964152</v>
      </c>
      <c r="F356">
        <v>79</v>
      </c>
      <c r="G356">
        <v>1</v>
      </c>
    </row>
    <row r="357" spans="1:7" x14ac:dyDescent="0.3">
      <c r="A357" s="21">
        <v>42680</v>
      </c>
      <c r="B357" t="s">
        <v>104</v>
      </c>
      <c r="C357" t="s">
        <v>18</v>
      </c>
      <c r="D357">
        <v>1</v>
      </c>
      <c r="E357">
        <v>15593948</v>
      </c>
      <c r="F357">
        <v>92</v>
      </c>
      <c r="G357">
        <v>2</v>
      </c>
    </row>
    <row r="358" spans="1:7" x14ac:dyDescent="0.3">
      <c r="A358" s="21">
        <v>42680</v>
      </c>
      <c r="B358" t="s">
        <v>108</v>
      </c>
      <c r="C358" t="s">
        <v>21</v>
      </c>
      <c r="D358">
        <v>1</v>
      </c>
      <c r="E358">
        <v>19020522</v>
      </c>
      <c r="F358">
        <v>102</v>
      </c>
      <c r="G358">
        <v>1</v>
      </c>
    </row>
    <row r="359" spans="1:7" x14ac:dyDescent="0.3">
      <c r="A359" s="21">
        <v>42680</v>
      </c>
      <c r="B359" t="s">
        <v>128</v>
      </c>
      <c r="C359" t="s">
        <v>18</v>
      </c>
      <c r="D359">
        <v>1</v>
      </c>
      <c r="E359">
        <v>18344781</v>
      </c>
      <c r="F359">
        <v>99</v>
      </c>
      <c r="G359">
        <v>0</v>
      </c>
    </row>
    <row r="360" spans="1:7" x14ac:dyDescent="0.3">
      <c r="A360" s="21">
        <v>42680</v>
      </c>
      <c r="B360" t="s">
        <v>86</v>
      </c>
      <c r="C360" t="s">
        <v>21</v>
      </c>
      <c r="D360">
        <v>1</v>
      </c>
      <c r="E360">
        <v>16283238</v>
      </c>
      <c r="F360">
        <v>69</v>
      </c>
      <c r="G360">
        <v>0</v>
      </c>
    </row>
    <row r="361" spans="1:7" x14ac:dyDescent="0.3">
      <c r="A361" s="21">
        <v>42680</v>
      </c>
      <c r="B361" t="s">
        <v>68</v>
      </c>
      <c r="C361" t="s">
        <v>18</v>
      </c>
      <c r="D361">
        <v>1</v>
      </c>
      <c r="E361">
        <v>9111887</v>
      </c>
      <c r="F361">
        <v>40</v>
      </c>
      <c r="G361">
        <v>1</v>
      </c>
    </row>
    <row r="362" spans="1:7" x14ac:dyDescent="0.3">
      <c r="A362" s="21">
        <v>42680</v>
      </c>
      <c r="B362" t="s">
        <v>65</v>
      </c>
      <c r="C362" t="s">
        <v>21</v>
      </c>
      <c r="D362">
        <v>1</v>
      </c>
      <c r="E362">
        <v>17601283</v>
      </c>
      <c r="F362">
        <v>155</v>
      </c>
      <c r="G362">
        <v>0</v>
      </c>
    </row>
    <row r="363" spans="1:7" x14ac:dyDescent="0.3">
      <c r="A363" s="21">
        <v>42677</v>
      </c>
      <c r="B363" t="s">
        <v>92</v>
      </c>
      <c r="C363" t="s">
        <v>21</v>
      </c>
      <c r="D363">
        <v>1</v>
      </c>
      <c r="E363">
        <v>17947963</v>
      </c>
      <c r="F363">
        <v>92</v>
      </c>
      <c r="G363">
        <v>0</v>
      </c>
    </row>
    <row r="364" spans="1:7" x14ac:dyDescent="0.3">
      <c r="A364" s="21">
        <v>42677</v>
      </c>
      <c r="B364" t="s">
        <v>83</v>
      </c>
      <c r="C364" t="s">
        <v>19</v>
      </c>
      <c r="D364">
        <v>1</v>
      </c>
      <c r="E364">
        <v>10860012</v>
      </c>
      <c r="F364">
        <v>40</v>
      </c>
      <c r="G364">
        <v>6</v>
      </c>
    </row>
    <row r="365" spans="1:7" x14ac:dyDescent="0.3">
      <c r="A365" s="21">
        <v>42677</v>
      </c>
      <c r="B365" t="s">
        <v>134</v>
      </c>
      <c r="C365" t="s">
        <v>21</v>
      </c>
      <c r="D365">
        <v>1</v>
      </c>
      <c r="E365">
        <v>14645457</v>
      </c>
      <c r="F365">
        <v>125</v>
      </c>
      <c r="G365">
        <v>0</v>
      </c>
    </row>
    <row r="366" spans="1:7" x14ac:dyDescent="0.3">
      <c r="A366" s="21">
        <v>42677</v>
      </c>
      <c r="B366" t="s">
        <v>112</v>
      </c>
      <c r="C366" t="s">
        <v>21</v>
      </c>
      <c r="D366">
        <v>1</v>
      </c>
      <c r="E366">
        <v>17775368</v>
      </c>
      <c r="F366">
        <v>105</v>
      </c>
      <c r="G366">
        <v>2</v>
      </c>
    </row>
    <row r="367" spans="1:7" x14ac:dyDescent="0.3">
      <c r="A367" s="21">
        <v>42677</v>
      </c>
      <c r="B367" t="s">
        <v>60</v>
      </c>
      <c r="C367" t="s">
        <v>23</v>
      </c>
      <c r="D367">
        <v>1</v>
      </c>
      <c r="E367">
        <v>15247237</v>
      </c>
      <c r="F367">
        <v>103</v>
      </c>
      <c r="G367">
        <v>0</v>
      </c>
    </row>
    <row r="368" spans="1:7" x14ac:dyDescent="0.3">
      <c r="A368" s="21">
        <v>42676</v>
      </c>
      <c r="B368" t="s">
        <v>120</v>
      </c>
      <c r="C368" t="s">
        <v>21</v>
      </c>
      <c r="D368">
        <v>1</v>
      </c>
      <c r="E368">
        <v>7181614</v>
      </c>
      <c r="F368">
        <v>39</v>
      </c>
      <c r="G368">
        <v>0</v>
      </c>
    </row>
    <row r="369" spans="1:7" x14ac:dyDescent="0.3">
      <c r="A369" s="21">
        <v>42678</v>
      </c>
      <c r="B369" t="s">
        <v>114</v>
      </c>
      <c r="C369" t="s">
        <v>20</v>
      </c>
      <c r="D369">
        <v>1</v>
      </c>
      <c r="E369">
        <v>18425057</v>
      </c>
      <c r="F369">
        <v>135</v>
      </c>
      <c r="G369">
        <v>3</v>
      </c>
    </row>
    <row r="370" spans="1:7" x14ac:dyDescent="0.3">
      <c r="A370" s="21">
        <v>42678</v>
      </c>
      <c r="B370" t="s">
        <v>69</v>
      </c>
      <c r="C370" t="s">
        <v>18</v>
      </c>
      <c r="D370">
        <v>1</v>
      </c>
      <c r="E370">
        <v>7914454</v>
      </c>
      <c r="F370">
        <v>42</v>
      </c>
      <c r="G370">
        <v>1</v>
      </c>
    </row>
    <row r="371" spans="1:7" x14ac:dyDescent="0.3">
      <c r="A371" s="21">
        <v>42678</v>
      </c>
      <c r="B371" t="s">
        <v>119</v>
      </c>
      <c r="C371" t="s">
        <v>20</v>
      </c>
      <c r="D371">
        <v>1</v>
      </c>
      <c r="E371">
        <v>8623707</v>
      </c>
      <c r="F371">
        <v>43</v>
      </c>
      <c r="G371">
        <v>0</v>
      </c>
    </row>
    <row r="372" spans="1:7" x14ac:dyDescent="0.3">
      <c r="A372" s="21">
        <v>42678</v>
      </c>
      <c r="B372" t="s">
        <v>97</v>
      </c>
      <c r="C372" t="s">
        <v>20</v>
      </c>
      <c r="D372">
        <v>1</v>
      </c>
      <c r="E372">
        <v>18054257</v>
      </c>
      <c r="F372">
        <v>85</v>
      </c>
      <c r="G372">
        <v>0</v>
      </c>
    </row>
    <row r="373" spans="1:7" x14ac:dyDescent="0.3">
      <c r="A373" s="21">
        <v>42678</v>
      </c>
      <c r="B373" t="s">
        <v>98</v>
      </c>
      <c r="C373" t="s">
        <v>20</v>
      </c>
      <c r="D373">
        <v>1</v>
      </c>
      <c r="E373">
        <v>9866684</v>
      </c>
      <c r="F373">
        <v>42</v>
      </c>
      <c r="G373">
        <v>1</v>
      </c>
    </row>
    <row r="374" spans="1:7" x14ac:dyDescent="0.3">
      <c r="A374" s="21">
        <v>42678</v>
      </c>
      <c r="B374" t="s">
        <v>126</v>
      </c>
      <c r="C374" t="s">
        <v>20</v>
      </c>
      <c r="D374">
        <v>1</v>
      </c>
      <c r="E374">
        <v>10421575</v>
      </c>
      <c r="F374">
        <v>50</v>
      </c>
      <c r="G374">
        <v>0</v>
      </c>
    </row>
    <row r="375" spans="1:7" x14ac:dyDescent="0.3">
      <c r="A375" s="21">
        <v>42678</v>
      </c>
      <c r="B375" t="s">
        <v>123</v>
      </c>
      <c r="C375" t="s">
        <v>19</v>
      </c>
      <c r="D375">
        <v>1</v>
      </c>
      <c r="E375">
        <v>12628512</v>
      </c>
      <c r="F375">
        <v>82</v>
      </c>
      <c r="G375">
        <v>0</v>
      </c>
    </row>
    <row r="376" spans="1:7" x14ac:dyDescent="0.3">
      <c r="A376" s="21">
        <v>42678</v>
      </c>
      <c r="B376" t="s">
        <v>49</v>
      </c>
      <c r="C376" t="s">
        <v>24</v>
      </c>
      <c r="D376">
        <v>1</v>
      </c>
      <c r="E376">
        <v>18635366</v>
      </c>
      <c r="F376">
        <v>100</v>
      </c>
      <c r="G376">
        <v>1</v>
      </c>
    </row>
    <row r="377" spans="1:7" x14ac:dyDescent="0.3">
      <c r="A377" s="21">
        <v>42678</v>
      </c>
      <c r="B377" t="s">
        <v>70</v>
      </c>
      <c r="C377" t="s">
        <v>20</v>
      </c>
      <c r="D377">
        <v>1</v>
      </c>
      <c r="E377">
        <v>17717902</v>
      </c>
      <c r="F377">
        <v>79</v>
      </c>
      <c r="G377">
        <v>1</v>
      </c>
    </row>
    <row r="378" spans="1:7" x14ac:dyDescent="0.3">
      <c r="A378" s="21">
        <v>42678</v>
      </c>
      <c r="B378" t="s">
        <v>55</v>
      </c>
      <c r="C378" t="s">
        <v>19</v>
      </c>
      <c r="D378">
        <v>1</v>
      </c>
      <c r="E378">
        <v>20140264</v>
      </c>
      <c r="F378">
        <v>93</v>
      </c>
      <c r="G378">
        <v>0</v>
      </c>
    </row>
    <row r="379" spans="1:7" x14ac:dyDescent="0.3">
      <c r="A379" s="21">
        <v>42679</v>
      </c>
      <c r="B379" t="s">
        <v>122</v>
      </c>
      <c r="C379" t="s">
        <v>23</v>
      </c>
      <c r="D379">
        <v>1</v>
      </c>
      <c r="E379">
        <v>14849851</v>
      </c>
      <c r="F379">
        <v>80</v>
      </c>
      <c r="G379">
        <v>2</v>
      </c>
    </row>
    <row r="380" spans="1:7" x14ac:dyDescent="0.3">
      <c r="A380" s="21">
        <v>42679</v>
      </c>
      <c r="B380" t="s">
        <v>32</v>
      </c>
      <c r="C380" t="s">
        <v>23</v>
      </c>
      <c r="D380">
        <v>1</v>
      </c>
      <c r="E380">
        <v>15822022</v>
      </c>
      <c r="F380">
        <v>70</v>
      </c>
      <c r="G380">
        <v>1</v>
      </c>
    </row>
    <row r="381" spans="1:7" x14ac:dyDescent="0.3">
      <c r="A381" s="21">
        <v>42678</v>
      </c>
      <c r="B381" t="s">
        <v>124</v>
      </c>
      <c r="C381" t="s">
        <v>21</v>
      </c>
      <c r="D381">
        <v>1</v>
      </c>
      <c r="E381">
        <v>16889899</v>
      </c>
      <c r="F381">
        <v>71</v>
      </c>
      <c r="G381">
        <v>1</v>
      </c>
    </row>
    <row r="382" spans="1:7" x14ac:dyDescent="0.3">
      <c r="A382" s="21">
        <v>42679</v>
      </c>
      <c r="B382" t="s">
        <v>114</v>
      </c>
      <c r="C382" t="s">
        <v>20</v>
      </c>
      <c r="D382">
        <v>1</v>
      </c>
      <c r="E382">
        <v>18488818</v>
      </c>
      <c r="F382">
        <v>140</v>
      </c>
      <c r="G382">
        <v>2</v>
      </c>
    </row>
    <row r="383" spans="1:7" x14ac:dyDescent="0.3">
      <c r="A383" s="21">
        <v>42679</v>
      </c>
      <c r="B383" t="s">
        <v>96</v>
      </c>
      <c r="C383" t="s">
        <v>24</v>
      </c>
      <c r="D383">
        <v>1</v>
      </c>
      <c r="E383">
        <v>17077991</v>
      </c>
      <c r="F383">
        <v>78</v>
      </c>
      <c r="G383">
        <v>1</v>
      </c>
    </row>
    <row r="384" spans="1:7" x14ac:dyDescent="0.3">
      <c r="A384" s="21">
        <v>42679</v>
      </c>
      <c r="B384" t="s">
        <v>115</v>
      </c>
      <c r="C384" t="s">
        <v>24</v>
      </c>
      <c r="D384">
        <v>1</v>
      </c>
      <c r="E384">
        <v>11543263</v>
      </c>
      <c r="F384">
        <v>40</v>
      </c>
      <c r="G384">
        <v>0</v>
      </c>
    </row>
    <row r="385" spans="1:7" x14ac:dyDescent="0.3">
      <c r="A385" s="21">
        <v>42679</v>
      </c>
      <c r="B385" t="s">
        <v>56</v>
      </c>
      <c r="C385" t="s">
        <v>24</v>
      </c>
      <c r="D385">
        <v>1</v>
      </c>
      <c r="E385">
        <v>19371103</v>
      </c>
      <c r="F385">
        <v>118</v>
      </c>
      <c r="G385">
        <v>0</v>
      </c>
    </row>
    <row r="386" spans="1:7" x14ac:dyDescent="0.3">
      <c r="A386" s="21">
        <v>42679</v>
      </c>
      <c r="B386" t="s">
        <v>89</v>
      </c>
      <c r="C386" t="s">
        <v>21</v>
      </c>
      <c r="D386">
        <v>1</v>
      </c>
      <c r="E386">
        <v>17249549</v>
      </c>
      <c r="F386">
        <v>98</v>
      </c>
      <c r="G386">
        <v>2</v>
      </c>
    </row>
    <row r="387" spans="1:7" x14ac:dyDescent="0.3">
      <c r="A387" s="21">
        <v>42679</v>
      </c>
      <c r="B387" t="s">
        <v>49</v>
      </c>
      <c r="C387" t="s">
        <v>24</v>
      </c>
      <c r="D387">
        <v>1</v>
      </c>
      <c r="E387">
        <v>15395785</v>
      </c>
      <c r="F387">
        <v>113</v>
      </c>
      <c r="G387">
        <v>0</v>
      </c>
    </row>
    <row r="388" spans="1:7" x14ac:dyDescent="0.3">
      <c r="A388" s="21">
        <v>42679</v>
      </c>
      <c r="B388" t="s">
        <v>45</v>
      </c>
      <c r="C388" t="s">
        <v>21</v>
      </c>
      <c r="D388">
        <v>1</v>
      </c>
      <c r="E388">
        <v>20130535</v>
      </c>
      <c r="F388">
        <v>72</v>
      </c>
      <c r="G388">
        <v>0</v>
      </c>
    </row>
    <row r="389" spans="1:7" x14ac:dyDescent="0.3">
      <c r="A389" s="21">
        <v>42679</v>
      </c>
      <c r="B389" t="s">
        <v>50</v>
      </c>
      <c r="C389" t="s">
        <v>23</v>
      </c>
      <c r="D389">
        <v>1</v>
      </c>
      <c r="E389">
        <v>19913234</v>
      </c>
      <c r="F389">
        <v>107</v>
      </c>
      <c r="G389">
        <v>1</v>
      </c>
    </row>
    <row r="390" spans="1:7" x14ac:dyDescent="0.3">
      <c r="A390" s="21">
        <v>42679</v>
      </c>
      <c r="B390" t="s">
        <v>47</v>
      </c>
      <c r="C390" t="s">
        <v>20</v>
      </c>
      <c r="D390">
        <v>1</v>
      </c>
      <c r="E390">
        <v>17965635</v>
      </c>
      <c r="F390">
        <v>110</v>
      </c>
      <c r="G390">
        <v>0</v>
      </c>
    </row>
    <row r="391" spans="1:7" x14ac:dyDescent="0.3">
      <c r="A391" s="21">
        <v>42679</v>
      </c>
      <c r="B391" t="s">
        <v>70</v>
      </c>
      <c r="C391" t="s">
        <v>20</v>
      </c>
      <c r="D391">
        <v>1</v>
      </c>
      <c r="E391">
        <v>16514171</v>
      </c>
      <c r="F391">
        <v>76</v>
      </c>
      <c r="G391">
        <v>0</v>
      </c>
    </row>
    <row r="392" spans="1:7" x14ac:dyDescent="0.3">
      <c r="A392" s="21">
        <v>42679</v>
      </c>
      <c r="B392" t="s">
        <v>69</v>
      </c>
      <c r="C392" t="s">
        <v>18</v>
      </c>
      <c r="D392">
        <v>1</v>
      </c>
      <c r="E392">
        <v>12626464</v>
      </c>
      <c r="F392">
        <v>80</v>
      </c>
      <c r="G392">
        <v>0</v>
      </c>
    </row>
    <row r="393" spans="1:7" x14ac:dyDescent="0.3">
      <c r="A393" s="21">
        <v>42676</v>
      </c>
      <c r="B393" t="s">
        <v>47</v>
      </c>
      <c r="C393" t="s">
        <v>20</v>
      </c>
      <c r="D393">
        <v>1</v>
      </c>
      <c r="E393">
        <v>2004565</v>
      </c>
      <c r="F393">
        <v>12</v>
      </c>
      <c r="G393">
        <v>0</v>
      </c>
    </row>
    <row r="394" spans="1:7" x14ac:dyDescent="0.3">
      <c r="A394" s="21">
        <v>42680</v>
      </c>
      <c r="B394" t="s">
        <v>135</v>
      </c>
      <c r="C394" t="s">
        <v>21</v>
      </c>
      <c r="D394">
        <v>1</v>
      </c>
      <c r="E394">
        <v>18506776</v>
      </c>
      <c r="F394">
        <v>60</v>
      </c>
      <c r="G394">
        <v>1</v>
      </c>
    </row>
    <row r="395" spans="1:7" x14ac:dyDescent="0.3">
      <c r="A395" s="21">
        <v>42680</v>
      </c>
      <c r="B395" t="s">
        <v>71</v>
      </c>
      <c r="C395" t="s">
        <v>18</v>
      </c>
      <c r="D395">
        <v>1</v>
      </c>
      <c r="E395">
        <v>17905507</v>
      </c>
      <c r="F395">
        <v>82</v>
      </c>
      <c r="G395">
        <v>1</v>
      </c>
    </row>
    <row r="396" spans="1:7" x14ac:dyDescent="0.3">
      <c r="A396" s="21">
        <v>42680</v>
      </c>
      <c r="B396" t="s">
        <v>72</v>
      </c>
      <c r="C396" t="s">
        <v>18</v>
      </c>
      <c r="D396">
        <v>1</v>
      </c>
      <c r="E396">
        <v>20529141</v>
      </c>
      <c r="F396">
        <v>77</v>
      </c>
      <c r="G396">
        <v>0</v>
      </c>
    </row>
    <row r="397" spans="1:7" x14ac:dyDescent="0.3">
      <c r="A397" s="21">
        <v>42680</v>
      </c>
      <c r="B397" t="s">
        <v>121</v>
      </c>
      <c r="C397" t="s">
        <v>21</v>
      </c>
      <c r="D397">
        <v>1</v>
      </c>
      <c r="E397">
        <v>4731588</v>
      </c>
      <c r="F397">
        <v>24</v>
      </c>
      <c r="G397">
        <v>0</v>
      </c>
    </row>
    <row r="398" spans="1:7" x14ac:dyDescent="0.3">
      <c r="A398" s="21">
        <v>42680</v>
      </c>
      <c r="B398" t="s">
        <v>107</v>
      </c>
      <c r="C398" t="s">
        <v>21</v>
      </c>
      <c r="D398">
        <v>1</v>
      </c>
      <c r="E398">
        <v>19164396</v>
      </c>
      <c r="F398">
        <v>136</v>
      </c>
      <c r="G398">
        <v>2</v>
      </c>
    </row>
    <row r="399" spans="1:7" x14ac:dyDescent="0.3">
      <c r="A399" s="21">
        <v>42680</v>
      </c>
      <c r="B399" t="s">
        <v>122</v>
      </c>
      <c r="C399" t="s">
        <v>23</v>
      </c>
      <c r="D399">
        <v>1</v>
      </c>
      <c r="E399">
        <v>16700745</v>
      </c>
      <c r="F399">
        <v>154</v>
      </c>
      <c r="G399">
        <v>0</v>
      </c>
    </row>
    <row r="400" spans="1:7" x14ac:dyDescent="0.3">
      <c r="A400" s="21">
        <v>42680</v>
      </c>
      <c r="B400" t="s">
        <v>113</v>
      </c>
      <c r="C400" t="s">
        <v>20</v>
      </c>
      <c r="D400">
        <v>1</v>
      </c>
      <c r="E400">
        <v>7619178</v>
      </c>
      <c r="F400">
        <v>31</v>
      </c>
      <c r="G400">
        <v>2</v>
      </c>
    </row>
    <row r="401" spans="1:7" x14ac:dyDescent="0.3">
      <c r="A401" s="21">
        <v>42680</v>
      </c>
      <c r="B401" t="s">
        <v>44</v>
      </c>
      <c r="C401" t="s">
        <v>21</v>
      </c>
      <c r="D401">
        <v>1</v>
      </c>
      <c r="E401">
        <v>9624948</v>
      </c>
      <c r="F401">
        <v>68</v>
      </c>
      <c r="G401">
        <v>0</v>
      </c>
    </row>
    <row r="402" spans="1:7" x14ac:dyDescent="0.3">
      <c r="A402" s="21">
        <v>42680</v>
      </c>
      <c r="B402" t="s">
        <v>110</v>
      </c>
      <c r="C402" t="s">
        <v>21</v>
      </c>
      <c r="D402">
        <v>1</v>
      </c>
      <c r="E402">
        <v>8316993</v>
      </c>
      <c r="F402">
        <v>64</v>
      </c>
      <c r="G402">
        <v>3</v>
      </c>
    </row>
    <row r="403" spans="1:7" x14ac:dyDescent="0.3">
      <c r="A403" s="21">
        <v>42680</v>
      </c>
      <c r="B403" t="s">
        <v>99</v>
      </c>
      <c r="C403" t="s">
        <v>19</v>
      </c>
      <c r="D403">
        <v>1</v>
      </c>
      <c r="E403">
        <v>17808211</v>
      </c>
      <c r="F403">
        <v>75</v>
      </c>
      <c r="G403">
        <v>0</v>
      </c>
    </row>
    <row r="404" spans="1:7" x14ac:dyDescent="0.3">
      <c r="A404" s="21">
        <v>42680</v>
      </c>
      <c r="B404" t="s">
        <v>123</v>
      </c>
      <c r="C404" t="s">
        <v>19</v>
      </c>
      <c r="D404">
        <v>1</v>
      </c>
      <c r="E404">
        <v>14603122</v>
      </c>
      <c r="F404">
        <v>71</v>
      </c>
      <c r="G404">
        <v>1</v>
      </c>
    </row>
    <row r="405" spans="1:7" x14ac:dyDescent="0.3">
      <c r="A405" s="21">
        <v>42680</v>
      </c>
      <c r="B405" t="s">
        <v>54</v>
      </c>
      <c r="C405" t="s">
        <v>18</v>
      </c>
      <c r="D405">
        <v>1</v>
      </c>
      <c r="E405">
        <v>17907355</v>
      </c>
      <c r="F405">
        <v>119</v>
      </c>
      <c r="G405">
        <v>2</v>
      </c>
    </row>
    <row r="406" spans="1:7" x14ac:dyDescent="0.3">
      <c r="A406" s="21">
        <v>42680</v>
      </c>
      <c r="B406" t="s">
        <v>82</v>
      </c>
      <c r="C406" t="s">
        <v>23</v>
      </c>
      <c r="D406">
        <v>1</v>
      </c>
      <c r="E406">
        <v>10013176</v>
      </c>
      <c r="F406">
        <v>63</v>
      </c>
      <c r="G406">
        <v>0</v>
      </c>
    </row>
    <row r="407" spans="1:7" x14ac:dyDescent="0.3">
      <c r="A407" s="21">
        <v>42680</v>
      </c>
      <c r="B407" t="s">
        <v>42</v>
      </c>
      <c r="C407" t="s">
        <v>24</v>
      </c>
      <c r="D407">
        <v>1</v>
      </c>
      <c r="E407">
        <v>14642501</v>
      </c>
      <c r="F407">
        <v>103</v>
      </c>
      <c r="G407">
        <v>0</v>
      </c>
    </row>
    <row r="408" spans="1:7" x14ac:dyDescent="0.3">
      <c r="A408" s="21">
        <v>42680</v>
      </c>
      <c r="B408" t="s">
        <v>61</v>
      </c>
      <c r="C408" t="s">
        <v>24</v>
      </c>
      <c r="D408">
        <v>1</v>
      </c>
      <c r="E408">
        <v>18228776</v>
      </c>
      <c r="F408">
        <v>116</v>
      </c>
      <c r="G408">
        <v>0</v>
      </c>
    </row>
    <row r="409" spans="1:7" x14ac:dyDescent="0.3">
      <c r="A409" s="21">
        <v>42680</v>
      </c>
      <c r="B409" t="s">
        <v>60</v>
      </c>
      <c r="C409" t="s">
        <v>23</v>
      </c>
      <c r="D409">
        <v>1</v>
      </c>
      <c r="E409">
        <v>19700946</v>
      </c>
      <c r="F409">
        <v>120</v>
      </c>
      <c r="G409">
        <v>0</v>
      </c>
    </row>
    <row r="410" spans="1:7" x14ac:dyDescent="0.3">
      <c r="A410" s="21">
        <v>42680</v>
      </c>
      <c r="B410" t="s">
        <v>91</v>
      </c>
      <c r="C410" t="s">
        <v>18</v>
      </c>
      <c r="D410">
        <v>1</v>
      </c>
      <c r="E410">
        <v>18572514</v>
      </c>
      <c r="F410">
        <v>181</v>
      </c>
      <c r="G410">
        <v>1</v>
      </c>
    </row>
    <row r="411" spans="1:7" x14ac:dyDescent="0.3">
      <c r="A411" s="21">
        <v>42680</v>
      </c>
      <c r="B411" t="s">
        <v>52</v>
      </c>
      <c r="C411" t="s">
        <v>21</v>
      </c>
      <c r="D411">
        <v>1</v>
      </c>
      <c r="E411">
        <v>7543110</v>
      </c>
      <c r="F411">
        <v>28</v>
      </c>
      <c r="G411">
        <v>0</v>
      </c>
    </row>
    <row r="412" spans="1:7" x14ac:dyDescent="0.3">
      <c r="A412" s="21">
        <v>42680</v>
      </c>
      <c r="B412" t="s">
        <v>77</v>
      </c>
      <c r="C412" t="s">
        <v>23</v>
      </c>
      <c r="D412">
        <v>1</v>
      </c>
      <c r="E412">
        <v>18157134</v>
      </c>
      <c r="F412">
        <v>116</v>
      </c>
      <c r="G412">
        <v>1</v>
      </c>
    </row>
    <row r="413" spans="1:7" x14ac:dyDescent="0.3">
      <c r="A413" s="21">
        <v>42680</v>
      </c>
      <c r="B413" t="s">
        <v>47</v>
      </c>
      <c r="C413" t="s">
        <v>20</v>
      </c>
      <c r="D413">
        <v>1</v>
      </c>
      <c r="E413">
        <v>15132455</v>
      </c>
      <c r="F413">
        <v>114</v>
      </c>
      <c r="G413">
        <v>0</v>
      </c>
    </row>
    <row r="414" spans="1:7" x14ac:dyDescent="0.3">
      <c r="A414" s="21">
        <v>42680</v>
      </c>
      <c r="B414" t="s">
        <v>66</v>
      </c>
      <c r="C414" t="s">
        <v>18</v>
      </c>
      <c r="D414">
        <v>1</v>
      </c>
      <c r="E414">
        <v>18130880</v>
      </c>
      <c r="F414">
        <v>97</v>
      </c>
      <c r="G414">
        <v>0</v>
      </c>
    </row>
    <row r="415" spans="1:7" x14ac:dyDescent="0.3">
      <c r="A415" s="21">
        <v>42677</v>
      </c>
      <c r="B415" t="s">
        <v>49</v>
      </c>
      <c r="C415" t="s">
        <v>24</v>
      </c>
      <c r="D415">
        <v>1</v>
      </c>
      <c r="E415">
        <v>19310593</v>
      </c>
      <c r="F415">
        <v>109</v>
      </c>
      <c r="G415">
        <v>0</v>
      </c>
    </row>
    <row r="416" spans="1:7" x14ac:dyDescent="0.3">
      <c r="A416" s="21">
        <v>42677</v>
      </c>
      <c r="B416" t="s">
        <v>124</v>
      </c>
      <c r="C416" t="s">
        <v>21</v>
      </c>
      <c r="D416">
        <v>1</v>
      </c>
      <c r="E416">
        <v>11569825</v>
      </c>
      <c r="F416">
        <v>46</v>
      </c>
      <c r="G416">
        <v>0</v>
      </c>
    </row>
    <row r="417" spans="1:7" x14ac:dyDescent="0.3">
      <c r="A417" s="21">
        <v>42677</v>
      </c>
      <c r="B417" t="s">
        <v>74</v>
      </c>
      <c r="C417" t="s">
        <v>21</v>
      </c>
      <c r="D417">
        <v>1</v>
      </c>
      <c r="E417">
        <v>17041284</v>
      </c>
      <c r="F417">
        <v>108</v>
      </c>
      <c r="G417">
        <v>2</v>
      </c>
    </row>
    <row r="418" spans="1:7" x14ac:dyDescent="0.3">
      <c r="A418" s="21">
        <v>42677</v>
      </c>
      <c r="B418" t="s">
        <v>77</v>
      </c>
      <c r="C418" t="s">
        <v>23</v>
      </c>
      <c r="D418">
        <v>1</v>
      </c>
      <c r="E418">
        <v>19142776</v>
      </c>
      <c r="F418">
        <v>99</v>
      </c>
      <c r="G418">
        <v>1</v>
      </c>
    </row>
    <row r="419" spans="1:7" x14ac:dyDescent="0.3">
      <c r="A419" s="21">
        <v>42677</v>
      </c>
      <c r="B419" t="s">
        <v>70</v>
      </c>
      <c r="C419" t="s">
        <v>20</v>
      </c>
      <c r="D419">
        <v>1</v>
      </c>
      <c r="E419">
        <v>23025042</v>
      </c>
      <c r="F419">
        <v>103</v>
      </c>
      <c r="G419">
        <v>0</v>
      </c>
    </row>
    <row r="420" spans="1:7" x14ac:dyDescent="0.3">
      <c r="A420" s="21">
        <v>42677</v>
      </c>
      <c r="B420" t="s">
        <v>86</v>
      </c>
      <c r="C420" t="s">
        <v>21</v>
      </c>
      <c r="D420">
        <v>1</v>
      </c>
      <c r="E420">
        <v>19269982</v>
      </c>
      <c r="F420">
        <v>104</v>
      </c>
      <c r="G420">
        <v>0</v>
      </c>
    </row>
    <row r="421" spans="1:7" x14ac:dyDescent="0.3">
      <c r="A421" s="21">
        <v>42677</v>
      </c>
      <c r="B421" t="s">
        <v>132</v>
      </c>
      <c r="C421" t="s">
        <v>24</v>
      </c>
      <c r="D421">
        <v>1</v>
      </c>
      <c r="E421">
        <v>18907285</v>
      </c>
      <c r="F421">
        <v>108</v>
      </c>
      <c r="G421">
        <v>0</v>
      </c>
    </row>
    <row r="422" spans="1:7" x14ac:dyDescent="0.3">
      <c r="A422" s="21">
        <v>42677</v>
      </c>
      <c r="B422" t="s">
        <v>118</v>
      </c>
      <c r="C422" t="s">
        <v>21</v>
      </c>
      <c r="D422">
        <v>1</v>
      </c>
      <c r="E422">
        <v>18781914</v>
      </c>
      <c r="F422">
        <v>123</v>
      </c>
      <c r="G422">
        <v>1</v>
      </c>
    </row>
    <row r="423" spans="1:7" x14ac:dyDescent="0.3">
      <c r="A423" s="21">
        <v>42677</v>
      </c>
      <c r="B423" t="s">
        <v>99</v>
      </c>
      <c r="C423" t="s">
        <v>19</v>
      </c>
      <c r="D423">
        <v>1</v>
      </c>
      <c r="E423">
        <v>18809505</v>
      </c>
      <c r="F423">
        <v>89</v>
      </c>
      <c r="G423">
        <v>0</v>
      </c>
    </row>
    <row r="424" spans="1:7" x14ac:dyDescent="0.3">
      <c r="A424" s="21">
        <v>42677</v>
      </c>
      <c r="B424" t="s">
        <v>46</v>
      </c>
      <c r="C424" t="s">
        <v>24</v>
      </c>
      <c r="D424">
        <v>1</v>
      </c>
      <c r="E424">
        <v>16424881</v>
      </c>
      <c r="F424">
        <v>94</v>
      </c>
      <c r="G424">
        <v>1</v>
      </c>
    </row>
    <row r="425" spans="1:7" x14ac:dyDescent="0.3">
      <c r="A425" s="21">
        <v>42677</v>
      </c>
      <c r="B425" t="s">
        <v>36</v>
      </c>
      <c r="C425" t="s">
        <v>18</v>
      </c>
      <c r="D425">
        <v>1</v>
      </c>
      <c r="E425">
        <v>5065719</v>
      </c>
      <c r="F425">
        <v>23</v>
      </c>
      <c r="G425">
        <v>2</v>
      </c>
    </row>
    <row r="426" spans="1:7" x14ac:dyDescent="0.3">
      <c r="A426" s="21">
        <v>42677</v>
      </c>
      <c r="B426" t="s">
        <v>126</v>
      </c>
      <c r="C426" t="s">
        <v>20</v>
      </c>
      <c r="D426">
        <v>1</v>
      </c>
      <c r="E426">
        <v>19803198</v>
      </c>
      <c r="F426">
        <v>84</v>
      </c>
      <c r="G426">
        <v>0</v>
      </c>
    </row>
    <row r="427" spans="1:7" x14ac:dyDescent="0.3">
      <c r="A427" s="21">
        <v>42677</v>
      </c>
      <c r="B427" t="s">
        <v>30</v>
      </c>
      <c r="C427" t="s">
        <v>23</v>
      </c>
      <c r="D427">
        <v>1</v>
      </c>
      <c r="E427">
        <v>19044027</v>
      </c>
      <c r="F427">
        <v>122</v>
      </c>
      <c r="G427">
        <v>4</v>
      </c>
    </row>
    <row r="428" spans="1:7" x14ac:dyDescent="0.3">
      <c r="A428" s="21">
        <v>42677</v>
      </c>
      <c r="B428" t="s">
        <v>133</v>
      </c>
      <c r="C428" t="s">
        <v>20</v>
      </c>
      <c r="D428">
        <v>1</v>
      </c>
      <c r="E428">
        <v>16543211</v>
      </c>
      <c r="F428">
        <v>82</v>
      </c>
      <c r="G428">
        <v>0</v>
      </c>
    </row>
    <row r="429" spans="1:7" x14ac:dyDescent="0.3">
      <c r="A429" s="21">
        <v>42677</v>
      </c>
      <c r="B429" t="s">
        <v>121</v>
      </c>
      <c r="C429" t="s">
        <v>21</v>
      </c>
      <c r="D429">
        <v>1</v>
      </c>
      <c r="E429">
        <v>16170083</v>
      </c>
      <c r="F429">
        <v>110</v>
      </c>
      <c r="G429">
        <v>1</v>
      </c>
    </row>
    <row r="430" spans="1:7" x14ac:dyDescent="0.3">
      <c r="A430" s="21">
        <v>42677</v>
      </c>
      <c r="B430" t="s">
        <v>125</v>
      </c>
      <c r="C430" t="s">
        <v>18</v>
      </c>
      <c r="D430">
        <v>1</v>
      </c>
      <c r="E430">
        <v>3991219</v>
      </c>
      <c r="F430">
        <v>19</v>
      </c>
      <c r="G430">
        <v>0</v>
      </c>
    </row>
    <row r="431" spans="1:7" x14ac:dyDescent="0.3">
      <c r="A431" s="21">
        <v>42677</v>
      </c>
      <c r="B431" t="s">
        <v>61</v>
      </c>
      <c r="C431" t="s">
        <v>24</v>
      </c>
      <c r="D431">
        <v>1</v>
      </c>
      <c r="E431">
        <v>20207432</v>
      </c>
      <c r="F431">
        <v>103</v>
      </c>
      <c r="G431">
        <v>1</v>
      </c>
    </row>
    <row r="432" spans="1:7" x14ac:dyDescent="0.3">
      <c r="A432" s="21">
        <v>42677</v>
      </c>
      <c r="B432" t="s">
        <v>113</v>
      </c>
      <c r="C432" t="s">
        <v>20</v>
      </c>
      <c r="D432">
        <v>1</v>
      </c>
      <c r="E432">
        <v>20115538</v>
      </c>
      <c r="F432">
        <v>79</v>
      </c>
      <c r="G432">
        <v>0</v>
      </c>
    </row>
    <row r="433" spans="1:7" x14ac:dyDescent="0.3">
      <c r="A433" s="21">
        <v>42677</v>
      </c>
      <c r="B433" t="s">
        <v>96</v>
      </c>
      <c r="C433" t="s">
        <v>24</v>
      </c>
      <c r="D433">
        <v>1</v>
      </c>
      <c r="E433">
        <v>17272872</v>
      </c>
      <c r="F433">
        <v>95</v>
      </c>
      <c r="G433">
        <v>0</v>
      </c>
    </row>
    <row r="434" spans="1:7" x14ac:dyDescent="0.3">
      <c r="A434" s="21">
        <v>42677</v>
      </c>
      <c r="B434" t="s">
        <v>42</v>
      </c>
      <c r="C434" t="s">
        <v>24</v>
      </c>
      <c r="D434">
        <v>1</v>
      </c>
      <c r="E434">
        <v>16826242</v>
      </c>
      <c r="F434">
        <v>112</v>
      </c>
      <c r="G434">
        <v>2</v>
      </c>
    </row>
    <row r="435" spans="1:7" x14ac:dyDescent="0.3">
      <c r="A435" s="21">
        <v>42677</v>
      </c>
      <c r="B435" t="s">
        <v>111</v>
      </c>
      <c r="C435" t="s">
        <v>20</v>
      </c>
      <c r="D435">
        <v>1</v>
      </c>
      <c r="E435">
        <v>18118951</v>
      </c>
      <c r="F435">
        <v>121</v>
      </c>
      <c r="G435">
        <v>2</v>
      </c>
    </row>
    <row r="436" spans="1:7" x14ac:dyDescent="0.3">
      <c r="A436" s="21">
        <v>42677</v>
      </c>
      <c r="B436" t="s">
        <v>98</v>
      </c>
      <c r="C436" t="s">
        <v>20</v>
      </c>
      <c r="D436">
        <v>1</v>
      </c>
      <c r="E436">
        <v>14335631</v>
      </c>
      <c r="F436">
        <v>71</v>
      </c>
      <c r="G436">
        <v>3</v>
      </c>
    </row>
    <row r="437" spans="1:7" x14ac:dyDescent="0.3">
      <c r="A437" s="21">
        <v>42677</v>
      </c>
      <c r="B437" t="s">
        <v>117</v>
      </c>
      <c r="C437" t="s">
        <v>24</v>
      </c>
      <c r="D437">
        <v>1</v>
      </c>
      <c r="E437">
        <v>1518378.0000000021</v>
      </c>
      <c r="F437">
        <v>14</v>
      </c>
      <c r="G437">
        <v>0</v>
      </c>
    </row>
    <row r="438" spans="1:7" x14ac:dyDescent="0.3">
      <c r="A438" s="21">
        <v>42677</v>
      </c>
      <c r="B438" t="s">
        <v>115</v>
      </c>
      <c r="C438" t="s">
        <v>24</v>
      </c>
      <c r="D438">
        <v>1</v>
      </c>
      <c r="E438">
        <v>15925698</v>
      </c>
      <c r="F438">
        <v>143</v>
      </c>
      <c r="G438">
        <v>0</v>
      </c>
    </row>
    <row r="439" spans="1:7" x14ac:dyDescent="0.3">
      <c r="A439" s="21">
        <v>42677</v>
      </c>
      <c r="B439" t="s">
        <v>116</v>
      </c>
      <c r="C439" t="s">
        <v>21</v>
      </c>
      <c r="D439">
        <v>1</v>
      </c>
      <c r="E439">
        <v>19060277</v>
      </c>
      <c r="F439">
        <v>92</v>
      </c>
      <c r="G439">
        <v>1</v>
      </c>
    </row>
    <row r="440" spans="1:7" x14ac:dyDescent="0.3">
      <c r="A440" s="21">
        <v>42677</v>
      </c>
      <c r="B440" t="s">
        <v>123</v>
      </c>
      <c r="C440" t="s">
        <v>19</v>
      </c>
      <c r="D440">
        <v>1</v>
      </c>
      <c r="E440">
        <v>13292759</v>
      </c>
      <c r="F440">
        <v>84</v>
      </c>
      <c r="G440">
        <v>0</v>
      </c>
    </row>
    <row r="441" spans="1:7" x14ac:dyDescent="0.3">
      <c r="A441" s="21">
        <v>42677</v>
      </c>
      <c r="B441" t="s">
        <v>89</v>
      </c>
      <c r="C441" t="s">
        <v>21</v>
      </c>
      <c r="D441">
        <v>1</v>
      </c>
      <c r="E441">
        <v>17331683</v>
      </c>
      <c r="F441">
        <v>84</v>
      </c>
      <c r="G441">
        <v>3</v>
      </c>
    </row>
    <row r="442" spans="1:7" x14ac:dyDescent="0.3">
      <c r="A442" s="21">
        <v>42677</v>
      </c>
      <c r="B442" t="s">
        <v>90</v>
      </c>
      <c r="C442" t="s">
        <v>21</v>
      </c>
      <c r="D442">
        <v>1</v>
      </c>
      <c r="E442">
        <v>18366954</v>
      </c>
      <c r="F442">
        <v>84</v>
      </c>
      <c r="G442">
        <v>0</v>
      </c>
    </row>
    <row r="443" spans="1:7" x14ac:dyDescent="0.3">
      <c r="A443" s="21">
        <v>42677</v>
      </c>
      <c r="B443" t="s">
        <v>93</v>
      </c>
      <c r="C443" t="s">
        <v>22</v>
      </c>
      <c r="D443">
        <v>1</v>
      </c>
      <c r="E443">
        <v>17976675</v>
      </c>
      <c r="F443">
        <v>74</v>
      </c>
      <c r="G443">
        <v>0</v>
      </c>
    </row>
    <row r="444" spans="1:7" x14ac:dyDescent="0.3">
      <c r="A444" s="21">
        <v>42677</v>
      </c>
      <c r="B444" t="s">
        <v>94</v>
      </c>
      <c r="C444" t="s">
        <v>22</v>
      </c>
      <c r="D444">
        <v>1</v>
      </c>
      <c r="E444">
        <v>18411492</v>
      </c>
      <c r="F444">
        <v>99</v>
      </c>
      <c r="G444">
        <v>0</v>
      </c>
    </row>
    <row r="445" spans="1:7" x14ac:dyDescent="0.3">
      <c r="A445" s="21">
        <v>42677</v>
      </c>
      <c r="B445" t="s">
        <v>105</v>
      </c>
      <c r="C445" t="s">
        <v>22</v>
      </c>
      <c r="D445">
        <v>1</v>
      </c>
      <c r="E445">
        <v>16283626</v>
      </c>
      <c r="F445">
        <v>80</v>
      </c>
      <c r="G445">
        <v>4</v>
      </c>
    </row>
    <row r="446" spans="1:7" x14ac:dyDescent="0.3">
      <c r="A446" s="21">
        <v>42677</v>
      </c>
      <c r="B446" t="s">
        <v>50</v>
      </c>
      <c r="C446" t="s">
        <v>23</v>
      </c>
      <c r="D446">
        <v>1</v>
      </c>
      <c r="E446">
        <v>16729812</v>
      </c>
      <c r="F446">
        <v>68</v>
      </c>
      <c r="G446">
        <v>1</v>
      </c>
    </row>
    <row r="447" spans="1:7" x14ac:dyDescent="0.3">
      <c r="A447" s="21">
        <v>42677</v>
      </c>
      <c r="B447" t="s">
        <v>76</v>
      </c>
      <c r="C447" t="s">
        <v>23</v>
      </c>
      <c r="D447">
        <v>1</v>
      </c>
      <c r="E447">
        <v>8488587</v>
      </c>
      <c r="F447">
        <v>34</v>
      </c>
      <c r="G447">
        <v>1</v>
      </c>
    </row>
    <row r="448" spans="1:7" x14ac:dyDescent="0.3">
      <c r="A448" s="21">
        <v>42677</v>
      </c>
      <c r="B448" t="s">
        <v>55</v>
      </c>
      <c r="C448" t="s">
        <v>19</v>
      </c>
      <c r="D448">
        <v>1</v>
      </c>
      <c r="E448">
        <v>16261626</v>
      </c>
      <c r="F448">
        <v>80</v>
      </c>
      <c r="G448">
        <v>0</v>
      </c>
    </row>
    <row r="449" spans="1:7" x14ac:dyDescent="0.3">
      <c r="A449" s="21">
        <v>42677</v>
      </c>
      <c r="B449" t="s">
        <v>65</v>
      </c>
      <c r="C449" t="s">
        <v>21</v>
      </c>
      <c r="D449">
        <v>1</v>
      </c>
      <c r="E449">
        <v>14862192</v>
      </c>
      <c r="F449">
        <v>92</v>
      </c>
      <c r="G449">
        <v>1</v>
      </c>
    </row>
    <row r="450" spans="1:7" x14ac:dyDescent="0.3">
      <c r="A450" s="21">
        <v>42677</v>
      </c>
      <c r="B450" t="s">
        <v>34</v>
      </c>
      <c r="C450" t="s">
        <v>24</v>
      </c>
      <c r="D450">
        <v>1</v>
      </c>
      <c r="E450">
        <v>5864444</v>
      </c>
      <c r="F450">
        <v>41</v>
      </c>
      <c r="G450">
        <v>0</v>
      </c>
    </row>
    <row r="451" spans="1:7" x14ac:dyDescent="0.3">
      <c r="A451" s="21">
        <v>42676</v>
      </c>
      <c r="B451" t="s">
        <v>105</v>
      </c>
      <c r="C451" t="s">
        <v>22</v>
      </c>
      <c r="D451">
        <v>1</v>
      </c>
      <c r="E451">
        <v>7534192</v>
      </c>
      <c r="F451">
        <v>61</v>
      </c>
      <c r="G451">
        <v>1</v>
      </c>
    </row>
    <row r="452" spans="1:7" x14ac:dyDescent="0.3">
      <c r="A452" s="21">
        <v>42684</v>
      </c>
      <c r="B452" t="s">
        <v>62</v>
      </c>
      <c r="C452" t="s">
        <v>23</v>
      </c>
      <c r="D452">
        <v>1</v>
      </c>
      <c r="E452">
        <v>16328134</v>
      </c>
      <c r="F452">
        <v>71</v>
      </c>
      <c r="G452">
        <v>3</v>
      </c>
    </row>
    <row r="453" spans="1:7" x14ac:dyDescent="0.3">
      <c r="A453" s="21">
        <v>42675</v>
      </c>
      <c r="B453" t="s">
        <v>44</v>
      </c>
      <c r="C453" t="s">
        <v>21</v>
      </c>
      <c r="D453">
        <v>1</v>
      </c>
      <c r="E453">
        <v>2424499</v>
      </c>
      <c r="F453">
        <v>34</v>
      </c>
      <c r="G453">
        <v>0</v>
      </c>
    </row>
    <row r="454" spans="1:7" x14ac:dyDescent="0.3">
      <c r="A454" s="21">
        <v>42675</v>
      </c>
      <c r="B454" t="s">
        <v>109</v>
      </c>
      <c r="C454" t="s">
        <v>21</v>
      </c>
      <c r="D454">
        <v>1</v>
      </c>
      <c r="E454">
        <v>4681845</v>
      </c>
      <c r="F454">
        <v>29</v>
      </c>
      <c r="G454">
        <v>0</v>
      </c>
    </row>
    <row r="455" spans="1:7" x14ac:dyDescent="0.3">
      <c r="A455" s="21">
        <v>42675</v>
      </c>
      <c r="B455" t="s">
        <v>108</v>
      </c>
      <c r="C455" t="s">
        <v>21</v>
      </c>
      <c r="D455">
        <v>1</v>
      </c>
      <c r="E455">
        <v>3953924</v>
      </c>
      <c r="F455">
        <v>17</v>
      </c>
      <c r="G455">
        <v>0</v>
      </c>
    </row>
    <row r="456" spans="1:7" x14ac:dyDescent="0.3">
      <c r="A456" s="21">
        <v>42675</v>
      </c>
      <c r="B456" t="s">
        <v>107</v>
      </c>
      <c r="C456" t="s">
        <v>21</v>
      </c>
      <c r="D456">
        <v>1</v>
      </c>
      <c r="E456">
        <v>4156676</v>
      </c>
      <c r="F456">
        <v>28</v>
      </c>
      <c r="G456">
        <v>1</v>
      </c>
    </row>
    <row r="457" spans="1:7" x14ac:dyDescent="0.3">
      <c r="A457" s="21">
        <v>42675</v>
      </c>
      <c r="B457" t="s">
        <v>45</v>
      </c>
      <c r="C457" t="s">
        <v>21</v>
      </c>
      <c r="D457">
        <v>1</v>
      </c>
      <c r="E457">
        <v>4894689</v>
      </c>
      <c r="F457">
        <v>12</v>
      </c>
      <c r="G457">
        <v>0</v>
      </c>
    </row>
    <row r="458" spans="1:7" x14ac:dyDescent="0.3">
      <c r="A458" s="21">
        <v>42676</v>
      </c>
      <c r="B458" t="s">
        <v>69</v>
      </c>
      <c r="C458" t="s">
        <v>18</v>
      </c>
      <c r="D458">
        <v>1</v>
      </c>
      <c r="E458">
        <v>9534952</v>
      </c>
      <c r="F458">
        <v>59</v>
      </c>
      <c r="G458">
        <v>1</v>
      </c>
    </row>
    <row r="459" spans="1:7" x14ac:dyDescent="0.3">
      <c r="A459" s="21">
        <v>42676</v>
      </c>
      <c r="B459" t="s">
        <v>66</v>
      </c>
      <c r="C459" t="s">
        <v>18</v>
      </c>
      <c r="D459">
        <v>1</v>
      </c>
      <c r="E459">
        <v>18690015</v>
      </c>
      <c r="F459">
        <v>123</v>
      </c>
      <c r="G459">
        <v>3</v>
      </c>
    </row>
    <row r="460" spans="1:7" x14ac:dyDescent="0.3">
      <c r="A460" s="21">
        <v>42676</v>
      </c>
      <c r="B460" t="s">
        <v>65</v>
      </c>
      <c r="C460" t="s">
        <v>21</v>
      </c>
      <c r="D460">
        <v>1</v>
      </c>
      <c r="E460">
        <v>16908635</v>
      </c>
      <c r="F460">
        <v>95</v>
      </c>
      <c r="G460">
        <v>2</v>
      </c>
    </row>
    <row r="461" spans="1:7" x14ac:dyDescent="0.3">
      <c r="A461" s="21">
        <v>42676</v>
      </c>
      <c r="B461" t="s">
        <v>34</v>
      </c>
      <c r="C461" t="s">
        <v>24</v>
      </c>
      <c r="D461">
        <v>1</v>
      </c>
      <c r="E461">
        <v>1133280</v>
      </c>
      <c r="F461">
        <v>12</v>
      </c>
      <c r="G461">
        <v>0</v>
      </c>
    </row>
    <row r="462" spans="1:7" x14ac:dyDescent="0.3">
      <c r="A462" s="21">
        <v>42676</v>
      </c>
      <c r="B462" t="s">
        <v>112</v>
      </c>
      <c r="C462" t="s">
        <v>21</v>
      </c>
      <c r="D462">
        <v>1</v>
      </c>
      <c r="E462">
        <v>15857073</v>
      </c>
      <c r="F462">
        <v>66</v>
      </c>
      <c r="G462">
        <v>1</v>
      </c>
    </row>
    <row r="463" spans="1:7" x14ac:dyDescent="0.3">
      <c r="A463" s="21">
        <v>42676</v>
      </c>
      <c r="B463" t="s">
        <v>99</v>
      </c>
      <c r="C463" t="s">
        <v>19</v>
      </c>
      <c r="D463">
        <v>1</v>
      </c>
      <c r="E463">
        <v>15333436</v>
      </c>
      <c r="F463">
        <v>77</v>
      </c>
      <c r="G463">
        <v>1</v>
      </c>
    </row>
    <row r="464" spans="1:7" x14ac:dyDescent="0.3">
      <c r="A464" s="21">
        <v>42676</v>
      </c>
      <c r="B464" t="s">
        <v>46</v>
      </c>
      <c r="C464" t="s">
        <v>24</v>
      </c>
      <c r="D464">
        <v>1</v>
      </c>
      <c r="E464">
        <v>16641823</v>
      </c>
      <c r="F464">
        <v>89</v>
      </c>
      <c r="G464">
        <v>1</v>
      </c>
    </row>
    <row r="465" spans="1:7" x14ac:dyDescent="0.3">
      <c r="A465" s="21">
        <v>42676</v>
      </c>
      <c r="B465" t="s">
        <v>71</v>
      </c>
      <c r="C465" t="s">
        <v>18</v>
      </c>
      <c r="D465">
        <v>1</v>
      </c>
      <c r="E465">
        <v>10407693</v>
      </c>
      <c r="F465">
        <v>47</v>
      </c>
      <c r="G465">
        <v>2</v>
      </c>
    </row>
    <row r="466" spans="1:7" x14ac:dyDescent="0.3">
      <c r="A466" s="21">
        <v>42676</v>
      </c>
      <c r="B466" t="s">
        <v>72</v>
      </c>
      <c r="C466" t="s">
        <v>18</v>
      </c>
      <c r="D466">
        <v>1</v>
      </c>
      <c r="E466">
        <v>8575042</v>
      </c>
      <c r="F466">
        <v>43</v>
      </c>
      <c r="G466">
        <v>1</v>
      </c>
    </row>
    <row r="467" spans="1:7" x14ac:dyDescent="0.3">
      <c r="A467" s="21">
        <v>42676</v>
      </c>
      <c r="B467" t="s">
        <v>38</v>
      </c>
      <c r="C467" t="s">
        <v>18</v>
      </c>
      <c r="D467">
        <v>1</v>
      </c>
      <c r="E467">
        <v>16718402</v>
      </c>
      <c r="F467">
        <v>75</v>
      </c>
      <c r="G467">
        <v>1</v>
      </c>
    </row>
    <row r="468" spans="1:7" x14ac:dyDescent="0.3">
      <c r="A468" s="21">
        <v>42676</v>
      </c>
      <c r="B468" t="s">
        <v>39</v>
      </c>
      <c r="C468" t="s">
        <v>18</v>
      </c>
      <c r="D468">
        <v>1</v>
      </c>
      <c r="E468">
        <v>8824252</v>
      </c>
      <c r="F468">
        <v>44</v>
      </c>
      <c r="G468">
        <v>0</v>
      </c>
    </row>
    <row r="469" spans="1:7" x14ac:dyDescent="0.3">
      <c r="A469" s="21">
        <v>42676</v>
      </c>
      <c r="B469" t="s">
        <v>36</v>
      </c>
      <c r="C469" t="s">
        <v>18</v>
      </c>
      <c r="D469">
        <v>1</v>
      </c>
      <c r="E469">
        <v>14548249</v>
      </c>
      <c r="F469">
        <v>55</v>
      </c>
      <c r="G469">
        <v>2</v>
      </c>
    </row>
    <row r="470" spans="1:7" x14ac:dyDescent="0.3">
      <c r="A470" s="21">
        <v>42676</v>
      </c>
      <c r="B470" t="s">
        <v>117</v>
      </c>
      <c r="C470" t="s">
        <v>24</v>
      </c>
      <c r="D470">
        <v>1</v>
      </c>
      <c r="E470">
        <v>16780105</v>
      </c>
      <c r="F470">
        <v>76</v>
      </c>
      <c r="G470">
        <v>1</v>
      </c>
    </row>
    <row r="471" spans="1:7" x14ac:dyDescent="0.3">
      <c r="A471" s="21">
        <v>42676</v>
      </c>
      <c r="B471" t="s">
        <v>126</v>
      </c>
      <c r="C471" t="s">
        <v>20</v>
      </c>
      <c r="D471">
        <v>1</v>
      </c>
      <c r="E471">
        <v>18238405</v>
      </c>
      <c r="F471">
        <v>70</v>
      </c>
      <c r="G471">
        <v>1</v>
      </c>
    </row>
    <row r="472" spans="1:7" x14ac:dyDescent="0.3">
      <c r="A472" s="21">
        <v>42676</v>
      </c>
      <c r="B472" t="s">
        <v>30</v>
      </c>
      <c r="C472" t="s">
        <v>23</v>
      </c>
      <c r="D472">
        <v>1</v>
      </c>
      <c r="E472">
        <v>1625728.0000000009</v>
      </c>
      <c r="F472">
        <v>19</v>
      </c>
      <c r="G472">
        <v>1</v>
      </c>
    </row>
    <row r="473" spans="1:7" x14ac:dyDescent="0.3">
      <c r="A473" s="21">
        <v>42676</v>
      </c>
      <c r="B473" t="s">
        <v>115</v>
      </c>
      <c r="C473" t="s">
        <v>24</v>
      </c>
      <c r="D473">
        <v>1</v>
      </c>
      <c r="E473">
        <v>6748494</v>
      </c>
      <c r="F473">
        <v>35</v>
      </c>
      <c r="G473">
        <v>0</v>
      </c>
    </row>
    <row r="474" spans="1:7" x14ac:dyDescent="0.3">
      <c r="A474" s="21">
        <v>42676</v>
      </c>
      <c r="B474" t="s">
        <v>133</v>
      </c>
      <c r="C474" t="s">
        <v>20</v>
      </c>
      <c r="D474">
        <v>1</v>
      </c>
      <c r="E474">
        <v>16115192</v>
      </c>
      <c r="F474">
        <v>95</v>
      </c>
      <c r="G474">
        <v>0</v>
      </c>
    </row>
    <row r="475" spans="1:7" x14ac:dyDescent="0.3">
      <c r="A475" s="21">
        <v>42676</v>
      </c>
      <c r="B475" t="s">
        <v>116</v>
      </c>
      <c r="C475" t="s">
        <v>21</v>
      </c>
      <c r="D475">
        <v>1</v>
      </c>
      <c r="E475">
        <v>21791642</v>
      </c>
      <c r="F475">
        <v>98</v>
      </c>
      <c r="G475">
        <v>1</v>
      </c>
    </row>
    <row r="476" spans="1:7" x14ac:dyDescent="0.3">
      <c r="A476" s="21">
        <v>42676</v>
      </c>
      <c r="B476" t="s">
        <v>123</v>
      </c>
      <c r="C476" t="s">
        <v>19</v>
      </c>
      <c r="D476">
        <v>1</v>
      </c>
      <c r="E476">
        <v>14734984</v>
      </c>
      <c r="F476">
        <v>57</v>
      </c>
      <c r="G476">
        <v>1</v>
      </c>
    </row>
    <row r="477" spans="1:7" x14ac:dyDescent="0.3">
      <c r="A477" s="21">
        <v>42676</v>
      </c>
      <c r="B477" t="s">
        <v>121</v>
      </c>
      <c r="C477" t="s">
        <v>21</v>
      </c>
      <c r="D477">
        <v>1</v>
      </c>
      <c r="E477">
        <v>16934447</v>
      </c>
      <c r="F477">
        <v>137</v>
      </c>
      <c r="G477">
        <v>0</v>
      </c>
    </row>
    <row r="478" spans="1:7" x14ac:dyDescent="0.3">
      <c r="A478" s="21">
        <v>42676</v>
      </c>
      <c r="B478" t="s">
        <v>125</v>
      </c>
      <c r="C478" t="s">
        <v>18</v>
      </c>
      <c r="D478">
        <v>1</v>
      </c>
      <c r="E478">
        <v>14764430</v>
      </c>
      <c r="F478">
        <v>58</v>
      </c>
      <c r="G478">
        <v>3</v>
      </c>
    </row>
    <row r="479" spans="1:7" x14ac:dyDescent="0.3">
      <c r="A479" s="21">
        <v>42676</v>
      </c>
      <c r="B479" t="s">
        <v>61</v>
      </c>
      <c r="C479" t="s">
        <v>24</v>
      </c>
      <c r="D479">
        <v>1</v>
      </c>
      <c r="E479">
        <v>18805984</v>
      </c>
      <c r="F479">
        <v>89</v>
      </c>
      <c r="G479">
        <v>1</v>
      </c>
    </row>
    <row r="480" spans="1:7" x14ac:dyDescent="0.3">
      <c r="A480" s="21">
        <v>42676</v>
      </c>
      <c r="B480" t="s">
        <v>60</v>
      </c>
      <c r="C480" t="s">
        <v>23</v>
      </c>
      <c r="D480">
        <v>1</v>
      </c>
      <c r="E480">
        <v>14521054</v>
      </c>
      <c r="F480">
        <v>100</v>
      </c>
      <c r="G480">
        <v>3</v>
      </c>
    </row>
    <row r="481" spans="1:7" x14ac:dyDescent="0.3">
      <c r="A481" s="21">
        <v>42676</v>
      </c>
      <c r="B481" t="s">
        <v>109</v>
      </c>
      <c r="C481" t="s">
        <v>21</v>
      </c>
      <c r="D481">
        <v>1</v>
      </c>
      <c r="E481">
        <v>22503414</v>
      </c>
      <c r="F481">
        <v>108</v>
      </c>
      <c r="G481">
        <v>2</v>
      </c>
    </row>
    <row r="482" spans="1:7" x14ac:dyDescent="0.3">
      <c r="A482" s="21">
        <v>42676</v>
      </c>
      <c r="B482" t="s">
        <v>56</v>
      </c>
      <c r="C482" t="s">
        <v>24</v>
      </c>
      <c r="D482">
        <v>1</v>
      </c>
      <c r="E482">
        <v>19284625</v>
      </c>
      <c r="F482">
        <v>92</v>
      </c>
      <c r="G482">
        <v>0</v>
      </c>
    </row>
    <row r="483" spans="1:7" x14ac:dyDescent="0.3">
      <c r="A483" s="21">
        <v>42676</v>
      </c>
      <c r="B483" t="s">
        <v>95</v>
      </c>
      <c r="C483" t="s">
        <v>18</v>
      </c>
      <c r="D483">
        <v>1</v>
      </c>
      <c r="E483">
        <v>15560150</v>
      </c>
      <c r="F483">
        <v>110</v>
      </c>
      <c r="G483">
        <v>2</v>
      </c>
    </row>
    <row r="484" spans="1:7" x14ac:dyDescent="0.3">
      <c r="A484" s="21">
        <v>42676</v>
      </c>
      <c r="B484" t="s">
        <v>88</v>
      </c>
      <c r="C484" t="s">
        <v>18</v>
      </c>
      <c r="D484">
        <v>1</v>
      </c>
      <c r="E484">
        <v>17511736</v>
      </c>
      <c r="F484">
        <v>97</v>
      </c>
      <c r="G484">
        <v>2</v>
      </c>
    </row>
    <row r="485" spans="1:7" x14ac:dyDescent="0.3">
      <c r="A485" s="21">
        <v>42676</v>
      </c>
      <c r="B485" t="s">
        <v>89</v>
      </c>
      <c r="C485" t="s">
        <v>21</v>
      </c>
      <c r="D485">
        <v>1</v>
      </c>
      <c r="E485">
        <v>18700151</v>
      </c>
      <c r="F485">
        <v>84</v>
      </c>
      <c r="G485">
        <v>0</v>
      </c>
    </row>
    <row r="486" spans="1:7" x14ac:dyDescent="0.3">
      <c r="A486" s="21">
        <v>42676</v>
      </c>
      <c r="B486" t="s">
        <v>90</v>
      </c>
      <c r="C486" t="s">
        <v>21</v>
      </c>
      <c r="D486">
        <v>1</v>
      </c>
      <c r="E486">
        <v>18494734</v>
      </c>
      <c r="F486">
        <v>82</v>
      </c>
      <c r="G486">
        <v>1</v>
      </c>
    </row>
    <row r="487" spans="1:7" x14ac:dyDescent="0.3">
      <c r="A487" s="21">
        <v>42676</v>
      </c>
      <c r="B487" t="s">
        <v>91</v>
      </c>
      <c r="C487" t="s">
        <v>18</v>
      </c>
      <c r="D487">
        <v>1</v>
      </c>
      <c r="E487">
        <v>18912263</v>
      </c>
      <c r="F487">
        <v>86</v>
      </c>
      <c r="G487">
        <v>2</v>
      </c>
    </row>
    <row r="488" spans="1:7" x14ac:dyDescent="0.3">
      <c r="A488" s="21">
        <v>42676</v>
      </c>
      <c r="B488" t="s">
        <v>92</v>
      </c>
      <c r="C488" t="s">
        <v>21</v>
      </c>
      <c r="D488">
        <v>1</v>
      </c>
      <c r="E488">
        <v>16833127</v>
      </c>
      <c r="F488">
        <v>110</v>
      </c>
      <c r="G488">
        <v>2</v>
      </c>
    </row>
    <row r="489" spans="1:7" x14ac:dyDescent="0.3">
      <c r="A489" s="21">
        <v>42676</v>
      </c>
      <c r="B489" t="s">
        <v>93</v>
      </c>
      <c r="C489" t="s">
        <v>22</v>
      </c>
      <c r="D489">
        <v>1</v>
      </c>
      <c r="E489">
        <v>17874521</v>
      </c>
      <c r="F489">
        <v>85</v>
      </c>
      <c r="G489">
        <v>3</v>
      </c>
    </row>
    <row r="490" spans="1:7" x14ac:dyDescent="0.3">
      <c r="A490" s="21">
        <v>42676</v>
      </c>
      <c r="B490" t="s">
        <v>94</v>
      </c>
      <c r="C490" t="s">
        <v>22</v>
      </c>
      <c r="D490">
        <v>1</v>
      </c>
      <c r="E490">
        <v>14576150</v>
      </c>
      <c r="F490">
        <v>51</v>
      </c>
      <c r="G490">
        <v>1</v>
      </c>
    </row>
    <row r="491" spans="1:7" x14ac:dyDescent="0.3">
      <c r="A491" s="21">
        <v>42676</v>
      </c>
      <c r="B491" t="s">
        <v>49</v>
      </c>
      <c r="C491" t="s">
        <v>24</v>
      </c>
      <c r="D491">
        <v>1</v>
      </c>
      <c r="E491">
        <v>20571193</v>
      </c>
      <c r="F491">
        <v>127</v>
      </c>
      <c r="G491">
        <v>1</v>
      </c>
    </row>
    <row r="492" spans="1:7" x14ac:dyDescent="0.3">
      <c r="A492" s="21">
        <v>42676</v>
      </c>
      <c r="B492" t="s">
        <v>104</v>
      </c>
      <c r="C492" t="s">
        <v>18</v>
      </c>
      <c r="D492">
        <v>1</v>
      </c>
      <c r="E492">
        <v>8707439</v>
      </c>
      <c r="F492">
        <v>42</v>
      </c>
      <c r="G492">
        <v>1</v>
      </c>
    </row>
    <row r="493" spans="1:7" x14ac:dyDescent="0.3">
      <c r="A493" s="21">
        <v>42676</v>
      </c>
      <c r="B493" t="s">
        <v>78</v>
      </c>
      <c r="C493" t="s">
        <v>18</v>
      </c>
      <c r="D493">
        <v>1</v>
      </c>
      <c r="E493">
        <v>19266528</v>
      </c>
      <c r="F493">
        <v>60</v>
      </c>
      <c r="G493">
        <v>1</v>
      </c>
    </row>
    <row r="494" spans="1:7" x14ac:dyDescent="0.3">
      <c r="A494" s="21">
        <v>42676</v>
      </c>
      <c r="B494" t="s">
        <v>79</v>
      </c>
      <c r="C494" t="s">
        <v>21</v>
      </c>
      <c r="D494">
        <v>1</v>
      </c>
      <c r="E494">
        <v>18620761</v>
      </c>
      <c r="F494">
        <v>103</v>
      </c>
      <c r="G494">
        <v>0</v>
      </c>
    </row>
    <row r="495" spans="1:7" x14ac:dyDescent="0.3">
      <c r="A495" s="21">
        <v>42676</v>
      </c>
      <c r="B495" t="s">
        <v>64</v>
      </c>
      <c r="C495" t="s">
        <v>18</v>
      </c>
      <c r="D495">
        <v>1</v>
      </c>
      <c r="E495">
        <v>17551450</v>
      </c>
      <c r="F495">
        <v>107</v>
      </c>
      <c r="G495">
        <v>0</v>
      </c>
    </row>
    <row r="496" spans="1:7" x14ac:dyDescent="0.3">
      <c r="A496" s="21">
        <v>42676</v>
      </c>
      <c r="B496" t="s">
        <v>108</v>
      </c>
      <c r="C496" t="s">
        <v>21</v>
      </c>
      <c r="D496">
        <v>1</v>
      </c>
      <c r="E496">
        <v>14513216</v>
      </c>
      <c r="F496">
        <v>107</v>
      </c>
      <c r="G496">
        <v>2</v>
      </c>
    </row>
    <row r="497" spans="1:7" x14ac:dyDescent="0.3">
      <c r="A497" s="21">
        <v>42676</v>
      </c>
      <c r="B497" t="s">
        <v>107</v>
      </c>
      <c r="C497" t="s">
        <v>21</v>
      </c>
      <c r="D497">
        <v>1</v>
      </c>
      <c r="E497">
        <v>21850786</v>
      </c>
      <c r="F497">
        <v>141</v>
      </c>
      <c r="G497">
        <v>0</v>
      </c>
    </row>
    <row r="498" spans="1:7" x14ac:dyDescent="0.3">
      <c r="A498" s="21">
        <v>42676</v>
      </c>
      <c r="B498" t="s">
        <v>45</v>
      </c>
      <c r="C498" t="s">
        <v>21</v>
      </c>
      <c r="D498">
        <v>1</v>
      </c>
      <c r="E498">
        <v>20864200</v>
      </c>
      <c r="F498">
        <v>110</v>
      </c>
      <c r="G498">
        <v>0</v>
      </c>
    </row>
    <row r="499" spans="1:7" x14ac:dyDescent="0.3">
      <c r="A499" s="21">
        <v>42676</v>
      </c>
      <c r="B499" t="s">
        <v>51</v>
      </c>
      <c r="C499" t="s">
        <v>18</v>
      </c>
      <c r="D499">
        <v>1</v>
      </c>
      <c r="E499">
        <v>19252712</v>
      </c>
      <c r="F499">
        <v>96</v>
      </c>
      <c r="G499">
        <v>0</v>
      </c>
    </row>
    <row r="500" spans="1:7" x14ac:dyDescent="0.3">
      <c r="A500" s="21">
        <v>42676</v>
      </c>
      <c r="B500" t="s">
        <v>113</v>
      </c>
      <c r="C500" t="s">
        <v>20</v>
      </c>
      <c r="D500">
        <v>1</v>
      </c>
      <c r="E500">
        <v>20431329</v>
      </c>
      <c r="F500">
        <v>101</v>
      </c>
      <c r="G500">
        <v>2</v>
      </c>
    </row>
    <row r="501" spans="1:7" x14ac:dyDescent="0.3">
      <c r="A501" s="21">
        <v>42676</v>
      </c>
      <c r="B501" t="s">
        <v>135</v>
      </c>
      <c r="C501" t="s">
        <v>21</v>
      </c>
      <c r="D501">
        <v>1</v>
      </c>
      <c r="E501">
        <v>17718195</v>
      </c>
      <c r="F501">
        <v>79</v>
      </c>
      <c r="G501">
        <v>3</v>
      </c>
    </row>
    <row r="502" spans="1:7" x14ac:dyDescent="0.3">
      <c r="A502" s="21">
        <v>42676</v>
      </c>
      <c r="B502" t="s">
        <v>96</v>
      </c>
      <c r="C502" t="s">
        <v>24</v>
      </c>
      <c r="D502">
        <v>1</v>
      </c>
      <c r="E502">
        <v>14890424</v>
      </c>
      <c r="F502">
        <v>79</v>
      </c>
      <c r="G502">
        <v>1</v>
      </c>
    </row>
    <row r="503" spans="1:7" x14ac:dyDescent="0.3">
      <c r="A503" s="21">
        <v>42676</v>
      </c>
      <c r="B503" t="s">
        <v>132</v>
      </c>
      <c r="C503" t="s">
        <v>24</v>
      </c>
      <c r="D503">
        <v>1</v>
      </c>
      <c r="E503">
        <v>19033678</v>
      </c>
      <c r="F503">
        <v>91</v>
      </c>
      <c r="G503">
        <v>1</v>
      </c>
    </row>
    <row r="504" spans="1:7" x14ac:dyDescent="0.3">
      <c r="A504" s="21">
        <v>42676</v>
      </c>
      <c r="B504" t="s">
        <v>42</v>
      </c>
      <c r="C504" t="s">
        <v>24</v>
      </c>
      <c r="D504">
        <v>1</v>
      </c>
      <c r="E504">
        <v>15498221</v>
      </c>
      <c r="F504">
        <v>122</v>
      </c>
      <c r="G504">
        <v>1</v>
      </c>
    </row>
    <row r="505" spans="1:7" x14ac:dyDescent="0.3">
      <c r="A505" s="21">
        <v>42676</v>
      </c>
      <c r="B505" t="s">
        <v>118</v>
      </c>
      <c r="C505" t="s">
        <v>21</v>
      </c>
      <c r="D505">
        <v>1</v>
      </c>
      <c r="E505">
        <v>19866937</v>
      </c>
      <c r="F505">
        <v>106</v>
      </c>
      <c r="G505">
        <v>1</v>
      </c>
    </row>
    <row r="506" spans="1:7" x14ac:dyDescent="0.3">
      <c r="A506" s="21">
        <v>42676</v>
      </c>
      <c r="B506" t="s">
        <v>111</v>
      </c>
      <c r="C506" t="s">
        <v>20</v>
      </c>
      <c r="D506">
        <v>1</v>
      </c>
      <c r="E506">
        <v>19853047</v>
      </c>
      <c r="F506">
        <v>106</v>
      </c>
      <c r="G506">
        <v>2</v>
      </c>
    </row>
    <row r="507" spans="1:7" x14ac:dyDescent="0.3">
      <c r="A507" s="21">
        <v>42676</v>
      </c>
      <c r="B507" t="s">
        <v>98</v>
      </c>
      <c r="C507" t="s">
        <v>20</v>
      </c>
      <c r="D507">
        <v>1</v>
      </c>
      <c r="E507">
        <v>12599607</v>
      </c>
      <c r="F507">
        <v>45</v>
      </c>
      <c r="G507">
        <v>2</v>
      </c>
    </row>
    <row r="508" spans="1:7" x14ac:dyDescent="0.3">
      <c r="A508" s="21">
        <v>42676</v>
      </c>
      <c r="B508" t="s">
        <v>62</v>
      </c>
      <c r="C508" t="s">
        <v>23</v>
      </c>
      <c r="D508">
        <v>1</v>
      </c>
      <c r="E508">
        <v>7616942</v>
      </c>
      <c r="F508">
        <v>31</v>
      </c>
      <c r="G508">
        <v>1</v>
      </c>
    </row>
    <row r="509" spans="1:7" x14ac:dyDescent="0.3">
      <c r="A509" s="21">
        <v>42676</v>
      </c>
      <c r="B509" t="s">
        <v>82</v>
      </c>
      <c r="C509" t="s">
        <v>23</v>
      </c>
      <c r="D509">
        <v>1</v>
      </c>
      <c r="E509">
        <v>15815675</v>
      </c>
      <c r="F509">
        <v>78</v>
      </c>
      <c r="G509">
        <v>3</v>
      </c>
    </row>
    <row r="510" spans="1:7" x14ac:dyDescent="0.3">
      <c r="A510" s="21">
        <v>42676</v>
      </c>
      <c r="B510" t="s">
        <v>134</v>
      </c>
      <c r="C510" t="s">
        <v>21</v>
      </c>
      <c r="D510">
        <v>1</v>
      </c>
      <c r="E510">
        <v>18409156</v>
      </c>
      <c r="F510">
        <v>81</v>
      </c>
      <c r="G510">
        <v>0</v>
      </c>
    </row>
    <row r="511" spans="1:7" x14ac:dyDescent="0.3">
      <c r="A511" s="21">
        <v>42676</v>
      </c>
      <c r="B511" t="s">
        <v>48</v>
      </c>
      <c r="C511" t="s">
        <v>18</v>
      </c>
      <c r="D511">
        <v>1</v>
      </c>
      <c r="E511">
        <v>16499542</v>
      </c>
      <c r="F511">
        <v>79</v>
      </c>
      <c r="G511">
        <v>2</v>
      </c>
    </row>
    <row r="512" spans="1:7" x14ac:dyDescent="0.3">
      <c r="A512" s="21">
        <v>42676</v>
      </c>
      <c r="B512" t="s">
        <v>54</v>
      </c>
      <c r="C512" t="s">
        <v>18</v>
      </c>
      <c r="D512">
        <v>1</v>
      </c>
      <c r="E512">
        <v>11584391</v>
      </c>
      <c r="F512">
        <v>109</v>
      </c>
      <c r="G512">
        <v>0</v>
      </c>
    </row>
    <row r="513" spans="1:7" x14ac:dyDescent="0.3">
      <c r="A513" s="21">
        <v>42676</v>
      </c>
      <c r="B513" t="s">
        <v>50</v>
      </c>
      <c r="C513" t="s">
        <v>23</v>
      </c>
      <c r="D513">
        <v>1</v>
      </c>
      <c r="E513">
        <v>17736298</v>
      </c>
      <c r="F513">
        <v>119</v>
      </c>
      <c r="G513">
        <v>3</v>
      </c>
    </row>
    <row r="514" spans="1:7" x14ac:dyDescent="0.3">
      <c r="A514" s="21">
        <v>42676</v>
      </c>
      <c r="B514" t="s">
        <v>53</v>
      </c>
      <c r="C514" t="s">
        <v>22</v>
      </c>
      <c r="D514">
        <v>1</v>
      </c>
      <c r="E514">
        <v>19059720</v>
      </c>
      <c r="F514">
        <v>67</v>
      </c>
      <c r="G514">
        <v>2</v>
      </c>
    </row>
    <row r="515" spans="1:7" x14ac:dyDescent="0.3">
      <c r="A515" s="21">
        <v>42676</v>
      </c>
      <c r="B515" t="s">
        <v>124</v>
      </c>
      <c r="C515" t="s">
        <v>21</v>
      </c>
      <c r="D515">
        <v>1</v>
      </c>
      <c r="E515">
        <v>18099779</v>
      </c>
      <c r="F515">
        <v>89</v>
      </c>
      <c r="G515">
        <v>1</v>
      </c>
    </row>
    <row r="516" spans="1:7" x14ac:dyDescent="0.3">
      <c r="A516" s="21">
        <v>42676</v>
      </c>
      <c r="B516" t="s">
        <v>128</v>
      </c>
      <c r="C516" t="s">
        <v>18</v>
      </c>
      <c r="D516">
        <v>1</v>
      </c>
      <c r="E516">
        <v>15590199</v>
      </c>
      <c r="F516">
        <v>110</v>
      </c>
      <c r="G516">
        <v>4</v>
      </c>
    </row>
    <row r="517" spans="1:7" x14ac:dyDescent="0.3">
      <c r="A517" s="21">
        <v>42676</v>
      </c>
      <c r="B517" t="s">
        <v>74</v>
      </c>
      <c r="C517" t="s">
        <v>21</v>
      </c>
      <c r="D517">
        <v>1</v>
      </c>
      <c r="E517">
        <v>19035621</v>
      </c>
      <c r="F517">
        <v>188</v>
      </c>
      <c r="G517">
        <v>2</v>
      </c>
    </row>
    <row r="518" spans="1:7" x14ac:dyDescent="0.3">
      <c r="A518" s="21">
        <v>42676</v>
      </c>
      <c r="B518" t="s">
        <v>77</v>
      </c>
      <c r="C518" t="s">
        <v>23</v>
      </c>
      <c r="D518">
        <v>1</v>
      </c>
      <c r="E518">
        <v>21440185</v>
      </c>
      <c r="F518">
        <v>76</v>
      </c>
      <c r="G518">
        <v>0</v>
      </c>
    </row>
    <row r="519" spans="1:7" x14ac:dyDescent="0.3">
      <c r="A519" s="21">
        <v>42676</v>
      </c>
      <c r="B519" t="s">
        <v>76</v>
      </c>
      <c r="C519" t="s">
        <v>23</v>
      </c>
      <c r="D519">
        <v>1</v>
      </c>
      <c r="E519">
        <v>19059491</v>
      </c>
      <c r="F519">
        <v>79</v>
      </c>
      <c r="G519">
        <v>2</v>
      </c>
    </row>
    <row r="520" spans="1:7" x14ac:dyDescent="0.3">
      <c r="A520" s="21">
        <v>42676</v>
      </c>
      <c r="B520" t="s">
        <v>86</v>
      </c>
      <c r="C520" t="s">
        <v>21</v>
      </c>
      <c r="D520">
        <v>1</v>
      </c>
      <c r="E520">
        <v>16821574</v>
      </c>
      <c r="F520">
        <v>92</v>
      </c>
      <c r="G520">
        <v>0</v>
      </c>
    </row>
    <row r="521" spans="1:7" x14ac:dyDescent="0.3">
      <c r="A521" s="21">
        <v>42676</v>
      </c>
      <c r="B521" t="s">
        <v>55</v>
      </c>
      <c r="C521" t="s">
        <v>19</v>
      </c>
      <c r="D521">
        <v>1</v>
      </c>
      <c r="E521">
        <v>14171943</v>
      </c>
      <c r="F521">
        <v>71</v>
      </c>
      <c r="G521">
        <v>0</v>
      </c>
    </row>
    <row r="522" spans="1:7" x14ac:dyDescent="0.3">
      <c r="A522" s="21">
        <v>42676</v>
      </c>
      <c r="B522" t="s">
        <v>97</v>
      </c>
      <c r="C522" t="s">
        <v>20</v>
      </c>
      <c r="D522">
        <v>1</v>
      </c>
      <c r="E522">
        <v>21918614</v>
      </c>
      <c r="F522">
        <v>109</v>
      </c>
      <c r="G522">
        <v>1</v>
      </c>
    </row>
    <row r="523" spans="1:7" x14ac:dyDescent="0.3">
      <c r="A523" s="21">
        <v>42677</v>
      </c>
      <c r="B523" t="s">
        <v>107</v>
      </c>
      <c r="C523" t="s">
        <v>21</v>
      </c>
      <c r="D523">
        <v>1</v>
      </c>
      <c r="E523">
        <v>13519789</v>
      </c>
      <c r="F523">
        <v>85</v>
      </c>
      <c r="G523">
        <v>3</v>
      </c>
    </row>
    <row r="524" spans="1:7" x14ac:dyDescent="0.3">
      <c r="A524" s="21">
        <v>42677</v>
      </c>
      <c r="B524" t="s">
        <v>40</v>
      </c>
      <c r="C524" t="s">
        <v>22</v>
      </c>
      <c r="D524">
        <v>1</v>
      </c>
      <c r="E524">
        <v>8225547</v>
      </c>
      <c r="F524">
        <v>27</v>
      </c>
      <c r="G524">
        <v>0</v>
      </c>
    </row>
    <row r="525" spans="1:7" x14ac:dyDescent="0.3">
      <c r="A525" s="21">
        <v>42677</v>
      </c>
      <c r="B525" t="s">
        <v>109</v>
      </c>
      <c r="C525" t="s">
        <v>21</v>
      </c>
      <c r="D525">
        <v>1</v>
      </c>
      <c r="E525">
        <v>13468634</v>
      </c>
      <c r="F525">
        <v>66</v>
      </c>
      <c r="G525">
        <v>6</v>
      </c>
    </row>
    <row r="526" spans="1:7" x14ac:dyDescent="0.3">
      <c r="A526" s="21">
        <v>42679</v>
      </c>
      <c r="B526" t="s">
        <v>76</v>
      </c>
      <c r="C526" t="s">
        <v>23</v>
      </c>
      <c r="D526">
        <v>1</v>
      </c>
      <c r="E526">
        <v>12711636</v>
      </c>
      <c r="F526">
        <v>82</v>
      </c>
      <c r="G526">
        <v>1</v>
      </c>
    </row>
    <row r="527" spans="1:7" x14ac:dyDescent="0.3">
      <c r="A527" s="21">
        <v>42679</v>
      </c>
      <c r="B527" t="s">
        <v>120</v>
      </c>
      <c r="C527" t="s">
        <v>21</v>
      </c>
      <c r="D527">
        <v>1</v>
      </c>
      <c r="E527">
        <v>23647209</v>
      </c>
      <c r="F527">
        <v>135</v>
      </c>
      <c r="G527">
        <v>1</v>
      </c>
    </row>
    <row r="528" spans="1:7" x14ac:dyDescent="0.3">
      <c r="A528" s="21">
        <v>42679</v>
      </c>
      <c r="B528" t="s">
        <v>98</v>
      </c>
      <c r="C528" t="s">
        <v>20</v>
      </c>
      <c r="D528">
        <v>1</v>
      </c>
      <c r="E528">
        <v>16192271</v>
      </c>
      <c r="F528">
        <v>73</v>
      </c>
      <c r="G528">
        <v>1</v>
      </c>
    </row>
    <row r="529" spans="1:7" x14ac:dyDescent="0.3">
      <c r="A529" s="21">
        <v>42679</v>
      </c>
      <c r="B529" t="s">
        <v>117</v>
      </c>
      <c r="C529" t="s">
        <v>24</v>
      </c>
      <c r="D529">
        <v>1</v>
      </c>
      <c r="E529">
        <v>14716214</v>
      </c>
      <c r="F529">
        <v>57</v>
      </c>
      <c r="G529">
        <v>2</v>
      </c>
    </row>
    <row r="530" spans="1:7" x14ac:dyDescent="0.3">
      <c r="A530" s="21">
        <v>42679</v>
      </c>
      <c r="B530" t="s">
        <v>36</v>
      </c>
      <c r="C530" t="s">
        <v>18</v>
      </c>
      <c r="D530">
        <v>1</v>
      </c>
      <c r="E530">
        <v>15294595</v>
      </c>
      <c r="F530">
        <v>63</v>
      </c>
      <c r="G530">
        <v>3</v>
      </c>
    </row>
    <row r="531" spans="1:7" x14ac:dyDescent="0.3">
      <c r="A531" s="21">
        <v>42679</v>
      </c>
      <c r="B531" t="s">
        <v>109</v>
      </c>
      <c r="C531" t="s">
        <v>21</v>
      </c>
      <c r="D531">
        <v>1</v>
      </c>
      <c r="E531">
        <v>18065132</v>
      </c>
      <c r="F531">
        <v>41</v>
      </c>
      <c r="G531">
        <v>0</v>
      </c>
    </row>
    <row r="532" spans="1:7" x14ac:dyDescent="0.3">
      <c r="A532" s="21">
        <v>42679</v>
      </c>
      <c r="B532" t="s">
        <v>92</v>
      </c>
      <c r="C532" t="s">
        <v>21</v>
      </c>
      <c r="D532">
        <v>1</v>
      </c>
      <c r="E532">
        <v>16554264</v>
      </c>
      <c r="F532">
        <v>106</v>
      </c>
      <c r="G532">
        <v>0</v>
      </c>
    </row>
    <row r="533" spans="1:7" x14ac:dyDescent="0.3">
      <c r="A533" s="21">
        <v>42679</v>
      </c>
      <c r="B533" t="s">
        <v>105</v>
      </c>
      <c r="C533" t="s">
        <v>22</v>
      </c>
      <c r="D533">
        <v>1</v>
      </c>
      <c r="E533">
        <v>19491835</v>
      </c>
      <c r="F533">
        <v>127</v>
      </c>
      <c r="G533">
        <v>4</v>
      </c>
    </row>
    <row r="534" spans="1:7" x14ac:dyDescent="0.3">
      <c r="A534" s="21">
        <v>42679</v>
      </c>
      <c r="B534" t="s">
        <v>68</v>
      </c>
      <c r="C534" t="s">
        <v>18</v>
      </c>
      <c r="D534">
        <v>1</v>
      </c>
      <c r="E534">
        <v>9729831</v>
      </c>
      <c r="F534">
        <v>51</v>
      </c>
      <c r="G534">
        <v>2</v>
      </c>
    </row>
    <row r="535" spans="1:7" x14ac:dyDescent="0.3">
      <c r="A535" s="21">
        <v>42679</v>
      </c>
      <c r="B535" t="s">
        <v>67</v>
      </c>
      <c r="C535" t="s">
        <v>18</v>
      </c>
      <c r="D535">
        <v>1</v>
      </c>
      <c r="E535">
        <v>18355238</v>
      </c>
      <c r="F535">
        <v>84</v>
      </c>
      <c r="G535">
        <v>2</v>
      </c>
    </row>
    <row r="536" spans="1:7" x14ac:dyDescent="0.3">
      <c r="A536" s="21">
        <v>42687</v>
      </c>
      <c r="B536" t="s">
        <v>107</v>
      </c>
      <c r="C536" t="s">
        <v>21</v>
      </c>
      <c r="D536">
        <v>1</v>
      </c>
      <c r="E536">
        <v>18122009</v>
      </c>
      <c r="F536">
        <v>137</v>
      </c>
      <c r="G536">
        <v>1</v>
      </c>
    </row>
    <row r="537" spans="1:7" x14ac:dyDescent="0.3">
      <c r="A537" s="21">
        <v>42687</v>
      </c>
      <c r="B537" t="s">
        <v>122</v>
      </c>
      <c r="C537" t="s">
        <v>23</v>
      </c>
      <c r="D537">
        <v>1</v>
      </c>
      <c r="E537">
        <v>16242841</v>
      </c>
      <c r="F537">
        <v>88</v>
      </c>
      <c r="G537">
        <v>2</v>
      </c>
    </row>
    <row r="538" spans="1:7" x14ac:dyDescent="0.3">
      <c r="A538" s="21">
        <v>42687</v>
      </c>
      <c r="B538" t="s">
        <v>55</v>
      </c>
      <c r="C538" t="s">
        <v>19</v>
      </c>
      <c r="D538">
        <v>1</v>
      </c>
      <c r="E538">
        <v>21802415</v>
      </c>
      <c r="F538">
        <v>101</v>
      </c>
      <c r="G538">
        <v>3</v>
      </c>
    </row>
    <row r="539" spans="1:7" x14ac:dyDescent="0.3">
      <c r="A539" s="21">
        <v>42687</v>
      </c>
      <c r="B539" t="s">
        <v>68</v>
      </c>
      <c r="C539" t="s">
        <v>18</v>
      </c>
      <c r="D539">
        <v>1</v>
      </c>
      <c r="E539">
        <v>16476889</v>
      </c>
      <c r="F539">
        <v>104</v>
      </c>
      <c r="G539">
        <v>1</v>
      </c>
    </row>
    <row r="540" spans="1:7" x14ac:dyDescent="0.3">
      <c r="A540" s="21">
        <v>42687</v>
      </c>
      <c r="B540" t="s">
        <v>80</v>
      </c>
      <c r="C540" t="s">
        <v>21</v>
      </c>
      <c r="D540">
        <v>1</v>
      </c>
      <c r="E540">
        <v>18428528</v>
      </c>
      <c r="F540">
        <v>113</v>
      </c>
      <c r="G540">
        <v>2</v>
      </c>
    </row>
    <row r="541" spans="1:7" x14ac:dyDescent="0.3">
      <c r="A541" s="21">
        <v>42687</v>
      </c>
      <c r="B541" t="s">
        <v>85</v>
      </c>
      <c r="C541" t="s">
        <v>23</v>
      </c>
      <c r="D541">
        <v>1</v>
      </c>
      <c r="E541">
        <v>16730116</v>
      </c>
      <c r="F541">
        <v>67</v>
      </c>
      <c r="G541">
        <v>1</v>
      </c>
    </row>
    <row r="542" spans="1:7" x14ac:dyDescent="0.3">
      <c r="A542" s="21">
        <v>42677</v>
      </c>
      <c r="B542" t="s">
        <v>97</v>
      </c>
      <c r="C542" t="s">
        <v>20</v>
      </c>
      <c r="D542">
        <v>1</v>
      </c>
      <c r="E542">
        <v>18538552</v>
      </c>
      <c r="F542">
        <v>118</v>
      </c>
      <c r="G542">
        <v>1</v>
      </c>
    </row>
    <row r="543" spans="1:7" x14ac:dyDescent="0.3">
      <c r="A543" s="21">
        <v>42678</v>
      </c>
      <c r="B543" t="s">
        <v>120</v>
      </c>
      <c r="C543" t="s">
        <v>21</v>
      </c>
      <c r="D543">
        <v>1</v>
      </c>
      <c r="E543">
        <v>14512391</v>
      </c>
      <c r="F543">
        <v>133</v>
      </c>
      <c r="G543">
        <v>0</v>
      </c>
    </row>
    <row r="544" spans="1:7" x14ac:dyDescent="0.3">
      <c r="A544" s="21">
        <v>42679</v>
      </c>
      <c r="B544" t="s">
        <v>88</v>
      </c>
      <c r="C544" t="s">
        <v>18</v>
      </c>
      <c r="D544">
        <v>1</v>
      </c>
      <c r="E544">
        <v>17890948</v>
      </c>
      <c r="F544">
        <v>131</v>
      </c>
      <c r="G544">
        <v>0</v>
      </c>
    </row>
    <row r="545" spans="1:7" x14ac:dyDescent="0.3">
      <c r="A545" s="21">
        <v>42679</v>
      </c>
      <c r="B545" t="s">
        <v>38</v>
      </c>
      <c r="C545" t="s">
        <v>18</v>
      </c>
      <c r="D545">
        <v>1</v>
      </c>
      <c r="E545">
        <v>17121772</v>
      </c>
      <c r="F545">
        <v>77</v>
      </c>
      <c r="G545">
        <v>0</v>
      </c>
    </row>
    <row r="546" spans="1:7" x14ac:dyDescent="0.3">
      <c r="A546" s="21">
        <v>42679</v>
      </c>
      <c r="B546" t="s">
        <v>39</v>
      </c>
      <c r="C546" t="s">
        <v>18</v>
      </c>
      <c r="D546">
        <v>1</v>
      </c>
      <c r="E546">
        <v>15919063</v>
      </c>
      <c r="F546">
        <v>93</v>
      </c>
      <c r="G546">
        <v>0</v>
      </c>
    </row>
    <row r="547" spans="1:7" x14ac:dyDescent="0.3">
      <c r="A547" s="21">
        <v>42679</v>
      </c>
      <c r="B547" t="s">
        <v>51</v>
      </c>
      <c r="C547" t="s">
        <v>18</v>
      </c>
      <c r="D547">
        <v>1</v>
      </c>
      <c r="E547">
        <v>16846066</v>
      </c>
      <c r="F547">
        <v>130</v>
      </c>
      <c r="G547">
        <v>0</v>
      </c>
    </row>
    <row r="548" spans="1:7" x14ac:dyDescent="0.3">
      <c r="A548" s="21">
        <v>42679</v>
      </c>
      <c r="B548" t="s">
        <v>87</v>
      </c>
      <c r="C548" t="s">
        <v>21</v>
      </c>
      <c r="D548">
        <v>1</v>
      </c>
      <c r="E548">
        <v>19277340</v>
      </c>
      <c r="F548">
        <v>103</v>
      </c>
      <c r="G548">
        <v>1</v>
      </c>
    </row>
    <row r="549" spans="1:7" x14ac:dyDescent="0.3">
      <c r="A549" s="21">
        <v>42679</v>
      </c>
      <c r="B549" t="s">
        <v>62</v>
      </c>
      <c r="C549" t="s">
        <v>23</v>
      </c>
      <c r="D549">
        <v>1</v>
      </c>
      <c r="E549">
        <v>14202105</v>
      </c>
      <c r="F549">
        <v>64</v>
      </c>
      <c r="G549">
        <v>1</v>
      </c>
    </row>
    <row r="550" spans="1:7" x14ac:dyDescent="0.3">
      <c r="A550" s="21">
        <v>42679</v>
      </c>
      <c r="B550" t="s">
        <v>106</v>
      </c>
      <c r="C550" t="s">
        <v>21</v>
      </c>
      <c r="D550">
        <v>1</v>
      </c>
      <c r="E550">
        <v>14633172</v>
      </c>
      <c r="F550">
        <v>168</v>
      </c>
      <c r="G550">
        <v>0</v>
      </c>
    </row>
    <row r="551" spans="1:7" x14ac:dyDescent="0.3">
      <c r="A551" s="21">
        <v>42679</v>
      </c>
      <c r="B551" t="s">
        <v>74</v>
      </c>
      <c r="C551" t="s">
        <v>21</v>
      </c>
      <c r="D551">
        <v>1</v>
      </c>
      <c r="E551">
        <v>18157104</v>
      </c>
      <c r="F551">
        <v>115</v>
      </c>
      <c r="G551">
        <v>0</v>
      </c>
    </row>
    <row r="552" spans="1:7" x14ac:dyDescent="0.3">
      <c r="A552" s="21">
        <v>42679</v>
      </c>
      <c r="B552" t="s">
        <v>102</v>
      </c>
      <c r="C552" t="s">
        <v>21</v>
      </c>
      <c r="D552">
        <v>1</v>
      </c>
      <c r="E552">
        <v>18368377</v>
      </c>
      <c r="F552">
        <v>175</v>
      </c>
      <c r="G552">
        <v>0</v>
      </c>
    </row>
    <row r="553" spans="1:7" x14ac:dyDescent="0.3">
      <c r="A553" s="21">
        <v>42678</v>
      </c>
      <c r="B553" t="s">
        <v>96</v>
      </c>
      <c r="C553" t="s">
        <v>24</v>
      </c>
      <c r="D553">
        <v>1</v>
      </c>
      <c r="E553">
        <v>18375062</v>
      </c>
      <c r="F553">
        <v>85</v>
      </c>
      <c r="G553">
        <v>0</v>
      </c>
    </row>
    <row r="554" spans="1:7" x14ac:dyDescent="0.3">
      <c r="A554" s="21">
        <v>42678</v>
      </c>
      <c r="B554" t="s">
        <v>118</v>
      </c>
      <c r="C554" t="s">
        <v>21</v>
      </c>
      <c r="D554">
        <v>1</v>
      </c>
      <c r="E554">
        <v>18071091</v>
      </c>
      <c r="F554">
        <v>151</v>
      </c>
      <c r="G554">
        <v>2</v>
      </c>
    </row>
    <row r="555" spans="1:7" x14ac:dyDescent="0.3">
      <c r="A555" s="21">
        <v>42678</v>
      </c>
      <c r="B555" t="s">
        <v>40</v>
      </c>
      <c r="C555" t="s">
        <v>22</v>
      </c>
      <c r="D555">
        <v>1</v>
      </c>
      <c r="E555">
        <v>5579236</v>
      </c>
      <c r="F555">
        <v>30</v>
      </c>
      <c r="G555">
        <v>0</v>
      </c>
    </row>
    <row r="556" spans="1:7" x14ac:dyDescent="0.3">
      <c r="A556" s="21">
        <v>42678</v>
      </c>
      <c r="B556" t="s">
        <v>38</v>
      </c>
      <c r="C556" t="s">
        <v>18</v>
      </c>
      <c r="D556">
        <v>1</v>
      </c>
      <c r="E556">
        <v>18553611</v>
      </c>
      <c r="F556">
        <v>93</v>
      </c>
      <c r="G556">
        <v>1</v>
      </c>
    </row>
    <row r="557" spans="1:7" x14ac:dyDescent="0.3">
      <c r="A557" s="21">
        <v>42678</v>
      </c>
      <c r="B557" t="s">
        <v>36</v>
      </c>
      <c r="C557" t="s">
        <v>18</v>
      </c>
      <c r="D557">
        <v>1</v>
      </c>
      <c r="E557">
        <v>14358945</v>
      </c>
      <c r="F557">
        <v>69</v>
      </c>
      <c r="G557">
        <v>2</v>
      </c>
    </row>
    <row r="558" spans="1:7" x14ac:dyDescent="0.3">
      <c r="A558" s="21">
        <v>42678</v>
      </c>
      <c r="B558" t="s">
        <v>56</v>
      </c>
      <c r="C558" t="s">
        <v>24</v>
      </c>
      <c r="D558">
        <v>1</v>
      </c>
      <c r="E558">
        <v>24181256</v>
      </c>
      <c r="F558">
        <v>121</v>
      </c>
      <c r="G558">
        <v>0</v>
      </c>
    </row>
    <row r="559" spans="1:7" x14ac:dyDescent="0.3">
      <c r="A559" s="21">
        <v>42678</v>
      </c>
      <c r="B559" t="s">
        <v>92</v>
      </c>
      <c r="C559" t="s">
        <v>21</v>
      </c>
      <c r="D559">
        <v>1</v>
      </c>
      <c r="E559">
        <v>18178498</v>
      </c>
      <c r="F559">
        <v>86</v>
      </c>
      <c r="G559">
        <v>2</v>
      </c>
    </row>
    <row r="560" spans="1:7" x14ac:dyDescent="0.3">
      <c r="A560" s="21">
        <v>42678</v>
      </c>
      <c r="B560" t="s">
        <v>94</v>
      </c>
      <c r="C560" t="s">
        <v>22</v>
      </c>
      <c r="D560">
        <v>1</v>
      </c>
      <c r="E560">
        <v>18343601</v>
      </c>
      <c r="F560">
        <v>90</v>
      </c>
      <c r="G560">
        <v>2</v>
      </c>
    </row>
    <row r="561" spans="1:7" x14ac:dyDescent="0.3">
      <c r="A561" s="21">
        <v>42678</v>
      </c>
      <c r="B561" t="s">
        <v>105</v>
      </c>
      <c r="C561" t="s">
        <v>22</v>
      </c>
      <c r="D561">
        <v>1</v>
      </c>
      <c r="E561">
        <v>16996197</v>
      </c>
      <c r="F561">
        <v>95</v>
      </c>
      <c r="G561">
        <v>2</v>
      </c>
    </row>
    <row r="562" spans="1:7" x14ac:dyDescent="0.3">
      <c r="A562" s="21">
        <v>42678</v>
      </c>
      <c r="B562" t="s">
        <v>106</v>
      </c>
      <c r="C562" t="s">
        <v>21</v>
      </c>
      <c r="D562">
        <v>1</v>
      </c>
      <c r="E562">
        <v>18524533</v>
      </c>
      <c r="F562">
        <v>130</v>
      </c>
      <c r="G562">
        <v>0</v>
      </c>
    </row>
    <row r="563" spans="1:7" x14ac:dyDescent="0.3">
      <c r="A563" s="21">
        <v>42678</v>
      </c>
      <c r="B563" t="s">
        <v>45</v>
      </c>
      <c r="C563" t="s">
        <v>21</v>
      </c>
      <c r="D563">
        <v>1</v>
      </c>
      <c r="E563">
        <v>15291457</v>
      </c>
      <c r="F563">
        <v>71</v>
      </c>
      <c r="G563">
        <v>0</v>
      </c>
    </row>
    <row r="564" spans="1:7" x14ac:dyDescent="0.3">
      <c r="A564" s="21">
        <v>42678</v>
      </c>
      <c r="B564" t="s">
        <v>51</v>
      </c>
      <c r="C564" t="s">
        <v>18</v>
      </c>
      <c r="D564">
        <v>1</v>
      </c>
      <c r="E564">
        <v>18127576</v>
      </c>
      <c r="F564">
        <v>130</v>
      </c>
      <c r="G564">
        <v>0</v>
      </c>
    </row>
    <row r="565" spans="1:7" x14ac:dyDescent="0.3">
      <c r="A565" s="21">
        <v>42678</v>
      </c>
      <c r="B565" t="s">
        <v>50</v>
      </c>
      <c r="C565" t="s">
        <v>23</v>
      </c>
      <c r="D565">
        <v>1</v>
      </c>
      <c r="E565">
        <v>11394888</v>
      </c>
      <c r="F565">
        <v>67</v>
      </c>
      <c r="G565">
        <v>1</v>
      </c>
    </row>
    <row r="566" spans="1:7" x14ac:dyDescent="0.3">
      <c r="A566" s="21">
        <v>42678</v>
      </c>
      <c r="B566" t="s">
        <v>53</v>
      </c>
      <c r="C566" t="s">
        <v>22</v>
      </c>
      <c r="D566">
        <v>1</v>
      </c>
      <c r="E566">
        <v>20320278</v>
      </c>
      <c r="F566">
        <v>78</v>
      </c>
      <c r="G566">
        <v>1</v>
      </c>
    </row>
    <row r="567" spans="1:7" x14ac:dyDescent="0.3">
      <c r="A567" s="21">
        <v>42678</v>
      </c>
      <c r="B567" t="s">
        <v>74</v>
      </c>
      <c r="C567" t="s">
        <v>21</v>
      </c>
      <c r="D567">
        <v>1</v>
      </c>
      <c r="E567">
        <v>18169221</v>
      </c>
      <c r="F567">
        <v>145</v>
      </c>
      <c r="G567">
        <v>1</v>
      </c>
    </row>
    <row r="568" spans="1:7" x14ac:dyDescent="0.3">
      <c r="A568" s="21">
        <v>42678</v>
      </c>
      <c r="B568" t="s">
        <v>87</v>
      </c>
      <c r="C568" t="s">
        <v>21</v>
      </c>
      <c r="D568">
        <v>1</v>
      </c>
      <c r="E568">
        <v>21180745</v>
      </c>
      <c r="F568">
        <v>90</v>
      </c>
      <c r="G568">
        <v>1</v>
      </c>
    </row>
    <row r="569" spans="1:7" x14ac:dyDescent="0.3">
      <c r="A569" s="21">
        <v>42678</v>
      </c>
      <c r="B569" t="s">
        <v>68</v>
      </c>
      <c r="C569" t="s">
        <v>18</v>
      </c>
      <c r="D569">
        <v>1</v>
      </c>
      <c r="E569">
        <v>10003896</v>
      </c>
      <c r="F569">
        <v>79</v>
      </c>
      <c r="G569">
        <v>1</v>
      </c>
    </row>
    <row r="570" spans="1:7" x14ac:dyDescent="0.3">
      <c r="A570" s="21">
        <v>42678</v>
      </c>
      <c r="B570" t="s">
        <v>66</v>
      </c>
      <c r="C570" t="s">
        <v>18</v>
      </c>
      <c r="D570">
        <v>1</v>
      </c>
      <c r="E570">
        <v>17220180</v>
      </c>
      <c r="F570">
        <v>84</v>
      </c>
      <c r="G570">
        <v>2</v>
      </c>
    </row>
    <row r="571" spans="1:7" x14ac:dyDescent="0.3">
      <c r="A571" s="21">
        <v>42678</v>
      </c>
      <c r="B571" t="s">
        <v>34</v>
      </c>
      <c r="C571" t="s">
        <v>24</v>
      </c>
      <c r="D571">
        <v>1</v>
      </c>
      <c r="E571">
        <v>7367140</v>
      </c>
      <c r="F571">
        <v>59</v>
      </c>
      <c r="G571">
        <v>0</v>
      </c>
    </row>
    <row r="572" spans="1:7" x14ac:dyDescent="0.3">
      <c r="A572" s="21">
        <v>42678</v>
      </c>
      <c r="B572" t="s">
        <v>135</v>
      </c>
      <c r="C572" t="s">
        <v>21</v>
      </c>
      <c r="D572">
        <v>1</v>
      </c>
      <c r="E572">
        <v>17198350</v>
      </c>
      <c r="F572">
        <v>122</v>
      </c>
      <c r="G572">
        <v>0</v>
      </c>
    </row>
    <row r="573" spans="1:7" x14ac:dyDescent="0.3">
      <c r="A573" s="21">
        <v>42678</v>
      </c>
      <c r="B573" t="s">
        <v>132</v>
      </c>
      <c r="C573" t="s">
        <v>24</v>
      </c>
      <c r="D573">
        <v>1</v>
      </c>
      <c r="E573">
        <v>8474812</v>
      </c>
      <c r="F573">
        <v>55</v>
      </c>
      <c r="G573">
        <v>0</v>
      </c>
    </row>
    <row r="574" spans="1:7" x14ac:dyDescent="0.3">
      <c r="A574" s="21">
        <v>42678</v>
      </c>
      <c r="B574" t="s">
        <v>62</v>
      </c>
      <c r="C574" t="s">
        <v>23</v>
      </c>
      <c r="D574">
        <v>1</v>
      </c>
      <c r="E574">
        <v>16320978</v>
      </c>
      <c r="F574">
        <v>65</v>
      </c>
      <c r="G574">
        <v>1</v>
      </c>
    </row>
    <row r="575" spans="1:7" x14ac:dyDescent="0.3">
      <c r="A575" s="21">
        <v>42678</v>
      </c>
      <c r="B575" t="s">
        <v>117</v>
      </c>
      <c r="C575" t="s">
        <v>24</v>
      </c>
      <c r="D575">
        <v>1</v>
      </c>
      <c r="E575">
        <v>16679607</v>
      </c>
      <c r="F575">
        <v>83</v>
      </c>
      <c r="G575">
        <v>2</v>
      </c>
    </row>
    <row r="576" spans="1:7" x14ac:dyDescent="0.3">
      <c r="A576" s="21">
        <v>42678</v>
      </c>
      <c r="B576" t="s">
        <v>109</v>
      </c>
      <c r="C576" t="s">
        <v>21</v>
      </c>
      <c r="D576">
        <v>1</v>
      </c>
      <c r="E576">
        <v>17757936</v>
      </c>
      <c r="F576">
        <v>87</v>
      </c>
      <c r="G576">
        <v>0</v>
      </c>
    </row>
    <row r="577" spans="1:7" x14ac:dyDescent="0.3">
      <c r="A577" s="21">
        <v>42678</v>
      </c>
      <c r="B577" t="s">
        <v>93</v>
      </c>
      <c r="C577" t="s">
        <v>22</v>
      </c>
      <c r="D577">
        <v>1</v>
      </c>
      <c r="E577">
        <v>17221873</v>
      </c>
      <c r="F577">
        <v>68</v>
      </c>
      <c r="G577">
        <v>0</v>
      </c>
    </row>
    <row r="578" spans="1:7" x14ac:dyDescent="0.3">
      <c r="A578" s="21">
        <v>42678</v>
      </c>
      <c r="B578" t="s">
        <v>102</v>
      </c>
      <c r="C578" t="s">
        <v>21</v>
      </c>
      <c r="D578">
        <v>1</v>
      </c>
      <c r="E578">
        <v>17024666</v>
      </c>
      <c r="F578">
        <v>178</v>
      </c>
      <c r="G578">
        <v>2</v>
      </c>
    </row>
    <row r="579" spans="1:7" x14ac:dyDescent="0.3">
      <c r="A579" s="21">
        <v>42678</v>
      </c>
      <c r="B579" t="s">
        <v>134</v>
      </c>
      <c r="C579" t="s">
        <v>21</v>
      </c>
      <c r="D579">
        <v>1</v>
      </c>
      <c r="E579">
        <v>11809094</v>
      </c>
      <c r="F579">
        <v>44</v>
      </c>
      <c r="G579">
        <v>0</v>
      </c>
    </row>
    <row r="580" spans="1:7" x14ac:dyDescent="0.3">
      <c r="A580" s="21">
        <v>42678</v>
      </c>
      <c r="B580" t="s">
        <v>116</v>
      </c>
      <c r="C580" t="s">
        <v>21</v>
      </c>
      <c r="D580">
        <v>1</v>
      </c>
      <c r="E580">
        <v>20273664</v>
      </c>
      <c r="F580">
        <v>83</v>
      </c>
      <c r="G580">
        <v>0</v>
      </c>
    </row>
    <row r="581" spans="1:7" x14ac:dyDescent="0.3">
      <c r="A581" s="21">
        <v>42678</v>
      </c>
      <c r="B581" t="s">
        <v>79</v>
      </c>
      <c r="C581" t="s">
        <v>21</v>
      </c>
      <c r="D581">
        <v>1</v>
      </c>
      <c r="E581">
        <v>17659936</v>
      </c>
      <c r="F581">
        <v>94</v>
      </c>
      <c r="G581">
        <v>2</v>
      </c>
    </row>
    <row r="582" spans="1:7" x14ac:dyDescent="0.3">
      <c r="A582" s="21">
        <v>42678</v>
      </c>
      <c r="B582" t="s">
        <v>39</v>
      </c>
      <c r="C582" t="s">
        <v>18</v>
      </c>
      <c r="D582">
        <v>1</v>
      </c>
      <c r="E582">
        <v>11640958</v>
      </c>
      <c r="F582">
        <v>58</v>
      </c>
      <c r="G582">
        <v>0</v>
      </c>
    </row>
    <row r="583" spans="1:7" x14ac:dyDescent="0.3">
      <c r="A583" s="21">
        <v>42678</v>
      </c>
      <c r="B583" t="s">
        <v>115</v>
      </c>
      <c r="C583" t="s">
        <v>24</v>
      </c>
      <c r="D583">
        <v>1</v>
      </c>
      <c r="E583">
        <v>21795917</v>
      </c>
      <c r="F583">
        <v>139</v>
      </c>
      <c r="G583">
        <v>0</v>
      </c>
    </row>
    <row r="584" spans="1:7" x14ac:dyDescent="0.3">
      <c r="A584" s="21">
        <v>42679</v>
      </c>
      <c r="B584" t="s">
        <v>135</v>
      </c>
      <c r="C584" t="s">
        <v>21</v>
      </c>
      <c r="D584">
        <v>1</v>
      </c>
      <c r="E584">
        <v>19918810</v>
      </c>
      <c r="F584">
        <v>79</v>
      </c>
      <c r="G584">
        <v>1</v>
      </c>
    </row>
    <row r="585" spans="1:7" x14ac:dyDescent="0.3">
      <c r="A585" s="21">
        <v>42679</v>
      </c>
      <c r="B585" t="s">
        <v>118</v>
      </c>
      <c r="C585" t="s">
        <v>21</v>
      </c>
      <c r="D585">
        <v>1</v>
      </c>
      <c r="E585">
        <v>18741990</v>
      </c>
      <c r="F585">
        <v>97</v>
      </c>
      <c r="G585">
        <v>1</v>
      </c>
    </row>
    <row r="586" spans="1:7" x14ac:dyDescent="0.3">
      <c r="A586" s="21">
        <v>42679</v>
      </c>
      <c r="B586" t="s">
        <v>40</v>
      </c>
      <c r="C586" t="s">
        <v>22</v>
      </c>
      <c r="D586">
        <v>1</v>
      </c>
      <c r="E586">
        <v>13485011</v>
      </c>
      <c r="F586">
        <v>50</v>
      </c>
      <c r="G586">
        <v>7</v>
      </c>
    </row>
    <row r="587" spans="1:7" x14ac:dyDescent="0.3">
      <c r="A587" s="21">
        <v>42679</v>
      </c>
      <c r="B587" t="s">
        <v>46</v>
      </c>
      <c r="C587" t="s">
        <v>24</v>
      </c>
      <c r="D587">
        <v>1</v>
      </c>
      <c r="E587">
        <v>16727541</v>
      </c>
      <c r="F587">
        <v>63</v>
      </c>
      <c r="G587">
        <v>0</v>
      </c>
    </row>
    <row r="588" spans="1:7" x14ac:dyDescent="0.3">
      <c r="A588" s="21">
        <v>42679</v>
      </c>
      <c r="B588" t="s">
        <v>60</v>
      </c>
      <c r="C588" t="s">
        <v>23</v>
      </c>
      <c r="D588">
        <v>1</v>
      </c>
      <c r="E588">
        <v>16216742</v>
      </c>
      <c r="F588">
        <v>71</v>
      </c>
      <c r="G588">
        <v>1</v>
      </c>
    </row>
    <row r="589" spans="1:7" x14ac:dyDescent="0.3">
      <c r="A589" s="21">
        <v>42679</v>
      </c>
      <c r="B589" t="s">
        <v>93</v>
      </c>
      <c r="C589" t="s">
        <v>22</v>
      </c>
      <c r="D589">
        <v>1</v>
      </c>
      <c r="E589">
        <v>21755213</v>
      </c>
      <c r="F589">
        <v>86</v>
      </c>
      <c r="G589">
        <v>4</v>
      </c>
    </row>
    <row r="590" spans="1:7" x14ac:dyDescent="0.3">
      <c r="A590" s="21">
        <v>42679</v>
      </c>
      <c r="B590" t="s">
        <v>94</v>
      </c>
      <c r="C590" t="s">
        <v>22</v>
      </c>
      <c r="D590">
        <v>1</v>
      </c>
      <c r="E590">
        <v>18456136</v>
      </c>
      <c r="F590">
        <v>92</v>
      </c>
      <c r="G590">
        <v>1</v>
      </c>
    </row>
    <row r="591" spans="1:7" x14ac:dyDescent="0.3">
      <c r="A591" s="21">
        <v>42679</v>
      </c>
      <c r="B591" t="s">
        <v>53</v>
      </c>
      <c r="C591" t="s">
        <v>22</v>
      </c>
      <c r="D591">
        <v>1</v>
      </c>
      <c r="E591">
        <v>22409404</v>
      </c>
      <c r="F591">
        <v>98</v>
      </c>
      <c r="G591">
        <v>2</v>
      </c>
    </row>
    <row r="592" spans="1:7" x14ac:dyDescent="0.3">
      <c r="A592" s="21">
        <v>42686</v>
      </c>
      <c r="B592" t="s">
        <v>118</v>
      </c>
      <c r="C592" t="s">
        <v>21</v>
      </c>
      <c r="D592">
        <v>1</v>
      </c>
      <c r="E592">
        <v>18884646</v>
      </c>
      <c r="F592">
        <v>112</v>
      </c>
      <c r="G592">
        <v>2</v>
      </c>
    </row>
    <row r="593" spans="1:7" x14ac:dyDescent="0.3">
      <c r="A593" s="21">
        <v>42686</v>
      </c>
      <c r="B593" t="s">
        <v>105</v>
      </c>
      <c r="C593" t="s">
        <v>22</v>
      </c>
      <c r="D593">
        <v>1</v>
      </c>
      <c r="E593">
        <v>17623035</v>
      </c>
      <c r="F593">
        <v>59</v>
      </c>
      <c r="G593">
        <v>1</v>
      </c>
    </row>
    <row r="594" spans="1:7" x14ac:dyDescent="0.3">
      <c r="A594" s="21">
        <v>42686</v>
      </c>
      <c r="B594" t="s">
        <v>106</v>
      </c>
      <c r="C594" t="s">
        <v>21</v>
      </c>
      <c r="D594">
        <v>1</v>
      </c>
      <c r="E594">
        <v>14325507</v>
      </c>
      <c r="F594">
        <v>65</v>
      </c>
      <c r="G594">
        <v>0</v>
      </c>
    </row>
    <row r="595" spans="1:7" x14ac:dyDescent="0.3">
      <c r="A595" s="21">
        <v>42686</v>
      </c>
      <c r="B595" t="s">
        <v>53</v>
      </c>
      <c r="C595" t="s">
        <v>22</v>
      </c>
      <c r="D595">
        <v>1</v>
      </c>
      <c r="E595">
        <v>20575954</v>
      </c>
      <c r="F595">
        <v>82</v>
      </c>
      <c r="G595">
        <v>0</v>
      </c>
    </row>
    <row r="596" spans="1:7" x14ac:dyDescent="0.3">
      <c r="A596" s="21">
        <v>42686</v>
      </c>
      <c r="B596" t="s">
        <v>122</v>
      </c>
      <c r="C596" t="s">
        <v>23</v>
      </c>
      <c r="D596">
        <v>1</v>
      </c>
      <c r="E596">
        <v>14598039</v>
      </c>
      <c r="F596">
        <v>64</v>
      </c>
      <c r="G596">
        <v>2</v>
      </c>
    </row>
    <row r="597" spans="1:7" x14ac:dyDescent="0.3">
      <c r="A597" s="21">
        <v>42686</v>
      </c>
      <c r="B597" t="s">
        <v>76</v>
      </c>
      <c r="C597" t="s">
        <v>23</v>
      </c>
      <c r="D597">
        <v>1</v>
      </c>
      <c r="E597">
        <v>20370998</v>
      </c>
      <c r="F597">
        <v>88</v>
      </c>
      <c r="G597">
        <v>0</v>
      </c>
    </row>
    <row r="598" spans="1:7" x14ac:dyDescent="0.3">
      <c r="A598" s="21">
        <v>42686</v>
      </c>
      <c r="B598" t="s">
        <v>32</v>
      </c>
      <c r="C598" t="s">
        <v>23</v>
      </c>
      <c r="D598">
        <v>1</v>
      </c>
      <c r="E598">
        <v>14791768</v>
      </c>
      <c r="F598">
        <v>70</v>
      </c>
      <c r="G598">
        <v>3</v>
      </c>
    </row>
    <row r="599" spans="1:7" x14ac:dyDescent="0.3">
      <c r="A599" s="21">
        <v>42686</v>
      </c>
      <c r="B599" t="s">
        <v>110</v>
      </c>
      <c r="C599" t="s">
        <v>21</v>
      </c>
      <c r="D599">
        <v>1</v>
      </c>
      <c r="E599">
        <v>6852859</v>
      </c>
      <c r="F599">
        <v>58</v>
      </c>
      <c r="G599">
        <v>2</v>
      </c>
    </row>
    <row r="600" spans="1:7" x14ac:dyDescent="0.3">
      <c r="A600" s="21">
        <v>42686</v>
      </c>
      <c r="B600" t="s">
        <v>114</v>
      </c>
      <c r="C600" t="s">
        <v>20</v>
      </c>
      <c r="D600">
        <v>1</v>
      </c>
      <c r="E600">
        <v>18655271</v>
      </c>
      <c r="F600">
        <v>147</v>
      </c>
      <c r="G600">
        <v>2</v>
      </c>
    </row>
    <row r="601" spans="1:7" x14ac:dyDescent="0.3">
      <c r="A601" s="21">
        <v>42686</v>
      </c>
      <c r="B601" t="s">
        <v>97</v>
      </c>
      <c r="C601" t="s">
        <v>20</v>
      </c>
      <c r="D601">
        <v>1</v>
      </c>
      <c r="E601">
        <v>18156188</v>
      </c>
      <c r="F601">
        <v>105</v>
      </c>
      <c r="G601">
        <v>0</v>
      </c>
    </row>
    <row r="602" spans="1:7" x14ac:dyDescent="0.3">
      <c r="A602" s="21">
        <v>42686</v>
      </c>
      <c r="B602" t="s">
        <v>117</v>
      </c>
      <c r="C602" t="s">
        <v>24</v>
      </c>
      <c r="D602">
        <v>1</v>
      </c>
      <c r="E602">
        <v>18644476</v>
      </c>
      <c r="F602">
        <v>88</v>
      </c>
      <c r="G602">
        <v>1</v>
      </c>
    </row>
    <row r="603" spans="1:7" x14ac:dyDescent="0.3">
      <c r="A603" s="21">
        <v>42686</v>
      </c>
      <c r="B603" t="s">
        <v>39</v>
      </c>
      <c r="C603" t="s">
        <v>18</v>
      </c>
      <c r="D603">
        <v>1</v>
      </c>
      <c r="E603">
        <v>4191656</v>
      </c>
      <c r="F603">
        <v>13</v>
      </c>
      <c r="G603">
        <v>0</v>
      </c>
    </row>
    <row r="604" spans="1:7" x14ac:dyDescent="0.3">
      <c r="A604" s="21">
        <v>42686</v>
      </c>
      <c r="B604" t="s">
        <v>36</v>
      </c>
      <c r="C604" t="s">
        <v>18</v>
      </c>
      <c r="D604">
        <v>1</v>
      </c>
      <c r="E604">
        <v>11359466</v>
      </c>
      <c r="F604">
        <v>48</v>
      </c>
      <c r="G604">
        <v>1</v>
      </c>
    </row>
    <row r="605" spans="1:7" x14ac:dyDescent="0.3">
      <c r="A605" s="21">
        <v>42686</v>
      </c>
      <c r="B605" t="s">
        <v>126</v>
      </c>
      <c r="C605" t="s">
        <v>20</v>
      </c>
      <c r="D605">
        <v>1</v>
      </c>
      <c r="E605">
        <v>13738462</v>
      </c>
      <c r="F605">
        <v>62</v>
      </c>
      <c r="G605">
        <v>1</v>
      </c>
    </row>
    <row r="606" spans="1:7" x14ac:dyDescent="0.3">
      <c r="A606" s="21">
        <v>42686</v>
      </c>
      <c r="B606" t="s">
        <v>56</v>
      </c>
      <c r="C606" t="s">
        <v>24</v>
      </c>
      <c r="D606">
        <v>1</v>
      </c>
      <c r="E606">
        <v>26954077</v>
      </c>
      <c r="F606">
        <v>101</v>
      </c>
      <c r="G606">
        <v>0</v>
      </c>
    </row>
    <row r="607" spans="1:7" x14ac:dyDescent="0.3">
      <c r="A607" s="21">
        <v>42686</v>
      </c>
      <c r="B607" t="s">
        <v>49</v>
      </c>
      <c r="C607" t="s">
        <v>24</v>
      </c>
      <c r="D607">
        <v>1</v>
      </c>
      <c r="E607">
        <v>16958502</v>
      </c>
      <c r="F607">
        <v>101</v>
      </c>
      <c r="G607">
        <v>1</v>
      </c>
    </row>
    <row r="608" spans="1:7" x14ac:dyDescent="0.3">
      <c r="A608" s="21">
        <v>42686</v>
      </c>
      <c r="B608" t="s">
        <v>51</v>
      </c>
      <c r="C608" t="s">
        <v>18</v>
      </c>
      <c r="D608">
        <v>1</v>
      </c>
      <c r="E608">
        <v>17356081</v>
      </c>
      <c r="F608">
        <v>92</v>
      </c>
      <c r="G608">
        <v>2</v>
      </c>
    </row>
    <row r="609" spans="1:7" x14ac:dyDescent="0.3">
      <c r="A609" s="21">
        <v>42686</v>
      </c>
      <c r="B609" t="s">
        <v>70</v>
      </c>
      <c r="C609" t="s">
        <v>20</v>
      </c>
      <c r="D609">
        <v>1</v>
      </c>
      <c r="E609">
        <v>19246682</v>
      </c>
      <c r="F609">
        <v>106</v>
      </c>
      <c r="G609">
        <v>2</v>
      </c>
    </row>
    <row r="610" spans="1:7" x14ac:dyDescent="0.3">
      <c r="A610" s="21">
        <v>42686</v>
      </c>
      <c r="B610" t="s">
        <v>68</v>
      </c>
      <c r="C610" t="s">
        <v>18</v>
      </c>
      <c r="D610">
        <v>1</v>
      </c>
      <c r="E610">
        <v>16336401</v>
      </c>
      <c r="F610">
        <v>95</v>
      </c>
      <c r="G610">
        <v>1</v>
      </c>
    </row>
    <row r="611" spans="1:7" x14ac:dyDescent="0.3">
      <c r="A611" s="21">
        <v>42686</v>
      </c>
      <c r="B611" t="s">
        <v>92</v>
      </c>
      <c r="C611" t="s">
        <v>21</v>
      </c>
      <c r="D611">
        <v>1</v>
      </c>
      <c r="E611">
        <v>17806830</v>
      </c>
      <c r="F611">
        <v>96</v>
      </c>
      <c r="G611">
        <v>1</v>
      </c>
    </row>
    <row r="612" spans="1:7" x14ac:dyDescent="0.3">
      <c r="A612" s="21">
        <v>42686</v>
      </c>
      <c r="B612" t="s">
        <v>124</v>
      </c>
      <c r="C612" t="s">
        <v>21</v>
      </c>
      <c r="D612">
        <v>1</v>
      </c>
      <c r="E612">
        <v>13292686</v>
      </c>
      <c r="F612">
        <v>52</v>
      </c>
      <c r="G612">
        <v>0</v>
      </c>
    </row>
    <row r="613" spans="1:7" x14ac:dyDescent="0.3">
      <c r="A613" s="21">
        <v>42686</v>
      </c>
      <c r="B613" t="s">
        <v>120</v>
      </c>
      <c r="C613" t="s">
        <v>21</v>
      </c>
      <c r="D613">
        <v>1</v>
      </c>
      <c r="E613">
        <v>19845468</v>
      </c>
      <c r="F613">
        <v>125</v>
      </c>
      <c r="G613">
        <v>4</v>
      </c>
    </row>
    <row r="614" spans="1:7" x14ac:dyDescent="0.3">
      <c r="A614" s="21">
        <v>42686</v>
      </c>
      <c r="B614" t="s">
        <v>62</v>
      </c>
      <c r="C614" t="s">
        <v>23</v>
      </c>
      <c r="D614">
        <v>1</v>
      </c>
      <c r="E614">
        <v>17475721</v>
      </c>
      <c r="F614">
        <v>90</v>
      </c>
      <c r="G614">
        <v>1</v>
      </c>
    </row>
    <row r="615" spans="1:7" x14ac:dyDescent="0.3">
      <c r="A615" s="21">
        <v>42686</v>
      </c>
      <c r="B615" t="s">
        <v>115</v>
      </c>
      <c r="C615" t="s">
        <v>24</v>
      </c>
      <c r="D615">
        <v>1</v>
      </c>
      <c r="E615">
        <v>12967177</v>
      </c>
      <c r="F615">
        <v>66</v>
      </c>
      <c r="G615">
        <v>1</v>
      </c>
    </row>
    <row r="616" spans="1:7" x14ac:dyDescent="0.3">
      <c r="A616" s="21">
        <v>42686</v>
      </c>
      <c r="B616" t="s">
        <v>60</v>
      </c>
      <c r="C616" t="s">
        <v>23</v>
      </c>
      <c r="D616">
        <v>1</v>
      </c>
      <c r="E616">
        <v>21628753</v>
      </c>
      <c r="F616">
        <v>97</v>
      </c>
      <c r="G616">
        <v>3</v>
      </c>
    </row>
    <row r="617" spans="1:7" x14ac:dyDescent="0.3">
      <c r="A617" s="21">
        <v>42686</v>
      </c>
      <c r="B617" t="s">
        <v>109</v>
      </c>
      <c r="C617" t="s">
        <v>21</v>
      </c>
      <c r="D617">
        <v>1</v>
      </c>
      <c r="E617">
        <v>19929024</v>
      </c>
      <c r="F617">
        <v>101</v>
      </c>
      <c r="G617">
        <v>0</v>
      </c>
    </row>
    <row r="618" spans="1:7" x14ac:dyDescent="0.3">
      <c r="A618" s="21">
        <v>42686</v>
      </c>
      <c r="B618" t="s">
        <v>89</v>
      </c>
      <c r="C618" t="s">
        <v>21</v>
      </c>
      <c r="D618">
        <v>1</v>
      </c>
      <c r="E618">
        <v>19975249</v>
      </c>
      <c r="F618">
        <v>95</v>
      </c>
      <c r="G618">
        <v>4</v>
      </c>
    </row>
    <row r="619" spans="1:7" x14ac:dyDescent="0.3">
      <c r="A619" s="21">
        <v>42686</v>
      </c>
      <c r="B619" t="s">
        <v>45</v>
      </c>
      <c r="C619" t="s">
        <v>21</v>
      </c>
      <c r="D619">
        <v>1</v>
      </c>
      <c r="E619">
        <v>12786221</v>
      </c>
      <c r="F619">
        <v>60</v>
      </c>
      <c r="G619">
        <v>0</v>
      </c>
    </row>
    <row r="620" spans="1:7" x14ac:dyDescent="0.3">
      <c r="A620" s="21">
        <v>42686</v>
      </c>
      <c r="B620" t="s">
        <v>74</v>
      </c>
      <c r="C620" t="s">
        <v>21</v>
      </c>
      <c r="D620">
        <v>1</v>
      </c>
      <c r="E620">
        <v>20428791</v>
      </c>
      <c r="F620">
        <v>147</v>
      </c>
      <c r="G620">
        <v>3</v>
      </c>
    </row>
    <row r="621" spans="1:7" x14ac:dyDescent="0.3">
      <c r="A621" s="21">
        <v>42686</v>
      </c>
      <c r="B621" t="s">
        <v>102</v>
      </c>
      <c r="C621" t="s">
        <v>21</v>
      </c>
      <c r="D621">
        <v>1</v>
      </c>
      <c r="E621">
        <v>20603552</v>
      </c>
      <c r="F621">
        <v>216</v>
      </c>
      <c r="G621">
        <v>2</v>
      </c>
    </row>
    <row r="622" spans="1:7" x14ac:dyDescent="0.3">
      <c r="A622" s="21">
        <v>42686</v>
      </c>
      <c r="B622" t="s">
        <v>69</v>
      </c>
      <c r="C622" t="s">
        <v>18</v>
      </c>
      <c r="D622">
        <v>1</v>
      </c>
      <c r="E622">
        <v>16610813</v>
      </c>
      <c r="F622">
        <v>100</v>
      </c>
      <c r="G622">
        <v>1</v>
      </c>
    </row>
    <row r="623" spans="1:7" x14ac:dyDescent="0.3">
      <c r="A623" s="21">
        <v>42686</v>
      </c>
      <c r="B623" t="s">
        <v>67</v>
      </c>
      <c r="C623" t="s">
        <v>18</v>
      </c>
      <c r="D623">
        <v>1</v>
      </c>
      <c r="E623">
        <v>15798483</v>
      </c>
      <c r="F623">
        <v>85</v>
      </c>
      <c r="G623">
        <v>4</v>
      </c>
    </row>
    <row r="624" spans="1:7" x14ac:dyDescent="0.3">
      <c r="A624" s="21">
        <v>42686</v>
      </c>
      <c r="B624" t="s">
        <v>85</v>
      </c>
      <c r="C624" t="s">
        <v>23</v>
      </c>
      <c r="D624">
        <v>1</v>
      </c>
      <c r="E624">
        <v>18759392</v>
      </c>
      <c r="F624">
        <v>102</v>
      </c>
      <c r="G624">
        <v>1</v>
      </c>
    </row>
    <row r="625" spans="1:7" x14ac:dyDescent="0.3">
      <c r="A625" s="21">
        <v>42686</v>
      </c>
      <c r="B625" t="s">
        <v>127</v>
      </c>
      <c r="C625" t="s">
        <v>24</v>
      </c>
      <c r="D625">
        <v>1</v>
      </c>
      <c r="E625">
        <v>18012398</v>
      </c>
      <c r="F625">
        <v>81</v>
      </c>
      <c r="G625">
        <v>1</v>
      </c>
    </row>
    <row r="626" spans="1:7" x14ac:dyDescent="0.3">
      <c r="A626" s="21">
        <v>42686</v>
      </c>
      <c r="B626" t="s">
        <v>98</v>
      </c>
      <c r="C626" t="s">
        <v>20</v>
      </c>
      <c r="D626">
        <v>1</v>
      </c>
      <c r="E626">
        <v>17983633</v>
      </c>
      <c r="F626">
        <v>64</v>
      </c>
      <c r="G626">
        <v>0</v>
      </c>
    </row>
    <row r="627" spans="1:7" x14ac:dyDescent="0.3">
      <c r="A627" s="21">
        <v>42686</v>
      </c>
      <c r="B627" t="s">
        <v>88</v>
      </c>
      <c r="C627" t="s">
        <v>18</v>
      </c>
      <c r="D627">
        <v>1</v>
      </c>
      <c r="E627">
        <v>17254716</v>
      </c>
      <c r="F627">
        <v>143</v>
      </c>
      <c r="G627">
        <v>0</v>
      </c>
    </row>
    <row r="628" spans="1:7" x14ac:dyDescent="0.3">
      <c r="A628" s="21">
        <v>42686</v>
      </c>
      <c r="B628" t="s">
        <v>50</v>
      </c>
      <c r="C628" t="s">
        <v>23</v>
      </c>
      <c r="D628">
        <v>1</v>
      </c>
      <c r="E628">
        <v>18138067</v>
      </c>
      <c r="F628">
        <v>101</v>
      </c>
      <c r="G628">
        <v>1</v>
      </c>
    </row>
    <row r="629" spans="1:7" x14ac:dyDescent="0.3">
      <c r="A629" s="21">
        <v>42686</v>
      </c>
      <c r="B629" t="s">
        <v>47</v>
      </c>
      <c r="C629" t="s">
        <v>20</v>
      </c>
      <c r="D629">
        <v>1</v>
      </c>
      <c r="E629">
        <v>21683774</v>
      </c>
      <c r="F629">
        <v>123</v>
      </c>
      <c r="G629">
        <v>0</v>
      </c>
    </row>
    <row r="630" spans="1:7" x14ac:dyDescent="0.3">
      <c r="A630" s="21">
        <v>42686</v>
      </c>
      <c r="B630" t="s">
        <v>34</v>
      </c>
      <c r="C630" t="s">
        <v>24</v>
      </c>
      <c r="D630">
        <v>1</v>
      </c>
      <c r="E630">
        <v>12959239</v>
      </c>
      <c r="F630">
        <v>34</v>
      </c>
      <c r="G630">
        <v>0</v>
      </c>
    </row>
    <row r="631" spans="1:7" x14ac:dyDescent="0.3">
      <c r="A631" s="21">
        <v>42685</v>
      </c>
      <c r="B631" t="s">
        <v>120</v>
      </c>
      <c r="C631" t="s">
        <v>21</v>
      </c>
      <c r="D631">
        <v>1</v>
      </c>
      <c r="E631">
        <v>12101998</v>
      </c>
      <c r="F631">
        <v>81</v>
      </c>
      <c r="G63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topLeftCell="A282" workbookViewId="0">
      <selection sqref="A1:D320"/>
    </sheetView>
  </sheetViews>
  <sheetFormatPr defaultRowHeight="14.4" x14ac:dyDescent="0.3"/>
  <sheetData>
    <row r="1" spans="1:4" x14ac:dyDescent="0.3">
      <c r="A1" t="s">
        <v>136</v>
      </c>
      <c r="B1" t="s">
        <v>33</v>
      </c>
      <c r="C1" t="s">
        <v>4</v>
      </c>
      <c r="D1" t="s">
        <v>137</v>
      </c>
    </row>
    <row r="2" spans="1:4" x14ac:dyDescent="0.3">
      <c r="A2" t="s">
        <v>138</v>
      </c>
      <c r="B2" t="s">
        <v>111</v>
      </c>
      <c r="C2" t="s">
        <v>20</v>
      </c>
      <c r="D2" s="21">
        <v>42678</v>
      </c>
    </row>
    <row r="3" spans="1:4" x14ac:dyDescent="0.3">
      <c r="A3" t="s">
        <v>139</v>
      </c>
      <c r="B3" t="s">
        <v>98</v>
      </c>
      <c r="C3" t="s">
        <v>20</v>
      </c>
      <c r="D3" s="21">
        <v>42677</v>
      </c>
    </row>
    <row r="4" spans="1:4" x14ac:dyDescent="0.3">
      <c r="A4" t="s">
        <v>140</v>
      </c>
      <c r="B4" t="s">
        <v>104</v>
      </c>
      <c r="C4" t="s">
        <v>18</v>
      </c>
      <c r="D4" s="21">
        <v>42681</v>
      </c>
    </row>
    <row r="5" spans="1:4" x14ac:dyDescent="0.3">
      <c r="A5" t="s">
        <v>141</v>
      </c>
      <c r="B5" t="s">
        <v>142</v>
      </c>
      <c r="D5" s="21">
        <v>42685</v>
      </c>
    </row>
    <row r="6" spans="1:4" x14ac:dyDescent="0.3">
      <c r="A6" t="s">
        <v>143</v>
      </c>
      <c r="B6" t="s">
        <v>144</v>
      </c>
      <c r="D6" s="21">
        <v>42683</v>
      </c>
    </row>
    <row r="7" spans="1:4" x14ac:dyDescent="0.3">
      <c r="A7" t="s">
        <v>145</v>
      </c>
      <c r="B7" t="s">
        <v>39</v>
      </c>
      <c r="C7" t="s">
        <v>18</v>
      </c>
      <c r="D7" s="21">
        <v>42685</v>
      </c>
    </row>
    <row r="8" spans="1:4" x14ac:dyDescent="0.3">
      <c r="A8" t="s">
        <v>146</v>
      </c>
      <c r="B8" t="s">
        <v>94</v>
      </c>
      <c r="C8" t="s">
        <v>22</v>
      </c>
      <c r="D8" s="21">
        <v>42684</v>
      </c>
    </row>
    <row r="9" spans="1:4" x14ac:dyDescent="0.3">
      <c r="A9" t="s">
        <v>147</v>
      </c>
      <c r="D9" s="21">
        <v>42679</v>
      </c>
    </row>
    <row r="10" spans="1:4" x14ac:dyDescent="0.3">
      <c r="A10" t="s">
        <v>148</v>
      </c>
      <c r="B10" t="s">
        <v>50</v>
      </c>
      <c r="C10" t="s">
        <v>23</v>
      </c>
      <c r="D10" s="21">
        <v>42688</v>
      </c>
    </row>
    <row r="11" spans="1:4" x14ac:dyDescent="0.3">
      <c r="A11" t="s">
        <v>149</v>
      </c>
      <c r="B11" t="s">
        <v>70</v>
      </c>
      <c r="C11" t="s">
        <v>20</v>
      </c>
      <c r="D11" s="21">
        <v>42686</v>
      </c>
    </row>
    <row r="12" spans="1:4" x14ac:dyDescent="0.3">
      <c r="A12" t="s">
        <v>150</v>
      </c>
      <c r="B12" t="s">
        <v>126</v>
      </c>
      <c r="C12" t="s">
        <v>20</v>
      </c>
      <c r="D12" s="21">
        <v>42686</v>
      </c>
    </row>
    <row r="13" spans="1:4" x14ac:dyDescent="0.3">
      <c r="A13" t="s">
        <v>151</v>
      </c>
      <c r="B13" t="s">
        <v>118</v>
      </c>
      <c r="C13" t="s">
        <v>21</v>
      </c>
      <c r="D13" s="21">
        <v>42681</v>
      </c>
    </row>
    <row r="14" spans="1:4" x14ac:dyDescent="0.3">
      <c r="A14" t="s">
        <v>152</v>
      </c>
      <c r="D14" s="21">
        <v>42688</v>
      </c>
    </row>
    <row r="15" spans="1:4" x14ac:dyDescent="0.3">
      <c r="A15" t="s">
        <v>153</v>
      </c>
      <c r="B15" t="s">
        <v>55</v>
      </c>
      <c r="C15" t="s">
        <v>19</v>
      </c>
      <c r="D15" s="21">
        <v>42689</v>
      </c>
    </row>
    <row r="16" spans="1:4" x14ac:dyDescent="0.3">
      <c r="A16" t="s">
        <v>154</v>
      </c>
      <c r="B16" t="s">
        <v>72</v>
      </c>
      <c r="C16" t="s">
        <v>18</v>
      </c>
      <c r="D16" s="21">
        <v>42683</v>
      </c>
    </row>
    <row r="17" spans="1:4" x14ac:dyDescent="0.3">
      <c r="A17" t="s">
        <v>155</v>
      </c>
      <c r="B17" t="s">
        <v>114</v>
      </c>
      <c r="C17" t="s">
        <v>20</v>
      </c>
      <c r="D17" s="21">
        <v>42685</v>
      </c>
    </row>
    <row r="18" spans="1:4" x14ac:dyDescent="0.3">
      <c r="A18" t="s">
        <v>156</v>
      </c>
      <c r="B18" t="s">
        <v>104</v>
      </c>
      <c r="C18" t="s">
        <v>18</v>
      </c>
      <c r="D18" s="21">
        <v>42684</v>
      </c>
    </row>
    <row r="19" spans="1:4" x14ac:dyDescent="0.3">
      <c r="A19" t="s">
        <v>157</v>
      </c>
      <c r="B19" t="s">
        <v>36</v>
      </c>
      <c r="C19" t="s">
        <v>18</v>
      </c>
      <c r="D19" s="21">
        <v>42685</v>
      </c>
    </row>
    <row r="20" spans="1:4" x14ac:dyDescent="0.3">
      <c r="A20" t="s">
        <v>158</v>
      </c>
      <c r="B20" t="s">
        <v>107</v>
      </c>
      <c r="C20" t="s">
        <v>21</v>
      </c>
      <c r="D20" s="21">
        <v>42688</v>
      </c>
    </row>
    <row r="21" spans="1:4" x14ac:dyDescent="0.3">
      <c r="A21" t="s">
        <v>159</v>
      </c>
      <c r="B21" t="s">
        <v>114</v>
      </c>
      <c r="C21" t="s">
        <v>20</v>
      </c>
      <c r="D21" s="21">
        <v>42685</v>
      </c>
    </row>
    <row r="22" spans="1:4" x14ac:dyDescent="0.3">
      <c r="A22" t="s">
        <v>160</v>
      </c>
      <c r="B22" t="s">
        <v>93</v>
      </c>
      <c r="C22" t="s">
        <v>22</v>
      </c>
      <c r="D22" s="21">
        <v>42682</v>
      </c>
    </row>
    <row r="23" spans="1:4" x14ac:dyDescent="0.3">
      <c r="A23" t="s">
        <v>161</v>
      </c>
      <c r="B23" t="s">
        <v>88</v>
      </c>
      <c r="C23" t="s">
        <v>18</v>
      </c>
      <c r="D23" s="21">
        <v>42676</v>
      </c>
    </row>
    <row r="24" spans="1:4" x14ac:dyDescent="0.3">
      <c r="A24" t="s">
        <v>162</v>
      </c>
      <c r="B24" t="s">
        <v>50</v>
      </c>
      <c r="C24" t="s">
        <v>23</v>
      </c>
      <c r="D24" s="21">
        <v>42677</v>
      </c>
    </row>
    <row r="25" spans="1:4" x14ac:dyDescent="0.3">
      <c r="A25" t="s">
        <v>163</v>
      </c>
      <c r="B25" t="s">
        <v>117</v>
      </c>
      <c r="C25" t="s">
        <v>24</v>
      </c>
      <c r="D25" s="21">
        <v>42685</v>
      </c>
    </row>
    <row r="26" spans="1:4" x14ac:dyDescent="0.3">
      <c r="A26" t="s">
        <v>164</v>
      </c>
      <c r="B26" t="s">
        <v>94</v>
      </c>
      <c r="C26" t="s">
        <v>22</v>
      </c>
      <c r="D26" s="21">
        <v>42685</v>
      </c>
    </row>
    <row r="27" spans="1:4" x14ac:dyDescent="0.3">
      <c r="A27" t="s">
        <v>165</v>
      </c>
      <c r="B27" t="s">
        <v>65</v>
      </c>
      <c r="C27" t="s">
        <v>21</v>
      </c>
      <c r="D27" s="21">
        <v>42684</v>
      </c>
    </row>
    <row r="28" spans="1:4" x14ac:dyDescent="0.3">
      <c r="A28" t="s">
        <v>166</v>
      </c>
      <c r="B28" t="s">
        <v>64</v>
      </c>
      <c r="C28" t="s">
        <v>18</v>
      </c>
      <c r="D28" s="21">
        <v>42688</v>
      </c>
    </row>
    <row r="29" spans="1:4" x14ac:dyDescent="0.3">
      <c r="A29" t="s">
        <v>167</v>
      </c>
      <c r="B29" t="s">
        <v>111</v>
      </c>
      <c r="C29" t="s">
        <v>20</v>
      </c>
      <c r="D29" s="21">
        <v>42684</v>
      </c>
    </row>
    <row r="30" spans="1:4" x14ac:dyDescent="0.3">
      <c r="A30" t="s">
        <v>168</v>
      </c>
      <c r="B30" t="s">
        <v>30</v>
      </c>
      <c r="C30" t="s">
        <v>23</v>
      </c>
      <c r="D30" s="21">
        <v>42677</v>
      </c>
    </row>
    <row r="31" spans="1:4" x14ac:dyDescent="0.3">
      <c r="A31" t="s">
        <v>169</v>
      </c>
      <c r="B31" t="s">
        <v>112</v>
      </c>
      <c r="C31" t="s">
        <v>21</v>
      </c>
      <c r="D31" s="21">
        <v>42675</v>
      </c>
    </row>
    <row r="32" spans="1:4" x14ac:dyDescent="0.3">
      <c r="A32" t="s">
        <v>170</v>
      </c>
      <c r="B32" t="s">
        <v>118</v>
      </c>
      <c r="C32" t="s">
        <v>21</v>
      </c>
      <c r="D32" s="21">
        <v>42681</v>
      </c>
    </row>
    <row r="33" spans="1:4" x14ac:dyDescent="0.3">
      <c r="A33" t="s">
        <v>171</v>
      </c>
      <c r="B33" t="s">
        <v>61</v>
      </c>
      <c r="C33" t="s">
        <v>24</v>
      </c>
      <c r="D33" s="21">
        <v>42682</v>
      </c>
    </row>
    <row r="34" spans="1:4" x14ac:dyDescent="0.3">
      <c r="A34" t="s">
        <v>172</v>
      </c>
      <c r="B34" t="s">
        <v>102</v>
      </c>
      <c r="C34" t="s">
        <v>21</v>
      </c>
      <c r="D34" s="21">
        <v>42684</v>
      </c>
    </row>
    <row r="35" spans="1:4" x14ac:dyDescent="0.3">
      <c r="A35" t="s">
        <v>173</v>
      </c>
      <c r="B35" t="s">
        <v>105</v>
      </c>
      <c r="C35" t="s">
        <v>22</v>
      </c>
      <c r="D35" s="21">
        <v>42678</v>
      </c>
    </row>
    <row r="36" spans="1:4" x14ac:dyDescent="0.3">
      <c r="A36" t="s">
        <v>174</v>
      </c>
      <c r="B36" t="s">
        <v>118</v>
      </c>
      <c r="C36" t="s">
        <v>21</v>
      </c>
      <c r="D36" s="21">
        <v>42679</v>
      </c>
    </row>
    <row r="37" spans="1:4" x14ac:dyDescent="0.3">
      <c r="A37" t="s">
        <v>175</v>
      </c>
      <c r="B37" t="s">
        <v>126</v>
      </c>
      <c r="C37" t="s">
        <v>20</v>
      </c>
      <c r="D37" s="21">
        <v>42683</v>
      </c>
    </row>
    <row r="38" spans="1:4" x14ac:dyDescent="0.3">
      <c r="A38" t="s">
        <v>176</v>
      </c>
      <c r="B38" t="s">
        <v>49</v>
      </c>
      <c r="C38" t="s">
        <v>24</v>
      </c>
      <c r="D38" s="21">
        <v>42685</v>
      </c>
    </row>
    <row r="39" spans="1:4" x14ac:dyDescent="0.3">
      <c r="A39" t="s">
        <v>177</v>
      </c>
      <c r="B39" t="s">
        <v>128</v>
      </c>
      <c r="C39" t="s">
        <v>18</v>
      </c>
      <c r="D39" s="21">
        <v>42686</v>
      </c>
    </row>
    <row r="40" spans="1:4" x14ac:dyDescent="0.3">
      <c r="A40" t="s">
        <v>178</v>
      </c>
      <c r="B40" t="s">
        <v>115</v>
      </c>
      <c r="C40" t="s">
        <v>24</v>
      </c>
      <c r="D40" s="21">
        <v>42688</v>
      </c>
    </row>
    <row r="41" spans="1:4" x14ac:dyDescent="0.3">
      <c r="A41" t="s">
        <v>179</v>
      </c>
      <c r="B41" t="s">
        <v>135</v>
      </c>
      <c r="C41" t="s">
        <v>21</v>
      </c>
      <c r="D41" s="21">
        <v>42676</v>
      </c>
    </row>
    <row r="42" spans="1:4" x14ac:dyDescent="0.3">
      <c r="A42" t="s">
        <v>180</v>
      </c>
      <c r="D42" s="21">
        <v>42676</v>
      </c>
    </row>
    <row r="43" spans="1:4" x14ac:dyDescent="0.3">
      <c r="A43" t="s">
        <v>181</v>
      </c>
      <c r="B43" t="s">
        <v>182</v>
      </c>
      <c r="C43" t="s">
        <v>21</v>
      </c>
      <c r="D43" s="21">
        <v>42686</v>
      </c>
    </row>
    <row r="44" spans="1:4" x14ac:dyDescent="0.3">
      <c r="A44" t="s">
        <v>183</v>
      </c>
      <c r="B44" t="s">
        <v>125</v>
      </c>
      <c r="C44" t="s">
        <v>18</v>
      </c>
      <c r="D44" s="21">
        <v>42684</v>
      </c>
    </row>
    <row r="45" spans="1:4" x14ac:dyDescent="0.3">
      <c r="A45" t="s">
        <v>184</v>
      </c>
      <c r="D45" s="21">
        <v>42678</v>
      </c>
    </row>
    <row r="46" spans="1:4" x14ac:dyDescent="0.3">
      <c r="A46" t="s">
        <v>185</v>
      </c>
      <c r="D46" s="21">
        <v>42689</v>
      </c>
    </row>
    <row r="47" spans="1:4" x14ac:dyDescent="0.3">
      <c r="A47" t="s">
        <v>186</v>
      </c>
      <c r="D47" s="21">
        <v>42689</v>
      </c>
    </row>
    <row r="48" spans="1:4" x14ac:dyDescent="0.3">
      <c r="A48" t="s">
        <v>187</v>
      </c>
      <c r="D48" s="21">
        <v>42683</v>
      </c>
    </row>
    <row r="49" spans="1:4" x14ac:dyDescent="0.3">
      <c r="A49" t="s">
        <v>188</v>
      </c>
      <c r="B49" t="s">
        <v>61</v>
      </c>
      <c r="C49" t="s">
        <v>24</v>
      </c>
      <c r="D49" s="21">
        <v>42688</v>
      </c>
    </row>
    <row r="50" spans="1:4" x14ac:dyDescent="0.3">
      <c r="A50" t="s">
        <v>189</v>
      </c>
      <c r="B50" t="s">
        <v>68</v>
      </c>
      <c r="C50" t="s">
        <v>18</v>
      </c>
      <c r="D50" s="21">
        <v>42685</v>
      </c>
    </row>
    <row r="51" spans="1:4" x14ac:dyDescent="0.3">
      <c r="A51" t="s">
        <v>190</v>
      </c>
      <c r="B51" t="s">
        <v>30</v>
      </c>
      <c r="C51" t="s">
        <v>23</v>
      </c>
      <c r="D51" s="21">
        <v>42679</v>
      </c>
    </row>
    <row r="52" spans="1:4" x14ac:dyDescent="0.3">
      <c r="A52" t="s">
        <v>191</v>
      </c>
      <c r="D52" s="21">
        <v>42686</v>
      </c>
    </row>
    <row r="53" spans="1:4" x14ac:dyDescent="0.3">
      <c r="A53" t="s">
        <v>192</v>
      </c>
      <c r="B53" t="s">
        <v>77</v>
      </c>
      <c r="C53" t="s">
        <v>23</v>
      </c>
      <c r="D53" s="21">
        <v>42686</v>
      </c>
    </row>
    <row r="54" spans="1:4" x14ac:dyDescent="0.3">
      <c r="A54" t="s">
        <v>193</v>
      </c>
      <c r="D54" s="21">
        <v>42683</v>
      </c>
    </row>
    <row r="55" spans="1:4" x14ac:dyDescent="0.3">
      <c r="A55" t="s">
        <v>194</v>
      </c>
      <c r="B55" t="s">
        <v>195</v>
      </c>
      <c r="D55" s="21">
        <v>42677</v>
      </c>
    </row>
    <row r="56" spans="1:4" x14ac:dyDescent="0.3">
      <c r="A56" t="s">
        <v>196</v>
      </c>
      <c r="D56" s="21">
        <v>42682</v>
      </c>
    </row>
    <row r="57" spans="1:4" x14ac:dyDescent="0.3">
      <c r="A57" t="s">
        <v>197</v>
      </c>
      <c r="D57" s="21">
        <v>42685</v>
      </c>
    </row>
    <row r="58" spans="1:4" x14ac:dyDescent="0.3">
      <c r="A58" t="s">
        <v>198</v>
      </c>
      <c r="B58" t="s">
        <v>93</v>
      </c>
      <c r="C58" t="s">
        <v>22</v>
      </c>
      <c r="D58" s="21">
        <v>42684</v>
      </c>
    </row>
    <row r="59" spans="1:4" x14ac:dyDescent="0.3">
      <c r="A59" t="s">
        <v>199</v>
      </c>
      <c r="B59" t="s">
        <v>53</v>
      </c>
      <c r="C59" t="s">
        <v>22</v>
      </c>
      <c r="D59" s="21">
        <v>42682</v>
      </c>
    </row>
    <row r="60" spans="1:4" x14ac:dyDescent="0.3">
      <c r="A60" t="s">
        <v>200</v>
      </c>
      <c r="B60" t="s">
        <v>105</v>
      </c>
      <c r="C60" t="s">
        <v>22</v>
      </c>
      <c r="D60" s="21">
        <v>42682</v>
      </c>
    </row>
    <row r="61" spans="1:4" x14ac:dyDescent="0.3">
      <c r="A61" t="s">
        <v>201</v>
      </c>
      <c r="B61" t="s">
        <v>48</v>
      </c>
      <c r="C61" t="s">
        <v>18</v>
      </c>
      <c r="D61" s="21">
        <v>42676</v>
      </c>
    </row>
    <row r="62" spans="1:4" x14ac:dyDescent="0.3">
      <c r="A62" t="s">
        <v>202</v>
      </c>
      <c r="D62" s="21">
        <v>42678</v>
      </c>
    </row>
    <row r="63" spans="1:4" x14ac:dyDescent="0.3">
      <c r="A63" t="s">
        <v>203</v>
      </c>
      <c r="B63" t="s">
        <v>30</v>
      </c>
      <c r="C63" t="s">
        <v>23</v>
      </c>
      <c r="D63" s="21">
        <v>42675</v>
      </c>
    </row>
    <row r="64" spans="1:4" x14ac:dyDescent="0.3">
      <c r="A64" t="s">
        <v>204</v>
      </c>
      <c r="B64" t="s">
        <v>113</v>
      </c>
      <c r="C64" t="s">
        <v>20</v>
      </c>
      <c r="D64" s="21">
        <v>42679</v>
      </c>
    </row>
    <row r="65" spans="1:4" x14ac:dyDescent="0.3">
      <c r="A65" t="s">
        <v>205</v>
      </c>
      <c r="B65" t="s">
        <v>30</v>
      </c>
      <c r="C65" t="s">
        <v>23</v>
      </c>
      <c r="D65" s="21">
        <v>42681</v>
      </c>
    </row>
    <row r="66" spans="1:4" x14ac:dyDescent="0.3">
      <c r="A66" t="s">
        <v>206</v>
      </c>
      <c r="B66" t="s">
        <v>89</v>
      </c>
      <c r="C66" t="s">
        <v>21</v>
      </c>
      <c r="D66" s="21">
        <v>42679</v>
      </c>
    </row>
    <row r="67" spans="1:4" x14ac:dyDescent="0.3">
      <c r="A67" t="s">
        <v>207</v>
      </c>
      <c r="B67" t="s">
        <v>74</v>
      </c>
      <c r="C67" t="s">
        <v>21</v>
      </c>
      <c r="D67" s="21">
        <v>42675</v>
      </c>
    </row>
    <row r="68" spans="1:4" x14ac:dyDescent="0.3">
      <c r="A68" t="s">
        <v>208</v>
      </c>
      <c r="D68" s="21">
        <v>42679</v>
      </c>
    </row>
    <row r="69" spans="1:4" x14ac:dyDescent="0.3">
      <c r="A69" t="s">
        <v>209</v>
      </c>
      <c r="B69" t="s">
        <v>69</v>
      </c>
      <c r="C69" t="s">
        <v>18</v>
      </c>
      <c r="D69" s="21">
        <v>42686</v>
      </c>
    </row>
    <row r="70" spans="1:4" x14ac:dyDescent="0.3">
      <c r="A70" t="s">
        <v>210</v>
      </c>
      <c r="B70" t="s">
        <v>61</v>
      </c>
      <c r="C70" t="s">
        <v>24</v>
      </c>
      <c r="D70" s="21">
        <v>42677</v>
      </c>
    </row>
    <row r="71" spans="1:4" x14ac:dyDescent="0.3">
      <c r="A71" t="s">
        <v>211</v>
      </c>
      <c r="B71" t="s">
        <v>108</v>
      </c>
      <c r="C71" t="s">
        <v>21</v>
      </c>
      <c r="D71" s="21">
        <v>42683</v>
      </c>
    </row>
    <row r="72" spans="1:4" x14ac:dyDescent="0.3">
      <c r="A72" t="s">
        <v>212</v>
      </c>
      <c r="B72" t="s">
        <v>49</v>
      </c>
      <c r="C72" t="s">
        <v>24</v>
      </c>
      <c r="D72" s="21">
        <v>42675</v>
      </c>
    </row>
    <row r="73" spans="1:4" x14ac:dyDescent="0.3">
      <c r="A73" t="s">
        <v>213</v>
      </c>
      <c r="D73" s="21">
        <v>42684</v>
      </c>
    </row>
    <row r="74" spans="1:4" x14ac:dyDescent="0.3">
      <c r="A74" t="s">
        <v>214</v>
      </c>
      <c r="B74" t="s">
        <v>67</v>
      </c>
      <c r="C74" t="s">
        <v>18</v>
      </c>
      <c r="D74" s="21">
        <v>42681</v>
      </c>
    </row>
    <row r="75" spans="1:4" x14ac:dyDescent="0.3">
      <c r="A75" t="s">
        <v>215</v>
      </c>
      <c r="B75" t="s">
        <v>107</v>
      </c>
      <c r="C75" t="s">
        <v>21</v>
      </c>
      <c r="D75" s="21">
        <v>42681</v>
      </c>
    </row>
    <row r="76" spans="1:4" x14ac:dyDescent="0.3">
      <c r="A76" t="s">
        <v>216</v>
      </c>
      <c r="B76" t="s">
        <v>30</v>
      </c>
      <c r="C76" t="s">
        <v>23</v>
      </c>
      <c r="D76" s="21">
        <v>42675</v>
      </c>
    </row>
    <row r="77" spans="1:4" x14ac:dyDescent="0.3">
      <c r="A77" t="s">
        <v>217</v>
      </c>
      <c r="D77" s="21">
        <v>42675</v>
      </c>
    </row>
    <row r="78" spans="1:4" x14ac:dyDescent="0.3">
      <c r="A78" t="s">
        <v>218</v>
      </c>
      <c r="D78" s="21">
        <v>42678</v>
      </c>
    </row>
    <row r="79" spans="1:4" x14ac:dyDescent="0.3">
      <c r="A79" t="s">
        <v>219</v>
      </c>
      <c r="B79" t="s">
        <v>64</v>
      </c>
      <c r="C79" t="s">
        <v>18</v>
      </c>
      <c r="D79" s="21">
        <v>42689</v>
      </c>
    </row>
    <row r="80" spans="1:4" x14ac:dyDescent="0.3">
      <c r="A80" t="s">
        <v>220</v>
      </c>
      <c r="D80" s="21">
        <v>42686</v>
      </c>
    </row>
    <row r="81" spans="1:4" x14ac:dyDescent="0.3">
      <c r="A81" t="s">
        <v>221</v>
      </c>
      <c r="B81" t="s">
        <v>121</v>
      </c>
      <c r="C81" t="s">
        <v>21</v>
      </c>
      <c r="D81" s="21">
        <v>42686</v>
      </c>
    </row>
    <row r="82" spans="1:4" x14ac:dyDescent="0.3">
      <c r="A82" t="s">
        <v>222</v>
      </c>
      <c r="B82" t="s">
        <v>95</v>
      </c>
      <c r="C82" t="s">
        <v>18</v>
      </c>
      <c r="D82" s="21">
        <v>42678</v>
      </c>
    </row>
    <row r="83" spans="1:4" x14ac:dyDescent="0.3">
      <c r="A83" t="s">
        <v>223</v>
      </c>
      <c r="B83" t="s">
        <v>128</v>
      </c>
      <c r="C83" t="s">
        <v>18</v>
      </c>
      <c r="D83" s="21">
        <v>42675</v>
      </c>
    </row>
    <row r="84" spans="1:4" x14ac:dyDescent="0.3">
      <c r="A84" t="s">
        <v>224</v>
      </c>
      <c r="B84" t="s">
        <v>116</v>
      </c>
      <c r="C84" t="s">
        <v>21</v>
      </c>
      <c r="D84" s="21">
        <v>42684</v>
      </c>
    </row>
    <row r="85" spans="1:4" x14ac:dyDescent="0.3">
      <c r="A85" t="s">
        <v>225</v>
      </c>
      <c r="B85" t="s">
        <v>121</v>
      </c>
      <c r="C85" t="s">
        <v>21</v>
      </c>
      <c r="D85" s="21">
        <v>42679</v>
      </c>
    </row>
    <row r="86" spans="1:4" x14ac:dyDescent="0.3">
      <c r="A86" t="s">
        <v>226</v>
      </c>
      <c r="B86" t="s">
        <v>48</v>
      </c>
      <c r="C86" t="s">
        <v>18</v>
      </c>
      <c r="D86" s="21">
        <v>42677</v>
      </c>
    </row>
    <row r="87" spans="1:4" x14ac:dyDescent="0.3">
      <c r="A87" t="s">
        <v>227</v>
      </c>
      <c r="B87" t="s">
        <v>92</v>
      </c>
      <c r="C87" t="s">
        <v>21</v>
      </c>
      <c r="D87" s="21">
        <v>42686</v>
      </c>
    </row>
    <row r="88" spans="1:4" x14ac:dyDescent="0.3">
      <c r="A88" t="s">
        <v>228</v>
      </c>
      <c r="B88" t="s">
        <v>95</v>
      </c>
      <c r="C88" t="s">
        <v>18</v>
      </c>
      <c r="D88" s="21">
        <v>42686</v>
      </c>
    </row>
    <row r="89" spans="1:4" x14ac:dyDescent="0.3">
      <c r="A89" t="s">
        <v>229</v>
      </c>
      <c r="B89" t="s">
        <v>85</v>
      </c>
      <c r="C89" t="s">
        <v>23</v>
      </c>
      <c r="D89" s="21">
        <v>42685</v>
      </c>
    </row>
    <row r="90" spans="1:4" x14ac:dyDescent="0.3">
      <c r="A90" t="s">
        <v>230</v>
      </c>
      <c r="B90" t="s">
        <v>62</v>
      </c>
      <c r="C90" t="s">
        <v>23</v>
      </c>
      <c r="D90" s="21">
        <v>42685</v>
      </c>
    </row>
    <row r="91" spans="1:4" x14ac:dyDescent="0.3">
      <c r="A91" t="s">
        <v>231</v>
      </c>
      <c r="B91" t="s">
        <v>68</v>
      </c>
      <c r="C91" t="s">
        <v>18</v>
      </c>
      <c r="D91" s="21">
        <v>42689</v>
      </c>
    </row>
    <row r="92" spans="1:4" x14ac:dyDescent="0.3">
      <c r="A92" t="s">
        <v>232</v>
      </c>
      <c r="B92" t="s">
        <v>71</v>
      </c>
      <c r="C92" t="s">
        <v>18</v>
      </c>
      <c r="D92" s="21">
        <v>42676</v>
      </c>
    </row>
    <row r="93" spans="1:4" x14ac:dyDescent="0.3">
      <c r="A93" t="s">
        <v>233</v>
      </c>
      <c r="B93" t="s">
        <v>87</v>
      </c>
      <c r="C93" t="s">
        <v>21</v>
      </c>
      <c r="D93" s="21">
        <v>42688</v>
      </c>
    </row>
    <row r="94" spans="1:4" x14ac:dyDescent="0.3">
      <c r="A94" t="s">
        <v>234</v>
      </c>
      <c r="B94" t="s">
        <v>32</v>
      </c>
      <c r="C94" t="s">
        <v>23</v>
      </c>
      <c r="D94" s="21">
        <v>42686</v>
      </c>
    </row>
    <row r="95" spans="1:4" x14ac:dyDescent="0.3">
      <c r="A95" t="s">
        <v>235</v>
      </c>
      <c r="B95" t="s">
        <v>122</v>
      </c>
      <c r="C95" t="s">
        <v>23</v>
      </c>
      <c r="D95" s="21">
        <v>42688</v>
      </c>
    </row>
    <row r="96" spans="1:4" x14ac:dyDescent="0.3">
      <c r="A96" t="s">
        <v>236</v>
      </c>
      <c r="B96" t="s">
        <v>114</v>
      </c>
      <c r="C96" t="s">
        <v>20</v>
      </c>
      <c r="D96" s="21">
        <v>42688</v>
      </c>
    </row>
    <row r="97" spans="1:4" x14ac:dyDescent="0.3">
      <c r="A97" t="s">
        <v>237</v>
      </c>
      <c r="D97" s="21">
        <v>42684</v>
      </c>
    </row>
    <row r="98" spans="1:4" x14ac:dyDescent="0.3">
      <c r="A98" t="s">
        <v>238</v>
      </c>
      <c r="B98" t="s">
        <v>123</v>
      </c>
      <c r="C98" t="s">
        <v>19</v>
      </c>
      <c r="D98" s="21">
        <v>42686</v>
      </c>
    </row>
    <row r="99" spans="1:4" x14ac:dyDescent="0.3">
      <c r="A99" t="s">
        <v>239</v>
      </c>
      <c r="B99" t="s">
        <v>114</v>
      </c>
      <c r="C99" t="s">
        <v>20</v>
      </c>
      <c r="D99" s="21">
        <v>42686</v>
      </c>
    </row>
    <row r="100" spans="1:4" x14ac:dyDescent="0.3">
      <c r="A100" t="s">
        <v>240</v>
      </c>
      <c r="D100" s="21">
        <v>42688</v>
      </c>
    </row>
    <row r="101" spans="1:4" x14ac:dyDescent="0.3">
      <c r="A101" t="s">
        <v>241</v>
      </c>
      <c r="B101" t="s">
        <v>104</v>
      </c>
      <c r="C101" t="s">
        <v>18</v>
      </c>
      <c r="D101" s="21">
        <v>42688</v>
      </c>
    </row>
    <row r="102" spans="1:4" x14ac:dyDescent="0.3">
      <c r="A102" t="s">
        <v>242</v>
      </c>
      <c r="B102" t="s">
        <v>243</v>
      </c>
      <c r="C102" t="s">
        <v>21</v>
      </c>
      <c r="D102" s="21">
        <v>42679</v>
      </c>
    </row>
    <row r="103" spans="1:4" x14ac:dyDescent="0.3">
      <c r="A103" t="s">
        <v>244</v>
      </c>
      <c r="B103" t="s">
        <v>76</v>
      </c>
      <c r="C103" t="s">
        <v>23</v>
      </c>
      <c r="D103" s="21">
        <v>42686</v>
      </c>
    </row>
    <row r="104" spans="1:4" x14ac:dyDescent="0.3">
      <c r="A104" t="s">
        <v>245</v>
      </c>
      <c r="D104" s="21">
        <v>42677</v>
      </c>
    </row>
    <row r="105" spans="1:4" x14ac:dyDescent="0.3">
      <c r="A105" t="s">
        <v>246</v>
      </c>
      <c r="B105" t="s">
        <v>133</v>
      </c>
      <c r="C105" t="s">
        <v>20</v>
      </c>
      <c r="D105" s="21">
        <v>42684</v>
      </c>
    </row>
    <row r="106" spans="1:4" x14ac:dyDescent="0.3">
      <c r="A106" t="s">
        <v>247</v>
      </c>
      <c r="B106" t="s">
        <v>248</v>
      </c>
      <c r="C106" t="s">
        <v>23</v>
      </c>
      <c r="D106" s="21">
        <v>42684</v>
      </c>
    </row>
    <row r="107" spans="1:4" x14ac:dyDescent="0.3">
      <c r="A107" t="s">
        <v>249</v>
      </c>
      <c r="B107" t="s">
        <v>250</v>
      </c>
      <c r="C107" t="s">
        <v>23</v>
      </c>
      <c r="D107" s="21">
        <v>42682</v>
      </c>
    </row>
    <row r="108" spans="1:4" x14ac:dyDescent="0.3">
      <c r="A108" t="s">
        <v>251</v>
      </c>
      <c r="D108" s="21">
        <v>42685</v>
      </c>
    </row>
    <row r="109" spans="1:4" x14ac:dyDescent="0.3">
      <c r="A109" t="s">
        <v>252</v>
      </c>
      <c r="B109" t="s">
        <v>104</v>
      </c>
      <c r="C109" t="s">
        <v>18</v>
      </c>
      <c r="D109" s="21">
        <v>42683</v>
      </c>
    </row>
    <row r="110" spans="1:4" x14ac:dyDescent="0.3">
      <c r="A110" t="s">
        <v>253</v>
      </c>
      <c r="B110" t="s">
        <v>112</v>
      </c>
      <c r="C110" t="s">
        <v>21</v>
      </c>
      <c r="D110" s="21">
        <v>42679</v>
      </c>
    </row>
    <row r="111" spans="1:4" x14ac:dyDescent="0.3">
      <c r="A111" t="s">
        <v>254</v>
      </c>
      <c r="B111" t="s">
        <v>82</v>
      </c>
      <c r="C111" t="s">
        <v>23</v>
      </c>
      <c r="D111" s="21">
        <v>42681</v>
      </c>
    </row>
    <row r="112" spans="1:4" x14ac:dyDescent="0.3">
      <c r="A112" t="s">
        <v>255</v>
      </c>
      <c r="D112" s="21">
        <v>42679</v>
      </c>
    </row>
    <row r="113" spans="1:4" x14ac:dyDescent="0.3">
      <c r="A113" t="s">
        <v>256</v>
      </c>
      <c r="D113" s="21">
        <v>42686</v>
      </c>
    </row>
    <row r="114" spans="1:4" x14ac:dyDescent="0.3">
      <c r="A114" t="s">
        <v>257</v>
      </c>
      <c r="B114" t="s">
        <v>258</v>
      </c>
      <c r="C114" t="s">
        <v>20</v>
      </c>
      <c r="D114" s="21">
        <v>42676</v>
      </c>
    </row>
    <row r="115" spans="1:4" x14ac:dyDescent="0.3">
      <c r="A115" t="s">
        <v>259</v>
      </c>
      <c r="B115" t="s">
        <v>113</v>
      </c>
      <c r="C115" t="s">
        <v>20</v>
      </c>
      <c r="D115" s="21">
        <v>42688</v>
      </c>
    </row>
    <row r="116" spans="1:4" x14ac:dyDescent="0.3">
      <c r="A116" t="s">
        <v>260</v>
      </c>
      <c r="D116" s="21">
        <v>42677</v>
      </c>
    </row>
    <row r="117" spans="1:4" x14ac:dyDescent="0.3">
      <c r="A117" t="s">
        <v>261</v>
      </c>
      <c r="B117" t="s">
        <v>90</v>
      </c>
      <c r="C117" t="s">
        <v>21</v>
      </c>
      <c r="D117" s="21">
        <v>42683</v>
      </c>
    </row>
    <row r="118" spans="1:4" x14ac:dyDescent="0.3">
      <c r="A118" t="s">
        <v>262</v>
      </c>
      <c r="B118" t="s">
        <v>36</v>
      </c>
      <c r="C118" t="s">
        <v>18</v>
      </c>
      <c r="D118" s="21">
        <v>42677</v>
      </c>
    </row>
    <row r="119" spans="1:4" x14ac:dyDescent="0.3">
      <c r="A119" t="s">
        <v>263</v>
      </c>
      <c r="B119" t="s">
        <v>60</v>
      </c>
      <c r="C119" t="s">
        <v>23</v>
      </c>
      <c r="D119" s="21">
        <v>42688</v>
      </c>
    </row>
    <row r="120" spans="1:4" x14ac:dyDescent="0.3">
      <c r="A120" t="s">
        <v>264</v>
      </c>
      <c r="B120" t="s">
        <v>68</v>
      </c>
      <c r="C120" t="s">
        <v>18</v>
      </c>
      <c r="D120" s="21">
        <v>42681</v>
      </c>
    </row>
    <row r="121" spans="1:4" x14ac:dyDescent="0.3">
      <c r="A121" t="s">
        <v>265</v>
      </c>
      <c r="B121" t="s">
        <v>62</v>
      </c>
      <c r="C121" t="s">
        <v>23</v>
      </c>
      <c r="D121" s="21">
        <v>42682</v>
      </c>
    </row>
    <row r="122" spans="1:4" x14ac:dyDescent="0.3">
      <c r="A122" t="s">
        <v>266</v>
      </c>
      <c r="B122" t="s">
        <v>51</v>
      </c>
      <c r="C122" t="s">
        <v>18</v>
      </c>
      <c r="D122" s="21">
        <v>42685</v>
      </c>
    </row>
    <row r="123" spans="1:4" x14ac:dyDescent="0.3">
      <c r="A123" t="s">
        <v>267</v>
      </c>
      <c r="B123" t="s">
        <v>94</v>
      </c>
      <c r="C123" t="s">
        <v>22</v>
      </c>
      <c r="D123" s="21">
        <v>42675</v>
      </c>
    </row>
    <row r="124" spans="1:4" x14ac:dyDescent="0.3">
      <c r="A124" t="s">
        <v>268</v>
      </c>
      <c r="B124" t="s">
        <v>36</v>
      </c>
      <c r="C124" t="s">
        <v>18</v>
      </c>
      <c r="D124" s="21">
        <v>42685</v>
      </c>
    </row>
    <row r="125" spans="1:4" x14ac:dyDescent="0.3">
      <c r="A125" t="s">
        <v>269</v>
      </c>
      <c r="B125" t="s">
        <v>64</v>
      </c>
      <c r="C125" t="s">
        <v>18</v>
      </c>
      <c r="D125" s="21">
        <v>42688</v>
      </c>
    </row>
    <row r="126" spans="1:4" x14ac:dyDescent="0.3">
      <c r="A126" t="s">
        <v>270</v>
      </c>
      <c r="B126" t="s">
        <v>79</v>
      </c>
      <c r="C126" t="s">
        <v>21</v>
      </c>
      <c r="D126" s="21">
        <v>42677</v>
      </c>
    </row>
    <row r="127" spans="1:4" x14ac:dyDescent="0.3">
      <c r="A127" t="s">
        <v>271</v>
      </c>
      <c r="B127" t="s">
        <v>94</v>
      </c>
      <c r="C127" t="s">
        <v>22</v>
      </c>
      <c r="D127" s="21">
        <v>42681</v>
      </c>
    </row>
    <row r="128" spans="1:4" x14ac:dyDescent="0.3">
      <c r="A128" t="s">
        <v>272</v>
      </c>
      <c r="D128" s="21">
        <v>42679</v>
      </c>
    </row>
    <row r="129" spans="1:4" x14ac:dyDescent="0.3">
      <c r="A129" t="s">
        <v>273</v>
      </c>
      <c r="B129" t="s">
        <v>105</v>
      </c>
      <c r="C129" t="s">
        <v>22</v>
      </c>
      <c r="D129" s="21">
        <v>42681</v>
      </c>
    </row>
    <row r="130" spans="1:4" x14ac:dyDescent="0.3">
      <c r="A130" t="s">
        <v>274</v>
      </c>
      <c r="B130" t="s">
        <v>45</v>
      </c>
      <c r="C130" t="s">
        <v>21</v>
      </c>
      <c r="D130" s="21">
        <v>42677</v>
      </c>
    </row>
    <row r="131" spans="1:4" x14ac:dyDescent="0.3">
      <c r="A131" t="s">
        <v>275</v>
      </c>
      <c r="B131" t="s">
        <v>117</v>
      </c>
      <c r="C131" t="s">
        <v>24</v>
      </c>
      <c r="D131" s="21">
        <v>42679</v>
      </c>
    </row>
    <row r="132" spans="1:4" x14ac:dyDescent="0.3">
      <c r="A132" t="s">
        <v>276</v>
      </c>
      <c r="B132" t="s">
        <v>114</v>
      </c>
      <c r="C132" t="s">
        <v>20</v>
      </c>
      <c r="D132" s="21">
        <v>42682</v>
      </c>
    </row>
    <row r="133" spans="1:4" x14ac:dyDescent="0.3">
      <c r="A133" t="s">
        <v>277</v>
      </c>
      <c r="D133" s="21">
        <v>42682</v>
      </c>
    </row>
    <row r="134" spans="1:4" x14ac:dyDescent="0.3">
      <c r="A134" t="s">
        <v>278</v>
      </c>
      <c r="B134" t="s">
        <v>114</v>
      </c>
      <c r="C134" t="s">
        <v>20</v>
      </c>
      <c r="D134" s="21">
        <v>42679</v>
      </c>
    </row>
    <row r="135" spans="1:4" x14ac:dyDescent="0.3">
      <c r="A135" t="s">
        <v>279</v>
      </c>
      <c r="B135" t="s">
        <v>134</v>
      </c>
      <c r="C135" t="s">
        <v>21</v>
      </c>
      <c r="D135" s="21">
        <v>42682</v>
      </c>
    </row>
    <row r="136" spans="1:4" x14ac:dyDescent="0.3">
      <c r="A136" t="s">
        <v>280</v>
      </c>
      <c r="B136" t="s">
        <v>71</v>
      </c>
      <c r="C136" t="s">
        <v>18</v>
      </c>
      <c r="D136" s="21">
        <v>42677</v>
      </c>
    </row>
    <row r="137" spans="1:4" x14ac:dyDescent="0.3">
      <c r="A137" t="s">
        <v>281</v>
      </c>
      <c r="B137" t="s">
        <v>86</v>
      </c>
      <c r="C137" t="s">
        <v>21</v>
      </c>
      <c r="D137" s="21">
        <v>42684</v>
      </c>
    </row>
    <row r="138" spans="1:4" x14ac:dyDescent="0.3">
      <c r="A138" t="s">
        <v>282</v>
      </c>
      <c r="D138" s="21">
        <v>42682</v>
      </c>
    </row>
    <row r="139" spans="1:4" x14ac:dyDescent="0.3">
      <c r="A139" t="s">
        <v>283</v>
      </c>
      <c r="B139" t="s">
        <v>60</v>
      </c>
      <c r="C139" t="s">
        <v>23</v>
      </c>
      <c r="D139" s="21">
        <v>42684</v>
      </c>
    </row>
    <row r="140" spans="1:4" x14ac:dyDescent="0.3">
      <c r="A140" t="s">
        <v>284</v>
      </c>
      <c r="B140" t="s">
        <v>115</v>
      </c>
      <c r="C140" t="s">
        <v>24</v>
      </c>
      <c r="D140" s="21">
        <v>42679</v>
      </c>
    </row>
    <row r="141" spans="1:4" x14ac:dyDescent="0.3">
      <c r="A141" t="s">
        <v>285</v>
      </c>
      <c r="B141" t="s">
        <v>122</v>
      </c>
      <c r="C141" t="s">
        <v>23</v>
      </c>
      <c r="D141" s="21">
        <v>42675</v>
      </c>
    </row>
    <row r="142" spans="1:4" x14ac:dyDescent="0.3">
      <c r="A142" t="s">
        <v>286</v>
      </c>
      <c r="B142" t="s">
        <v>48</v>
      </c>
      <c r="C142" t="s">
        <v>18</v>
      </c>
      <c r="D142" s="21">
        <v>42686</v>
      </c>
    </row>
    <row r="143" spans="1:4" x14ac:dyDescent="0.3">
      <c r="A143" t="s">
        <v>287</v>
      </c>
      <c r="B143" t="s">
        <v>48</v>
      </c>
      <c r="C143" t="s">
        <v>18</v>
      </c>
      <c r="D143" s="21">
        <v>42684</v>
      </c>
    </row>
    <row r="144" spans="1:4" x14ac:dyDescent="0.3">
      <c r="A144" t="s">
        <v>288</v>
      </c>
      <c r="B144" t="s">
        <v>289</v>
      </c>
      <c r="D144" s="21">
        <v>42678</v>
      </c>
    </row>
    <row r="145" spans="1:4" x14ac:dyDescent="0.3">
      <c r="A145" t="s">
        <v>290</v>
      </c>
      <c r="B145" t="s">
        <v>82</v>
      </c>
      <c r="C145" t="s">
        <v>23</v>
      </c>
      <c r="D145" s="21">
        <v>42681</v>
      </c>
    </row>
    <row r="146" spans="1:4" x14ac:dyDescent="0.3">
      <c r="A146" t="s">
        <v>291</v>
      </c>
      <c r="B146" t="s">
        <v>62</v>
      </c>
      <c r="C146" t="s">
        <v>23</v>
      </c>
      <c r="D146" s="21">
        <v>42676</v>
      </c>
    </row>
    <row r="147" spans="1:4" x14ac:dyDescent="0.3">
      <c r="A147" t="s">
        <v>292</v>
      </c>
      <c r="B147" t="s">
        <v>112</v>
      </c>
      <c r="C147" t="s">
        <v>21</v>
      </c>
      <c r="D147" s="21">
        <v>42678</v>
      </c>
    </row>
    <row r="148" spans="1:4" x14ac:dyDescent="0.3">
      <c r="A148" t="s">
        <v>293</v>
      </c>
      <c r="B148" t="s">
        <v>65</v>
      </c>
      <c r="C148" t="s">
        <v>21</v>
      </c>
      <c r="D148" s="21">
        <v>42677</v>
      </c>
    </row>
    <row r="149" spans="1:4" x14ac:dyDescent="0.3">
      <c r="A149" t="s">
        <v>294</v>
      </c>
      <c r="B149" t="s">
        <v>67</v>
      </c>
      <c r="C149" t="s">
        <v>18</v>
      </c>
      <c r="D149" s="21">
        <v>42688</v>
      </c>
    </row>
    <row r="150" spans="1:4" x14ac:dyDescent="0.3">
      <c r="A150" t="s">
        <v>295</v>
      </c>
      <c r="B150" t="s">
        <v>117</v>
      </c>
      <c r="C150" t="s">
        <v>24</v>
      </c>
      <c r="D150" s="21">
        <v>42679</v>
      </c>
    </row>
    <row r="151" spans="1:4" x14ac:dyDescent="0.3">
      <c r="A151" t="s">
        <v>296</v>
      </c>
      <c r="B151" t="s">
        <v>110</v>
      </c>
      <c r="C151" t="s">
        <v>21</v>
      </c>
      <c r="D151" s="21">
        <v>42683</v>
      </c>
    </row>
    <row r="152" spans="1:4" x14ac:dyDescent="0.3">
      <c r="A152" t="s">
        <v>297</v>
      </c>
      <c r="B152" t="s">
        <v>104</v>
      </c>
      <c r="C152" t="s">
        <v>18</v>
      </c>
      <c r="D152" s="21">
        <v>42683</v>
      </c>
    </row>
    <row r="153" spans="1:4" x14ac:dyDescent="0.3">
      <c r="A153" t="s">
        <v>298</v>
      </c>
      <c r="B153" t="s">
        <v>123</v>
      </c>
      <c r="C153" t="s">
        <v>19</v>
      </c>
      <c r="D153" s="21">
        <v>42686</v>
      </c>
    </row>
    <row r="154" spans="1:4" x14ac:dyDescent="0.3">
      <c r="A154" t="s">
        <v>299</v>
      </c>
      <c r="B154" t="s">
        <v>300</v>
      </c>
      <c r="D154" s="21">
        <v>42679</v>
      </c>
    </row>
    <row r="155" spans="1:4" x14ac:dyDescent="0.3">
      <c r="A155" t="s">
        <v>301</v>
      </c>
      <c r="D155" s="21">
        <v>42682</v>
      </c>
    </row>
    <row r="156" spans="1:4" x14ac:dyDescent="0.3">
      <c r="A156" t="s">
        <v>302</v>
      </c>
      <c r="B156" t="s">
        <v>110</v>
      </c>
      <c r="C156" t="s">
        <v>21</v>
      </c>
      <c r="D156" s="21">
        <v>42676</v>
      </c>
    </row>
    <row r="157" spans="1:4" x14ac:dyDescent="0.3">
      <c r="A157" t="s">
        <v>303</v>
      </c>
      <c r="D157" s="21">
        <v>42684</v>
      </c>
    </row>
    <row r="158" spans="1:4" x14ac:dyDescent="0.3">
      <c r="A158" t="s">
        <v>304</v>
      </c>
      <c r="B158" t="s">
        <v>65</v>
      </c>
      <c r="C158" t="s">
        <v>21</v>
      </c>
      <c r="D158" s="21">
        <v>42678</v>
      </c>
    </row>
    <row r="159" spans="1:4" x14ac:dyDescent="0.3">
      <c r="A159" t="s">
        <v>305</v>
      </c>
      <c r="D159" s="21">
        <v>42677</v>
      </c>
    </row>
    <row r="160" spans="1:4" x14ac:dyDescent="0.3">
      <c r="A160" t="s">
        <v>306</v>
      </c>
      <c r="B160" t="s">
        <v>307</v>
      </c>
      <c r="D160" s="21">
        <v>42676</v>
      </c>
    </row>
    <row r="161" spans="1:4" x14ac:dyDescent="0.3">
      <c r="A161" t="s">
        <v>308</v>
      </c>
      <c r="B161" t="s">
        <v>65</v>
      </c>
      <c r="C161" t="s">
        <v>21</v>
      </c>
      <c r="D161" s="21">
        <v>42684</v>
      </c>
    </row>
    <row r="162" spans="1:4" x14ac:dyDescent="0.3">
      <c r="A162" t="s">
        <v>309</v>
      </c>
      <c r="B162" t="s">
        <v>56</v>
      </c>
      <c r="C162" t="s">
        <v>24</v>
      </c>
      <c r="D162" s="21">
        <v>42688</v>
      </c>
    </row>
    <row r="163" spans="1:4" x14ac:dyDescent="0.3">
      <c r="A163" t="s">
        <v>310</v>
      </c>
      <c r="B163" t="s">
        <v>53</v>
      </c>
      <c r="C163" t="s">
        <v>22</v>
      </c>
      <c r="D163" s="21">
        <v>42685</v>
      </c>
    </row>
    <row r="164" spans="1:4" x14ac:dyDescent="0.3">
      <c r="A164" t="s">
        <v>311</v>
      </c>
      <c r="B164" t="s">
        <v>126</v>
      </c>
      <c r="C164" t="s">
        <v>20</v>
      </c>
      <c r="D164" s="21">
        <v>42685</v>
      </c>
    </row>
    <row r="165" spans="1:4" x14ac:dyDescent="0.3">
      <c r="A165" t="s">
        <v>312</v>
      </c>
      <c r="D165" s="21">
        <v>42676</v>
      </c>
    </row>
    <row r="166" spans="1:4" x14ac:dyDescent="0.3">
      <c r="A166" t="s">
        <v>313</v>
      </c>
      <c r="B166" t="s">
        <v>56</v>
      </c>
      <c r="C166" t="s">
        <v>24</v>
      </c>
      <c r="D166" s="21">
        <v>42675</v>
      </c>
    </row>
    <row r="167" spans="1:4" x14ac:dyDescent="0.3">
      <c r="A167" t="s">
        <v>314</v>
      </c>
      <c r="B167" t="s">
        <v>60</v>
      </c>
      <c r="C167" t="s">
        <v>23</v>
      </c>
      <c r="D167" s="21">
        <v>42688</v>
      </c>
    </row>
    <row r="168" spans="1:4" x14ac:dyDescent="0.3">
      <c r="A168" t="s">
        <v>315</v>
      </c>
      <c r="D168" s="21">
        <v>42679</v>
      </c>
    </row>
    <row r="169" spans="1:4" x14ac:dyDescent="0.3">
      <c r="A169" t="s">
        <v>316</v>
      </c>
      <c r="B169" t="s">
        <v>108</v>
      </c>
      <c r="C169" t="s">
        <v>21</v>
      </c>
      <c r="D169" s="21">
        <v>42681</v>
      </c>
    </row>
    <row r="170" spans="1:4" x14ac:dyDescent="0.3">
      <c r="A170" t="s">
        <v>317</v>
      </c>
      <c r="B170" t="s">
        <v>88</v>
      </c>
      <c r="C170" t="s">
        <v>18</v>
      </c>
      <c r="D170" s="21">
        <v>42684</v>
      </c>
    </row>
    <row r="171" spans="1:4" x14ac:dyDescent="0.3">
      <c r="A171" t="s">
        <v>318</v>
      </c>
      <c r="B171" t="s">
        <v>109</v>
      </c>
      <c r="C171" t="s">
        <v>21</v>
      </c>
      <c r="D171" s="21">
        <v>42688</v>
      </c>
    </row>
    <row r="172" spans="1:4" x14ac:dyDescent="0.3">
      <c r="A172" t="s">
        <v>319</v>
      </c>
      <c r="B172" t="s">
        <v>107</v>
      </c>
      <c r="C172" t="s">
        <v>21</v>
      </c>
      <c r="D172" s="21">
        <v>42681</v>
      </c>
    </row>
    <row r="173" spans="1:4" x14ac:dyDescent="0.3">
      <c r="A173" t="s">
        <v>320</v>
      </c>
      <c r="B173" t="s">
        <v>123</v>
      </c>
      <c r="C173" t="s">
        <v>19</v>
      </c>
      <c r="D173" s="21">
        <v>42682</v>
      </c>
    </row>
    <row r="174" spans="1:4" x14ac:dyDescent="0.3">
      <c r="A174" t="s">
        <v>321</v>
      </c>
      <c r="B174" t="s">
        <v>108</v>
      </c>
      <c r="C174" t="s">
        <v>21</v>
      </c>
      <c r="D174" s="21">
        <v>42683</v>
      </c>
    </row>
    <row r="175" spans="1:4" x14ac:dyDescent="0.3">
      <c r="A175" t="s">
        <v>322</v>
      </c>
      <c r="D175" s="21">
        <v>42679</v>
      </c>
    </row>
    <row r="176" spans="1:4" x14ac:dyDescent="0.3">
      <c r="A176" t="s">
        <v>323</v>
      </c>
      <c r="B176" t="s">
        <v>91</v>
      </c>
      <c r="C176" t="s">
        <v>18</v>
      </c>
      <c r="D176" s="21">
        <v>42678</v>
      </c>
    </row>
    <row r="177" spans="1:4" x14ac:dyDescent="0.3">
      <c r="A177" t="s">
        <v>324</v>
      </c>
      <c r="D177" s="21">
        <v>42682</v>
      </c>
    </row>
    <row r="178" spans="1:4" x14ac:dyDescent="0.3">
      <c r="A178" t="s">
        <v>325</v>
      </c>
      <c r="B178" t="s">
        <v>57</v>
      </c>
      <c r="C178" t="s">
        <v>18</v>
      </c>
      <c r="D178" s="21">
        <v>42685</v>
      </c>
    </row>
    <row r="179" spans="1:4" x14ac:dyDescent="0.3">
      <c r="A179" t="s">
        <v>326</v>
      </c>
      <c r="B179" t="s">
        <v>110</v>
      </c>
      <c r="C179" t="s">
        <v>21</v>
      </c>
      <c r="D179" s="21">
        <v>42679</v>
      </c>
    </row>
    <row r="180" spans="1:4" x14ac:dyDescent="0.3">
      <c r="A180" t="s">
        <v>327</v>
      </c>
      <c r="B180" t="s">
        <v>72</v>
      </c>
      <c r="C180" t="s">
        <v>18</v>
      </c>
      <c r="D180" s="21">
        <v>42679</v>
      </c>
    </row>
    <row r="181" spans="1:4" x14ac:dyDescent="0.3">
      <c r="A181" t="s">
        <v>328</v>
      </c>
      <c r="B181" t="s">
        <v>104</v>
      </c>
      <c r="C181" t="s">
        <v>18</v>
      </c>
      <c r="D181" s="21">
        <v>42679</v>
      </c>
    </row>
    <row r="182" spans="1:4" x14ac:dyDescent="0.3">
      <c r="A182" t="s">
        <v>329</v>
      </c>
      <c r="B182" t="s">
        <v>121</v>
      </c>
      <c r="C182" t="s">
        <v>21</v>
      </c>
      <c r="D182" s="21">
        <v>42677</v>
      </c>
    </row>
    <row r="183" spans="1:4" x14ac:dyDescent="0.3">
      <c r="A183" t="s">
        <v>330</v>
      </c>
      <c r="D183" s="21">
        <v>42683</v>
      </c>
    </row>
    <row r="184" spans="1:4" x14ac:dyDescent="0.3">
      <c r="A184" t="s">
        <v>331</v>
      </c>
      <c r="B184" t="s">
        <v>114</v>
      </c>
      <c r="C184" t="s">
        <v>20</v>
      </c>
      <c r="D184" s="21">
        <v>42684</v>
      </c>
    </row>
    <row r="185" spans="1:4" x14ac:dyDescent="0.3">
      <c r="A185" t="s">
        <v>332</v>
      </c>
      <c r="B185" t="s">
        <v>83</v>
      </c>
      <c r="C185" t="s">
        <v>19</v>
      </c>
      <c r="D185" s="21">
        <v>42686</v>
      </c>
    </row>
    <row r="186" spans="1:4" x14ac:dyDescent="0.3">
      <c r="A186" t="s">
        <v>333</v>
      </c>
      <c r="B186" t="s">
        <v>93</v>
      </c>
      <c r="C186" t="s">
        <v>22</v>
      </c>
      <c r="D186" s="21">
        <v>42688</v>
      </c>
    </row>
    <row r="187" spans="1:4" x14ac:dyDescent="0.3">
      <c r="A187" t="s">
        <v>334</v>
      </c>
      <c r="B187" t="s">
        <v>85</v>
      </c>
      <c r="C187" t="s">
        <v>23</v>
      </c>
      <c r="D187" s="21">
        <v>42688</v>
      </c>
    </row>
    <row r="188" spans="1:4" x14ac:dyDescent="0.3">
      <c r="A188" t="s">
        <v>335</v>
      </c>
      <c r="D188" s="21">
        <v>42688</v>
      </c>
    </row>
    <row r="189" spans="1:4" x14ac:dyDescent="0.3">
      <c r="A189" t="s">
        <v>336</v>
      </c>
      <c r="B189" t="s">
        <v>78</v>
      </c>
      <c r="C189" t="s">
        <v>18</v>
      </c>
      <c r="D189" s="21">
        <v>42683</v>
      </c>
    </row>
    <row r="190" spans="1:4" x14ac:dyDescent="0.3">
      <c r="A190" t="s">
        <v>337</v>
      </c>
      <c r="D190" s="21">
        <v>42679</v>
      </c>
    </row>
    <row r="191" spans="1:4" x14ac:dyDescent="0.3">
      <c r="A191" t="s">
        <v>338</v>
      </c>
      <c r="B191" t="s">
        <v>339</v>
      </c>
      <c r="D191" s="21">
        <v>42679</v>
      </c>
    </row>
    <row r="192" spans="1:4" x14ac:dyDescent="0.3">
      <c r="A192" t="s">
        <v>340</v>
      </c>
      <c r="B192" t="s">
        <v>38</v>
      </c>
      <c r="C192" t="s">
        <v>18</v>
      </c>
      <c r="D192" s="21">
        <v>42675</v>
      </c>
    </row>
    <row r="193" spans="1:4" x14ac:dyDescent="0.3">
      <c r="A193" t="s">
        <v>341</v>
      </c>
      <c r="B193" t="s">
        <v>32</v>
      </c>
      <c r="C193" t="s">
        <v>23</v>
      </c>
      <c r="D193" s="21">
        <v>42686</v>
      </c>
    </row>
    <row r="194" spans="1:4" x14ac:dyDescent="0.3">
      <c r="A194" t="s">
        <v>342</v>
      </c>
      <c r="B194" t="s">
        <v>343</v>
      </c>
      <c r="C194" t="s">
        <v>21</v>
      </c>
      <c r="D194" s="21">
        <v>42679</v>
      </c>
    </row>
    <row r="195" spans="1:4" x14ac:dyDescent="0.3">
      <c r="A195" t="s">
        <v>344</v>
      </c>
      <c r="B195" t="s">
        <v>345</v>
      </c>
      <c r="D195" s="21">
        <v>42679</v>
      </c>
    </row>
    <row r="196" spans="1:4" x14ac:dyDescent="0.3">
      <c r="A196" t="s">
        <v>346</v>
      </c>
      <c r="B196" t="s">
        <v>83</v>
      </c>
      <c r="C196" t="s">
        <v>19</v>
      </c>
      <c r="D196" s="21">
        <v>42679</v>
      </c>
    </row>
    <row r="197" spans="1:4" x14ac:dyDescent="0.3">
      <c r="A197" t="s">
        <v>347</v>
      </c>
      <c r="D197" s="21">
        <v>42679</v>
      </c>
    </row>
    <row r="198" spans="1:4" x14ac:dyDescent="0.3">
      <c r="A198" t="s">
        <v>348</v>
      </c>
      <c r="B198" t="s">
        <v>135</v>
      </c>
      <c r="C198" t="s">
        <v>21</v>
      </c>
      <c r="D198" s="21">
        <v>42681</v>
      </c>
    </row>
    <row r="199" spans="1:4" x14ac:dyDescent="0.3">
      <c r="A199" t="s">
        <v>349</v>
      </c>
      <c r="B199" t="s">
        <v>104</v>
      </c>
      <c r="C199" t="s">
        <v>18</v>
      </c>
      <c r="D199" s="21">
        <v>42689</v>
      </c>
    </row>
    <row r="200" spans="1:4" x14ac:dyDescent="0.3">
      <c r="A200" t="s">
        <v>350</v>
      </c>
      <c r="B200" t="s">
        <v>112</v>
      </c>
      <c r="C200" t="s">
        <v>21</v>
      </c>
      <c r="D200" s="21">
        <v>42676</v>
      </c>
    </row>
    <row r="201" spans="1:4" x14ac:dyDescent="0.3">
      <c r="A201" t="s">
        <v>351</v>
      </c>
      <c r="B201" t="s">
        <v>125</v>
      </c>
      <c r="C201" t="s">
        <v>18</v>
      </c>
      <c r="D201" s="21">
        <v>42679</v>
      </c>
    </row>
    <row r="202" spans="1:4" x14ac:dyDescent="0.3">
      <c r="A202" t="s">
        <v>352</v>
      </c>
      <c r="B202" t="s">
        <v>353</v>
      </c>
      <c r="C202" t="s">
        <v>18</v>
      </c>
      <c r="D202" s="21">
        <v>42679</v>
      </c>
    </row>
    <row r="203" spans="1:4" x14ac:dyDescent="0.3">
      <c r="A203" t="s">
        <v>354</v>
      </c>
      <c r="B203" t="s">
        <v>50</v>
      </c>
      <c r="C203" t="s">
        <v>23</v>
      </c>
      <c r="D203" s="21">
        <v>42675</v>
      </c>
    </row>
    <row r="204" spans="1:4" x14ac:dyDescent="0.3">
      <c r="A204" t="s">
        <v>355</v>
      </c>
      <c r="B204" t="s">
        <v>115</v>
      </c>
      <c r="C204" t="s">
        <v>24</v>
      </c>
      <c r="D204" s="21">
        <v>42684</v>
      </c>
    </row>
    <row r="205" spans="1:4" x14ac:dyDescent="0.3">
      <c r="A205" t="s">
        <v>356</v>
      </c>
      <c r="B205" t="s">
        <v>128</v>
      </c>
      <c r="C205" t="s">
        <v>18</v>
      </c>
      <c r="D205" s="21">
        <v>42684</v>
      </c>
    </row>
    <row r="206" spans="1:4" x14ac:dyDescent="0.3">
      <c r="A206" t="s">
        <v>357</v>
      </c>
      <c r="B206" t="s">
        <v>105</v>
      </c>
      <c r="C206" t="s">
        <v>22</v>
      </c>
      <c r="D206" s="21">
        <v>42675</v>
      </c>
    </row>
    <row r="207" spans="1:4" x14ac:dyDescent="0.3">
      <c r="A207" t="s">
        <v>358</v>
      </c>
      <c r="D207" s="21">
        <v>42684</v>
      </c>
    </row>
    <row r="208" spans="1:4" x14ac:dyDescent="0.3">
      <c r="A208" t="s">
        <v>359</v>
      </c>
      <c r="B208" t="s">
        <v>121</v>
      </c>
      <c r="C208" t="s">
        <v>21</v>
      </c>
      <c r="D208" s="21">
        <v>42688</v>
      </c>
    </row>
    <row r="209" spans="1:4" x14ac:dyDescent="0.3">
      <c r="A209" t="s">
        <v>360</v>
      </c>
      <c r="B209" t="s">
        <v>74</v>
      </c>
      <c r="C209" t="s">
        <v>21</v>
      </c>
      <c r="D209" s="21">
        <v>42677</v>
      </c>
    </row>
    <row r="210" spans="1:4" x14ac:dyDescent="0.3">
      <c r="A210" t="s">
        <v>361</v>
      </c>
      <c r="B210" t="s">
        <v>68</v>
      </c>
      <c r="C210" t="s">
        <v>18</v>
      </c>
      <c r="D210" s="21">
        <v>42686</v>
      </c>
    </row>
    <row r="211" spans="1:4" x14ac:dyDescent="0.3">
      <c r="A211" t="s">
        <v>362</v>
      </c>
      <c r="B211" t="s">
        <v>77</v>
      </c>
      <c r="C211" t="s">
        <v>23</v>
      </c>
      <c r="D211" s="21">
        <v>42676</v>
      </c>
    </row>
    <row r="212" spans="1:4" x14ac:dyDescent="0.3">
      <c r="A212" t="s">
        <v>363</v>
      </c>
      <c r="B212" t="s">
        <v>98</v>
      </c>
      <c r="C212" t="s">
        <v>20</v>
      </c>
      <c r="D212" s="21">
        <v>42677</v>
      </c>
    </row>
    <row r="213" spans="1:4" x14ac:dyDescent="0.3">
      <c r="A213" t="s">
        <v>364</v>
      </c>
      <c r="D213" s="21">
        <v>42686</v>
      </c>
    </row>
    <row r="214" spans="1:4" x14ac:dyDescent="0.3">
      <c r="A214" t="s">
        <v>365</v>
      </c>
      <c r="D214" s="21">
        <v>42678</v>
      </c>
    </row>
    <row r="215" spans="1:4" x14ac:dyDescent="0.3">
      <c r="A215" t="s">
        <v>366</v>
      </c>
      <c r="B215" t="s">
        <v>126</v>
      </c>
      <c r="C215" t="s">
        <v>20</v>
      </c>
      <c r="D215" s="21">
        <v>42677</v>
      </c>
    </row>
    <row r="216" spans="1:4" x14ac:dyDescent="0.3">
      <c r="A216" t="s">
        <v>367</v>
      </c>
      <c r="B216" t="s">
        <v>92</v>
      </c>
      <c r="C216" t="s">
        <v>21</v>
      </c>
      <c r="D216" s="21">
        <v>42676</v>
      </c>
    </row>
    <row r="217" spans="1:4" x14ac:dyDescent="0.3">
      <c r="A217" t="s">
        <v>368</v>
      </c>
      <c r="B217" t="s">
        <v>68</v>
      </c>
      <c r="C217" t="s">
        <v>18</v>
      </c>
      <c r="D217" s="21">
        <v>42677</v>
      </c>
    </row>
    <row r="218" spans="1:4" x14ac:dyDescent="0.3">
      <c r="A218" t="s">
        <v>369</v>
      </c>
      <c r="B218" t="s">
        <v>89</v>
      </c>
      <c r="C218" t="s">
        <v>21</v>
      </c>
      <c r="D218" s="21">
        <v>42682</v>
      </c>
    </row>
    <row r="219" spans="1:4" x14ac:dyDescent="0.3">
      <c r="A219" t="s">
        <v>370</v>
      </c>
      <c r="B219" t="s">
        <v>120</v>
      </c>
      <c r="C219" t="s">
        <v>21</v>
      </c>
      <c r="D219" s="21">
        <v>42676</v>
      </c>
    </row>
    <row r="220" spans="1:4" x14ac:dyDescent="0.3">
      <c r="A220" t="s">
        <v>371</v>
      </c>
      <c r="B220" t="s">
        <v>30</v>
      </c>
      <c r="C220" t="s">
        <v>23</v>
      </c>
      <c r="D220" s="21">
        <v>42677</v>
      </c>
    </row>
    <row r="221" spans="1:4" x14ac:dyDescent="0.3">
      <c r="A221" t="s">
        <v>372</v>
      </c>
      <c r="B221" t="s">
        <v>98</v>
      </c>
      <c r="C221" t="s">
        <v>20</v>
      </c>
      <c r="D221" s="21">
        <v>42679</v>
      </c>
    </row>
    <row r="222" spans="1:4" x14ac:dyDescent="0.3">
      <c r="A222" t="s">
        <v>373</v>
      </c>
      <c r="B222" t="s">
        <v>49</v>
      </c>
      <c r="C222" t="s">
        <v>24</v>
      </c>
      <c r="D222" s="21">
        <v>42678</v>
      </c>
    </row>
    <row r="223" spans="1:4" x14ac:dyDescent="0.3">
      <c r="A223" t="s">
        <v>374</v>
      </c>
      <c r="D223" s="21">
        <v>42678</v>
      </c>
    </row>
    <row r="224" spans="1:4" x14ac:dyDescent="0.3">
      <c r="A224" t="s">
        <v>375</v>
      </c>
      <c r="B224" t="s">
        <v>86</v>
      </c>
      <c r="C224" t="s">
        <v>21</v>
      </c>
      <c r="D224" s="21">
        <v>42678</v>
      </c>
    </row>
    <row r="225" spans="1:4" x14ac:dyDescent="0.3">
      <c r="A225" t="s">
        <v>376</v>
      </c>
      <c r="B225" t="s">
        <v>115</v>
      </c>
      <c r="C225" t="s">
        <v>24</v>
      </c>
      <c r="D225" s="21">
        <v>42682</v>
      </c>
    </row>
    <row r="226" spans="1:4" x14ac:dyDescent="0.3">
      <c r="A226" t="s">
        <v>377</v>
      </c>
      <c r="B226" t="s">
        <v>114</v>
      </c>
      <c r="C226" t="s">
        <v>20</v>
      </c>
      <c r="D226" s="21">
        <v>42683</v>
      </c>
    </row>
    <row r="227" spans="1:4" x14ac:dyDescent="0.3">
      <c r="A227" t="s">
        <v>378</v>
      </c>
      <c r="B227" t="s">
        <v>77</v>
      </c>
      <c r="C227" t="s">
        <v>23</v>
      </c>
      <c r="D227" s="21">
        <v>42677</v>
      </c>
    </row>
    <row r="228" spans="1:4" x14ac:dyDescent="0.3">
      <c r="A228" t="s">
        <v>379</v>
      </c>
      <c r="B228" t="s">
        <v>103</v>
      </c>
      <c r="C228" t="s">
        <v>18</v>
      </c>
      <c r="D228" s="21">
        <v>42677</v>
      </c>
    </row>
    <row r="229" spans="1:4" x14ac:dyDescent="0.3">
      <c r="A229" t="s">
        <v>380</v>
      </c>
      <c r="B229" t="s">
        <v>34</v>
      </c>
      <c r="C229" t="s">
        <v>24</v>
      </c>
      <c r="D229" s="21">
        <v>42682</v>
      </c>
    </row>
    <row r="230" spans="1:4" x14ac:dyDescent="0.3">
      <c r="A230" t="s">
        <v>381</v>
      </c>
      <c r="B230" t="s">
        <v>94</v>
      </c>
      <c r="C230" t="s">
        <v>22</v>
      </c>
      <c r="D230" s="21">
        <v>42686</v>
      </c>
    </row>
    <row r="231" spans="1:4" x14ac:dyDescent="0.3">
      <c r="A231" t="s">
        <v>382</v>
      </c>
      <c r="B231" t="s">
        <v>122</v>
      </c>
      <c r="C231" t="s">
        <v>23</v>
      </c>
      <c r="D231" s="21">
        <v>42688</v>
      </c>
    </row>
    <row r="232" spans="1:4" x14ac:dyDescent="0.3">
      <c r="A232" t="s">
        <v>383</v>
      </c>
      <c r="B232" t="s">
        <v>62</v>
      </c>
      <c r="C232" t="s">
        <v>23</v>
      </c>
      <c r="D232" s="21">
        <v>42686</v>
      </c>
    </row>
    <row r="233" spans="1:4" x14ac:dyDescent="0.3">
      <c r="A233" t="s">
        <v>384</v>
      </c>
      <c r="B233" t="s">
        <v>62</v>
      </c>
      <c r="C233" t="s">
        <v>23</v>
      </c>
      <c r="D233" s="21">
        <v>42685</v>
      </c>
    </row>
    <row r="234" spans="1:4" x14ac:dyDescent="0.3">
      <c r="A234" t="s">
        <v>385</v>
      </c>
      <c r="B234" t="s">
        <v>182</v>
      </c>
      <c r="C234" t="s">
        <v>21</v>
      </c>
      <c r="D234" s="21">
        <v>42675</v>
      </c>
    </row>
    <row r="235" spans="1:4" x14ac:dyDescent="0.3">
      <c r="A235" t="s">
        <v>386</v>
      </c>
      <c r="D235" s="21">
        <v>42689</v>
      </c>
    </row>
    <row r="236" spans="1:4" x14ac:dyDescent="0.3">
      <c r="A236" t="s">
        <v>387</v>
      </c>
      <c r="B236" t="s">
        <v>85</v>
      </c>
      <c r="C236" t="s">
        <v>23</v>
      </c>
      <c r="D236" s="21">
        <v>42683</v>
      </c>
    </row>
    <row r="237" spans="1:4" x14ac:dyDescent="0.3">
      <c r="A237" t="s">
        <v>388</v>
      </c>
      <c r="D237" s="21">
        <v>42689</v>
      </c>
    </row>
    <row r="238" spans="1:4" x14ac:dyDescent="0.3">
      <c r="A238" t="s">
        <v>389</v>
      </c>
      <c r="B238" t="s">
        <v>88</v>
      </c>
      <c r="C238" t="s">
        <v>18</v>
      </c>
      <c r="D238" s="21">
        <v>42688</v>
      </c>
    </row>
    <row r="239" spans="1:4" x14ac:dyDescent="0.3">
      <c r="A239" t="s">
        <v>390</v>
      </c>
      <c r="B239" t="s">
        <v>114</v>
      </c>
      <c r="C239" t="s">
        <v>20</v>
      </c>
      <c r="D239" s="21">
        <v>42684</v>
      </c>
    </row>
    <row r="240" spans="1:4" x14ac:dyDescent="0.3">
      <c r="A240" t="s">
        <v>391</v>
      </c>
      <c r="B240" t="s">
        <v>392</v>
      </c>
      <c r="D240" s="21">
        <v>42682</v>
      </c>
    </row>
    <row r="241" spans="1:4" x14ac:dyDescent="0.3">
      <c r="A241" t="s">
        <v>393</v>
      </c>
      <c r="B241" t="s">
        <v>79</v>
      </c>
      <c r="C241" t="s">
        <v>21</v>
      </c>
      <c r="D241" s="21">
        <v>42678</v>
      </c>
    </row>
    <row r="242" spans="1:4" x14ac:dyDescent="0.3">
      <c r="A242" t="s">
        <v>394</v>
      </c>
      <c r="B242" t="s">
        <v>62</v>
      </c>
      <c r="C242" t="s">
        <v>23</v>
      </c>
      <c r="D242" s="21">
        <v>42677</v>
      </c>
    </row>
    <row r="243" spans="1:4" x14ac:dyDescent="0.3">
      <c r="A243" t="s">
        <v>395</v>
      </c>
      <c r="B243" t="s">
        <v>112</v>
      </c>
      <c r="C243" t="s">
        <v>21</v>
      </c>
      <c r="D243" s="21">
        <v>42675</v>
      </c>
    </row>
    <row r="244" spans="1:4" x14ac:dyDescent="0.3">
      <c r="A244" t="s">
        <v>396</v>
      </c>
      <c r="B244" t="s">
        <v>104</v>
      </c>
      <c r="C244" t="s">
        <v>18</v>
      </c>
      <c r="D244" s="21">
        <v>42676</v>
      </c>
    </row>
    <row r="245" spans="1:4" x14ac:dyDescent="0.3">
      <c r="A245" t="s">
        <v>397</v>
      </c>
      <c r="B245" t="s">
        <v>116</v>
      </c>
      <c r="C245" t="s">
        <v>21</v>
      </c>
      <c r="D245" s="21">
        <v>42676</v>
      </c>
    </row>
    <row r="246" spans="1:4" x14ac:dyDescent="0.3">
      <c r="A246" t="s">
        <v>398</v>
      </c>
      <c r="B246" t="s">
        <v>30</v>
      </c>
      <c r="C246" t="s">
        <v>23</v>
      </c>
      <c r="D246" s="21">
        <v>42677</v>
      </c>
    </row>
    <row r="247" spans="1:4" x14ac:dyDescent="0.3">
      <c r="A247" t="s">
        <v>399</v>
      </c>
      <c r="B247" t="s">
        <v>400</v>
      </c>
      <c r="C247" t="s">
        <v>19</v>
      </c>
      <c r="D247" s="21">
        <v>42675</v>
      </c>
    </row>
    <row r="248" spans="1:4" x14ac:dyDescent="0.3">
      <c r="A248" t="s">
        <v>401</v>
      </c>
      <c r="B248" t="s">
        <v>48</v>
      </c>
      <c r="C248" t="s">
        <v>18</v>
      </c>
      <c r="D248" s="21">
        <v>42689</v>
      </c>
    </row>
    <row r="249" spans="1:4" x14ac:dyDescent="0.3">
      <c r="A249" t="s">
        <v>402</v>
      </c>
      <c r="B249" t="s">
        <v>98</v>
      </c>
      <c r="C249" t="s">
        <v>20</v>
      </c>
      <c r="D249" s="21">
        <v>42676</v>
      </c>
    </row>
    <row r="250" spans="1:4" x14ac:dyDescent="0.3">
      <c r="A250" t="s">
        <v>403</v>
      </c>
      <c r="B250" t="s">
        <v>92</v>
      </c>
      <c r="C250" t="s">
        <v>21</v>
      </c>
      <c r="D250" s="21">
        <v>42682</v>
      </c>
    </row>
    <row r="251" spans="1:4" x14ac:dyDescent="0.3">
      <c r="A251" t="s">
        <v>404</v>
      </c>
      <c r="B251" t="s">
        <v>405</v>
      </c>
      <c r="D251" s="21">
        <v>42678</v>
      </c>
    </row>
    <row r="252" spans="1:4" x14ac:dyDescent="0.3">
      <c r="A252" t="s">
        <v>406</v>
      </c>
      <c r="D252" s="21">
        <v>42677</v>
      </c>
    </row>
    <row r="253" spans="1:4" x14ac:dyDescent="0.3">
      <c r="A253" t="s">
        <v>407</v>
      </c>
      <c r="B253" t="s">
        <v>125</v>
      </c>
      <c r="C253" t="s">
        <v>18</v>
      </c>
      <c r="D253" s="21">
        <v>42682</v>
      </c>
    </row>
    <row r="254" spans="1:4" x14ac:dyDescent="0.3">
      <c r="A254" t="s">
        <v>408</v>
      </c>
      <c r="D254" s="21">
        <v>42678</v>
      </c>
    </row>
    <row r="255" spans="1:4" x14ac:dyDescent="0.3">
      <c r="A255" t="s">
        <v>409</v>
      </c>
      <c r="B255" t="s">
        <v>32</v>
      </c>
      <c r="C255" t="s">
        <v>23</v>
      </c>
      <c r="D255" s="21">
        <v>42685</v>
      </c>
    </row>
    <row r="256" spans="1:4" x14ac:dyDescent="0.3">
      <c r="A256" t="s">
        <v>410</v>
      </c>
      <c r="B256" t="s">
        <v>68</v>
      </c>
      <c r="C256" t="s">
        <v>18</v>
      </c>
      <c r="D256" s="21">
        <v>42679</v>
      </c>
    </row>
    <row r="257" spans="1:4" x14ac:dyDescent="0.3">
      <c r="A257" t="s">
        <v>411</v>
      </c>
      <c r="B257" t="s">
        <v>94</v>
      </c>
      <c r="C257" t="s">
        <v>22</v>
      </c>
      <c r="D257" s="21">
        <v>42676</v>
      </c>
    </row>
    <row r="258" spans="1:4" x14ac:dyDescent="0.3">
      <c r="A258" t="s">
        <v>412</v>
      </c>
      <c r="B258" t="s">
        <v>114</v>
      </c>
      <c r="C258" t="s">
        <v>20</v>
      </c>
      <c r="D258" s="21">
        <v>42679</v>
      </c>
    </row>
    <row r="259" spans="1:4" x14ac:dyDescent="0.3">
      <c r="A259" t="s">
        <v>413</v>
      </c>
      <c r="B259" t="s">
        <v>97</v>
      </c>
      <c r="C259" t="s">
        <v>20</v>
      </c>
      <c r="D259" s="21">
        <v>42678</v>
      </c>
    </row>
    <row r="260" spans="1:4" x14ac:dyDescent="0.3">
      <c r="A260" t="s">
        <v>414</v>
      </c>
      <c r="B260" t="s">
        <v>94</v>
      </c>
      <c r="C260" t="s">
        <v>22</v>
      </c>
      <c r="D260" s="21">
        <v>42679</v>
      </c>
    </row>
    <row r="261" spans="1:4" x14ac:dyDescent="0.3">
      <c r="A261" t="s">
        <v>415</v>
      </c>
      <c r="B261" t="s">
        <v>87</v>
      </c>
      <c r="C261" t="s">
        <v>21</v>
      </c>
      <c r="D261" s="21">
        <v>42675</v>
      </c>
    </row>
    <row r="262" spans="1:4" x14ac:dyDescent="0.3">
      <c r="A262" t="s">
        <v>416</v>
      </c>
      <c r="D262" s="21">
        <v>42677</v>
      </c>
    </row>
    <row r="263" spans="1:4" x14ac:dyDescent="0.3">
      <c r="A263" t="s">
        <v>417</v>
      </c>
      <c r="B263" t="s">
        <v>114</v>
      </c>
      <c r="C263" t="s">
        <v>20</v>
      </c>
      <c r="D263" s="21">
        <v>42678</v>
      </c>
    </row>
    <row r="264" spans="1:4" x14ac:dyDescent="0.3">
      <c r="A264" t="s">
        <v>418</v>
      </c>
      <c r="D264" s="21">
        <v>42686</v>
      </c>
    </row>
    <row r="265" spans="1:4" x14ac:dyDescent="0.3">
      <c r="A265" t="s">
        <v>419</v>
      </c>
      <c r="D265" s="21">
        <v>42686</v>
      </c>
    </row>
    <row r="266" spans="1:4" x14ac:dyDescent="0.3">
      <c r="A266" t="s">
        <v>420</v>
      </c>
      <c r="B266" t="s">
        <v>126</v>
      </c>
      <c r="C266" t="s">
        <v>20</v>
      </c>
      <c r="D266" s="21">
        <v>42688</v>
      </c>
    </row>
    <row r="267" spans="1:4" x14ac:dyDescent="0.3">
      <c r="A267" t="s">
        <v>421</v>
      </c>
      <c r="B267" t="s">
        <v>93</v>
      </c>
      <c r="C267" t="s">
        <v>22</v>
      </c>
      <c r="D267" s="21">
        <v>42683</v>
      </c>
    </row>
    <row r="268" spans="1:4" x14ac:dyDescent="0.3">
      <c r="A268" t="s">
        <v>422</v>
      </c>
      <c r="B268" t="s">
        <v>50</v>
      </c>
      <c r="C268" t="s">
        <v>23</v>
      </c>
      <c r="D268" s="21">
        <v>42681</v>
      </c>
    </row>
    <row r="269" spans="1:4" x14ac:dyDescent="0.3">
      <c r="A269" t="s">
        <v>423</v>
      </c>
      <c r="B269" t="s">
        <v>120</v>
      </c>
      <c r="C269" t="s">
        <v>21</v>
      </c>
      <c r="D269" s="21">
        <v>42686</v>
      </c>
    </row>
    <row r="270" spans="1:4" x14ac:dyDescent="0.3">
      <c r="A270" t="s">
        <v>424</v>
      </c>
      <c r="B270" t="s">
        <v>71</v>
      </c>
      <c r="C270" t="s">
        <v>18</v>
      </c>
      <c r="D270" s="21">
        <v>42684</v>
      </c>
    </row>
    <row r="271" spans="1:4" x14ac:dyDescent="0.3">
      <c r="A271" t="s">
        <v>425</v>
      </c>
      <c r="B271" t="s">
        <v>128</v>
      </c>
      <c r="C271" t="s">
        <v>18</v>
      </c>
      <c r="D271" s="21">
        <v>42676</v>
      </c>
    </row>
    <row r="272" spans="1:4" x14ac:dyDescent="0.3">
      <c r="A272" t="s">
        <v>426</v>
      </c>
      <c r="B272" t="s">
        <v>427</v>
      </c>
      <c r="D272" s="21">
        <v>42677</v>
      </c>
    </row>
    <row r="273" spans="1:4" x14ac:dyDescent="0.3">
      <c r="A273" t="s">
        <v>428</v>
      </c>
      <c r="B273" t="s">
        <v>82</v>
      </c>
      <c r="C273" t="s">
        <v>23</v>
      </c>
      <c r="D273" s="21">
        <v>42676</v>
      </c>
    </row>
    <row r="274" spans="1:4" x14ac:dyDescent="0.3">
      <c r="A274" t="s">
        <v>429</v>
      </c>
      <c r="B274" t="s">
        <v>30</v>
      </c>
      <c r="C274" t="s">
        <v>23</v>
      </c>
      <c r="D274" s="21">
        <v>42676</v>
      </c>
    </row>
    <row r="275" spans="1:4" x14ac:dyDescent="0.3">
      <c r="A275" t="s">
        <v>430</v>
      </c>
      <c r="B275" t="s">
        <v>107</v>
      </c>
      <c r="C275" t="s">
        <v>21</v>
      </c>
      <c r="D275" s="21">
        <v>42676</v>
      </c>
    </row>
    <row r="276" spans="1:4" x14ac:dyDescent="0.3">
      <c r="A276" t="s">
        <v>431</v>
      </c>
      <c r="B276" t="s">
        <v>392</v>
      </c>
      <c r="D276" s="21">
        <v>42677</v>
      </c>
    </row>
    <row r="277" spans="1:4" x14ac:dyDescent="0.3">
      <c r="A277" t="s">
        <v>432</v>
      </c>
      <c r="B277" t="s">
        <v>120</v>
      </c>
      <c r="C277" t="s">
        <v>21</v>
      </c>
      <c r="D277" s="21">
        <v>42675</v>
      </c>
    </row>
    <row r="278" spans="1:4" x14ac:dyDescent="0.3">
      <c r="A278" t="s">
        <v>433</v>
      </c>
      <c r="B278" t="s">
        <v>120</v>
      </c>
      <c r="C278" t="s">
        <v>21</v>
      </c>
      <c r="D278" s="21">
        <v>42684</v>
      </c>
    </row>
    <row r="279" spans="1:4" x14ac:dyDescent="0.3">
      <c r="A279" t="s">
        <v>434</v>
      </c>
      <c r="B279" t="s">
        <v>392</v>
      </c>
      <c r="D279" s="21">
        <v>42686</v>
      </c>
    </row>
    <row r="280" spans="1:4" x14ac:dyDescent="0.3">
      <c r="A280" t="s">
        <v>435</v>
      </c>
      <c r="B280" t="s">
        <v>128</v>
      </c>
      <c r="C280" t="s">
        <v>18</v>
      </c>
      <c r="D280" s="21">
        <v>42677</v>
      </c>
    </row>
    <row r="281" spans="1:4" x14ac:dyDescent="0.3">
      <c r="A281" t="s">
        <v>436</v>
      </c>
      <c r="B281" t="s">
        <v>104</v>
      </c>
      <c r="C281" t="s">
        <v>18</v>
      </c>
      <c r="D281" s="21">
        <v>42676</v>
      </c>
    </row>
    <row r="282" spans="1:4" x14ac:dyDescent="0.3">
      <c r="A282" t="s">
        <v>437</v>
      </c>
      <c r="B282" t="s">
        <v>36</v>
      </c>
      <c r="C282" t="s">
        <v>18</v>
      </c>
      <c r="D282" s="21">
        <v>42688</v>
      </c>
    </row>
    <row r="283" spans="1:4" x14ac:dyDescent="0.3">
      <c r="A283" t="s">
        <v>438</v>
      </c>
      <c r="B283" t="s">
        <v>95</v>
      </c>
      <c r="C283" t="s">
        <v>18</v>
      </c>
      <c r="D283" s="21">
        <v>42679</v>
      </c>
    </row>
    <row r="284" spans="1:4" x14ac:dyDescent="0.3">
      <c r="A284" t="s">
        <v>439</v>
      </c>
      <c r="B284" t="s">
        <v>110</v>
      </c>
      <c r="C284" t="s">
        <v>21</v>
      </c>
      <c r="D284" s="21">
        <v>42675</v>
      </c>
    </row>
    <row r="285" spans="1:4" x14ac:dyDescent="0.3">
      <c r="A285" t="s">
        <v>440</v>
      </c>
      <c r="B285" t="s">
        <v>128</v>
      </c>
      <c r="C285" t="s">
        <v>18</v>
      </c>
      <c r="D285" s="21">
        <v>42682</v>
      </c>
    </row>
    <row r="286" spans="1:4" x14ac:dyDescent="0.3">
      <c r="A286" t="s">
        <v>441</v>
      </c>
      <c r="B286" t="s">
        <v>105</v>
      </c>
      <c r="C286" t="s">
        <v>22</v>
      </c>
      <c r="D286" s="21">
        <v>42679</v>
      </c>
    </row>
    <row r="287" spans="1:4" x14ac:dyDescent="0.3">
      <c r="A287" t="s">
        <v>442</v>
      </c>
      <c r="B287" t="s">
        <v>98</v>
      </c>
      <c r="C287" t="s">
        <v>20</v>
      </c>
      <c r="D287" s="21">
        <v>42676</v>
      </c>
    </row>
    <row r="288" spans="1:4" x14ac:dyDescent="0.3">
      <c r="A288" t="s">
        <v>443</v>
      </c>
      <c r="B288" t="s">
        <v>195</v>
      </c>
      <c r="D288" s="21">
        <v>42678</v>
      </c>
    </row>
    <row r="289" spans="1:4" x14ac:dyDescent="0.3">
      <c r="A289" t="s">
        <v>444</v>
      </c>
      <c r="B289" t="s">
        <v>123</v>
      </c>
      <c r="C289" t="s">
        <v>19</v>
      </c>
      <c r="D289" s="21">
        <v>42676</v>
      </c>
    </row>
    <row r="290" spans="1:4" x14ac:dyDescent="0.3">
      <c r="A290" t="s">
        <v>445</v>
      </c>
      <c r="D290" s="21">
        <v>42677</v>
      </c>
    </row>
    <row r="291" spans="1:4" x14ac:dyDescent="0.3">
      <c r="A291" t="s">
        <v>446</v>
      </c>
      <c r="B291" t="s">
        <v>111</v>
      </c>
      <c r="C291" t="s">
        <v>20</v>
      </c>
      <c r="D291" s="21">
        <v>42678</v>
      </c>
    </row>
    <row r="292" spans="1:4" x14ac:dyDescent="0.3">
      <c r="A292" t="s">
        <v>447</v>
      </c>
      <c r="B292" t="s">
        <v>71</v>
      </c>
      <c r="C292" t="s">
        <v>18</v>
      </c>
      <c r="D292" s="21">
        <v>42678</v>
      </c>
    </row>
    <row r="293" spans="1:4" x14ac:dyDescent="0.3">
      <c r="A293" t="s">
        <v>448</v>
      </c>
      <c r="B293" t="s">
        <v>105</v>
      </c>
      <c r="C293" t="s">
        <v>22</v>
      </c>
      <c r="D293" s="21">
        <v>42679</v>
      </c>
    </row>
    <row r="294" spans="1:4" x14ac:dyDescent="0.3">
      <c r="A294" t="s">
        <v>449</v>
      </c>
      <c r="D294" s="21">
        <v>42686</v>
      </c>
    </row>
    <row r="295" spans="1:4" x14ac:dyDescent="0.3">
      <c r="A295" t="s">
        <v>450</v>
      </c>
      <c r="B295" t="s">
        <v>125</v>
      </c>
      <c r="C295" t="s">
        <v>18</v>
      </c>
      <c r="D295" s="21">
        <v>42684</v>
      </c>
    </row>
    <row r="296" spans="1:4" x14ac:dyDescent="0.3">
      <c r="A296" t="s">
        <v>451</v>
      </c>
      <c r="B296" t="s">
        <v>38</v>
      </c>
      <c r="C296" t="s">
        <v>18</v>
      </c>
      <c r="D296" s="21">
        <v>42678</v>
      </c>
    </row>
    <row r="297" spans="1:4" x14ac:dyDescent="0.3">
      <c r="A297" t="s">
        <v>452</v>
      </c>
      <c r="D297" s="21">
        <v>42676</v>
      </c>
    </row>
    <row r="298" spans="1:4" x14ac:dyDescent="0.3">
      <c r="A298" t="s">
        <v>453</v>
      </c>
      <c r="B298" t="s">
        <v>95</v>
      </c>
      <c r="C298" t="s">
        <v>18</v>
      </c>
      <c r="D298" s="21">
        <v>42677</v>
      </c>
    </row>
    <row r="299" spans="1:4" x14ac:dyDescent="0.3">
      <c r="A299" t="s">
        <v>454</v>
      </c>
      <c r="B299" t="s">
        <v>97</v>
      </c>
      <c r="C299" t="s">
        <v>20</v>
      </c>
      <c r="D299" s="21">
        <v>42677</v>
      </c>
    </row>
    <row r="300" spans="1:4" x14ac:dyDescent="0.3">
      <c r="A300" t="s">
        <v>455</v>
      </c>
      <c r="B300" t="s">
        <v>339</v>
      </c>
      <c r="D300" s="21">
        <v>42676</v>
      </c>
    </row>
    <row r="301" spans="1:4" x14ac:dyDescent="0.3">
      <c r="A301" t="s">
        <v>456</v>
      </c>
      <c r="B301" t="s">
        <v>91</v>
      </c>
      <c r="C301" t="s">
        <v>18</v>
      </c>
      <c r="D301" s="21">
        <v>42679</v>
      </c>
    </row>
    <row r="302" spans="1:4" x14ac:dyDescent="0.3">
      <c r="A302" t="s">
        <v>457</v>
      </c>
      <c r="B302" t="s">
        <v>50</v>
      </c>
      <c r="C302" t="s">
        <v>23</v>
      </c>
      <c r="D302" s="21">
        <v>42677</v>
      </c>
    </row>
    <row r="303" spans="1:4" x14ac:dyDescent="0.3">
      <c r="A303" t="s">
        <v>458</v>
      </c>
      <c r="B303" t="s">
        <v>116</v>
      </c>
      <c r="C303" t="s">
        <v>21</v>
      </c>
      <c r="D303" s="21">
        <v>42682</v>
      </c>
    </row>
    <row r="304" spans="1:4" x14ac:dyDescent="0.3">
      <c r="A304" t="s">
        <v>459</v>
      </c>
      <c r="D304" s="21">
        <v>42675</v>
      </c>
    </row>
    <row r="305" spans="1:4" x14ac:dyDescent="0.3">
      <c r="A305" t="s">
        <v>460</v>
      </c>
      <c r="B305" t="s">
        <v>94</v>
      </c>
      <c r="C305" t="s">
        <v>22</v>
      </c>
      <c r="D305" s="21">
        <v>42676</v>
      </c>
    </row>
    <row r="306" spans="1:4" x14ac:dyDescent="0.3">
      <c r="A306" t="s">
        <v>461</v>
      </c>
      <c r="D306" s="21">
        <v>42677</v>
      </c>
    </row>
    <row r="307" spans="1:4" x14ac:dyDescent="0.3">
      <c r="A307" t="s">
        <v>462</v>
      </c>
      <c r="B307" t="s">
        <v>73</v>
      </c>
      <c r="C307" t="s">
        <v>23</v>
      </c>
      <c r="D307" s="21">
        <v>42683</v>
      </c>
    </row>
    <row r="308" spans="1:4" x14ac:dyDescent="0.3">
      <c r="A308" t="s">
        <v>463</v>
      </c>
      <c r="D308" s="21">
        <v>42688</v>
      </c>
    </row>
    <row r="309" spans="1:4" x14ac:dyDescent="0.3">
      <c r="A309" t="s">
        <v>464</v>
      </c>
      <c r="B309" t="s">
        <v>47</v>
      </c>
      <c r="C309" t="s">
        <v>20</v>
      </c>
      <c r="D309" s="21">
        <v>42679</v>
      </c>
    </row>
    <row r="310" spans="1:4" x14ac:dyDescent="0.3">
      <c r="A310" t="s">
        <v>465</v>
      </c>
      <c r="B310" t="s">
        <v>91</v>
      </c>
      <c r="C310" t="s">
        <v>18</v>
      </c>
      <c r="D310" s="21">
        <v>42676</v>
      </c>
    </row>
    <row r="311" spans="1:4" x14ac:dyDescent="0.3">
      <c r="A311" t="s">
        <v>466</v>
      </c>
      <c r="B311" t="s">
        <v>96</v>
      </c>
      <c r="C311" t="s">
        <v>24</v>
      </c>
      <c r="D311" s="21">
        <v>42686</v>
      </c>
    </row>
    <row r="312" spans="1:4" x14ac:dyDescent="0.3">
      <c r="A312" t="s">
        <v>467</v>
      </c>
      <c r="B312" t="s">
        <v>98</v>
      </c>
      <c r="C312" t="s">
        <v>20</v>
      </c>
      <c r="D312" s="21">
        <v>42677</v>
      </c>
    </row>
    <row r="313" spans="1:4" x14ac:dyDescent="0.3">
      <c r="A313" t="s">
        <v>468</v>
      </c>
      <c r="D313" s="21">
        <v>42677</v>
      </c>
    </row>
    <row r="314" spans="1:4" x14ac:dyDescent="0.3">
      <c r="A314" t="s">
        <v>469</v>
      </c>
      <c r="B314" t="s">
        <v>38</v>
      </c>
      <c r="C314" t="s">
        <v>18</v>
      </c>
      <c r="D314" s="21">
        <v>42678</v>
      </c>
    </row>
    <row r="315" spans="1:4" x14ac:dyDescent="0.3">
      <c r="A315" t="s">
        <v>470</v>
      </c>
      <c r="B315" t="s">
        <v>109</v>
      </c>
      <c r="C315" t="s">
        <v>21</v>
      </c>
      <c r="D315" s="21">
        <v>42681</v>
      </c>
    </row>
    <row r="316" spans="1:4" x14ac:dyDescent="0.3">
      <c r="A316" t="s">
        <v>471</v>
      </c>
      <c r="B316" t="s">
        <v>120</v>
      </c>
      <c r="C316" t="s">
        <v>21</v>
      </c>
      <c r="D316" s="21">
        <v>42683</v>
      </c>
    </row>
    <row r="317" spans="1:4" x14ac:dyDescent="0.3">
      <c r="A317" t="s">
        <v>472</v>
      </c>
      <c r="B317" t="s">
        <v>128</v>
      </c>
      <c r="C317" t="s">
        <v>18</v>
      </c>
      <c r="D317" s="21">
        <v>42676</v>
      </c>
    </row>
    <row r="318" spans="1:4" x14ac:dyDescent="0.3">
      <c r="A318" t="s">
        <v>473</v>
      </c>
      <c r="B318" t="s">
        <v>50</v>
      </c>
      <c r="C318" t="s">
        <v>23</v>
      </c>
      <c r="D318" s="21">
        <v>42681</v>
      </c>
    </row>
    <row r="319" spans="1:4" x14ac:dyDescent="0.3">
      <c r="A319" t="s">
        <v>474</v>
      </c>
      <c r="B319" t="s">
        <v>72</v>
      </c>
      <c r="C319" t="s">
        <v>18</v>
      </c>
      <c r="D319" s="21">
        <v>42683</v>
      </c>
    </row>
    <row r="320" spans="1:4" x14ac:dyDescent="0.3">
      <c r="A320" t="s">
        <v>475</v>
      </c>
      <c r="B320" t="s">
        <v>89</v>
      </c>
      <c r="C320" t="s">
        <v>21</v>
      </c>
      <c r="D320" s="21">
        <v>42685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9"/>
  <sheetViews>
    <sheetView workbookViewId="0"/>
  </sheetViews>
  <sheetFormatPr defaultRowHeight="14.4" x14ac:dyDescent="0.3"/>
  <sheetData>
    <row r="1" spans="1:14" x14ac:dyDescent="0.3">
      <c r="A1" t="s">
        <v>136</v>
      </c>
      <c r="B1" t="s">
        <v>33</v>
      </c>
      <c r="C1" t="s">
        <v>4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485</v>
      </c>
      <c r="N1" t="s">
        <v>486</v>
      </c>
    </row>
    <row r="2" spans="1:14" x14ac:dyDescent="0.3">
      <c r="A2" t="s">
        <v>487</v>
      </c>
      <c r="B2" t="s">
        <v>90</v>
      </c>
      <c r="C2" t="s">
        <v>21</v>
      </c>
      <c r="D2" s="21">
        <v>42686</v>
      </c>
      <c r="H2" t="b">
        <v>0</v>
      </c>
      <c r="I2" t="b">
        <v>1</v>
      </c>
      <c r="J2" t="b">
        <v>0</v>
      </c>
      <c r="L2">
        <v>1</v>
      </c>
      <c r="M2">
        <v>0</v>
      </c>
      <c r="N2">
        <v>0</v>
      </c>
    </row>
    <row r="3" spans="1:14" x14ac:dyDescent="0.3">
      <c r="A3" t="s">
        <v>157</v>
      </c>
      <c r="B3" t="s">
        <v>36</v>
      </c>
      <c r="C3" t="s">
        <v>18</v>
      </c>
      <c r="D3" s="21">
        <v>42685</v>
      </c>
      <c r="F3" t="s">
        <v>488</v>
      </c>
      <c r="G3" t="s">
        <v>489</v>
      </c>
      <c r="H3" t="b">
        <v>1</v>
      </c>
      <c r="I3" t="b">
        <v>0</v>
      </c>
      <c r="J3" t="b">
        <v>0</v>
      </c>
      <c r="K3" s="21">
        <v>42685</v>
      </c>
      <c r="L3">
        <v>1</v>
      </c>
      <c r="M3">
        <v>1</v>
      </c>
      <c r="N3">
        <v>0</v>
      </c>
    </row>
    <row r="4" spans="1:14" x14ac:dyDescent="0.3">
      <c r="A4" t="s">
        <v>490</v>
      </c>
      <c r="B4" t="s">
        <v>109</v>
      </c>
      <c r="C4" t="s">
        <v>21</v>
      </c>
      <c r="D4" s="21">
        <v>42689</v>
      </c>
      <c r="E4" t="s">
        <v>491</v>
      </c>
      <c r="H4" t="b">
        <v>0</v>
      </c>
      <c r="I4" t="b">
        <v>0</v>
      </c>
      <c r="J4" t="b">
        <v>0</v>
      </c>
      <c r="L4">
        <v>1</v>
      </c>
      <c r="M4">
        <v>0</v>
      </c>
      <c r="N4">
        <v>0</v>
      </c>
    </row>
    <row r="5" spans="1:14" x14ac:dyDescent="0.3">
      <c r="A5" t="s">
        <v>189</v>
      </c>
      <c r="B5" t="s">
        <v>68</v>
      </c>
      <c r="C5" t="s">
        <v>18</v>
      </c>
      <c r="D5" s="21">
        <v>42685</v>
      </c>
      <c r="F5" t="s">
        <v>488</v>
      </c>
      <c r="G5" t="s">
        <v>492</v>
      </c>
      <c r="H5" t="b">
        <v>1</v>
      </c>
      <c r="I5" t="b">
        <v>0</v>
      </c>
      <c r="J5" t="b">
        <v>0</v>
      </c>
      <c r="K5" s="21">
        <v>42685</v>
      </c>
      <c r="L5">
        <v>1</v>
      </c>
      <c r="M5">
        <v>1</v>
      </c>
      <c r="N5">
        <v>0</v>
      </c>
    </row>
    <row r="6" spans="1:14" x14ac:dyDescent="0.3">
      <c r="A6" t="s">
        <v>493</v>
      </c>
      <c r="B6" t="s">
        <v>47</v>
      </c>
      <c r="C6" t="s">
        <v>20</v>
      </c>
      <c r="D6" s="21">
        <v>42688</v>
      </c>
      <c r="H6" t="b">
        <v>0</v>
      </c>
      <c r="I6" t="b">
        <v>1</v>
      </c>
      <c r="J6" t="b">
        <v>0</v>
      </c>
      <c r="L6">
        <v>1</v>
      </c>
      <c r="M6">
        <v>0</v>
      </c>
      <c r="N6">
        <v>0</v>
      </c>
    </row>
    <row r="7" spans="1:14" x14ac:dyDescent="0.3">
      <c r="A7" t="s">
        <v>494</v>
      </c>
      <c r="B7" t="s">
        <v>89</v>
      </c>
      <c r="C7" t="s">
        <v>21</v>
      </c>
      <c r="D7" s="21">
        <v>42689</v>
      </c>
      <c r="E7" t="s">
        <v>195</v>
      </c>
      <c r="H7" t="b">
        <v>1</v>
      </c>
      <c r="I7" t="b">
        <v>0</v>
      </c>
      <c r="J7" t="b">
        <v>0</v>
      </c>
      <c r="L7">
        <v>1</v>
      </c>
      <c r="M7">
        <v>0</v>
      </c>
      <c r="N7">
        <v>0</v>
      </c>
    </row>
    <row r="8" spans="1:14" x14ac:dyDescent="0.3">
      <c r="A8" t="s">
        <v>266</v>
      </c>
      <c r="B8" t="s">
        <v>51</v>
      </c>
      <c r="C8" t="s">
        <v>18</v>
      </c>
      <c r="D8" s="21">
        <v>42685</v>
      </c>
      <c r="E8" t="s">
        <v>489</v>
      </c>
      <c r="F8" t="s">
        <v>495</v>
      </c>
      <c r="G8" t="s">
        <v>489</v>
      </c>
      <c r="H8" t="b">
        <v>1</v>
      </c>
      <c r="I8" t="b">
        <v>0</v>
      </c>
      <c r="J8" t="b">
        <v>0</v>
      </c>
      <c r="K8" s="21">
        <v>42685</v>
      </c>
      <c r="L8">
        <v>0.5</v>
      </c>
      <c r="M8">
        <v>1</v>
      </c>
      <c r="N8">
        <v>0</v>
      </c>
    </row>
    <row r="9" spans="1:14" x14ac:dyDescent="0.3">
      <c r="A9" t="s">
        <v>496</v>
      </c>
      <c r="B9" t="s">
        <v>109</v>
      </c>
      <c r="C9" t="s">
        <v>21</v>
      </c>
      <c r="D9" s="21">
        <v>42688</v>
      </c>
      <c r="E9" t="s">
        <v>339</v>
      </c>
      <c r="F9" t="s">
        <v>497</v>
      </c>
      <c r="G9" t="s">
        <v>339</v>
      </c>
      <c r="H9" t="b">
        <v>1</v>
      </c>
      <c r="I9" t="b">
        <v>0</v>
      </c>
      <c r="J9" t="b">
        <v>0</v>
      </c>
      <c r="L9">
        <v>0.5</v>
      </c>
      <c r="M9">
        <v>0</v>
      </c>
      <c r="N9">
        <v>0</v>
      </c>
    </row>
    <row r="10" spans="1:14" x14ac:dyDescent="0.3">
      <c r="A10" t="s">
        <v>498</v>
      </c>
      <c r="B10" t="s">
        <v>111</v>
      </c>
      <c r="C10" t="s">
        <v>20</v>
      </c>
      <c r="D10" s="21">
        <v>42688</v>
      </c>
      <c r="E10" t="s">
        <v>499</v>
      </c>
      <c r="F10" t="s">
        <v>482</v>
      </c>
      <c r="G10" t="s">
        <v>499</v>
      </c>
      <c r="H10" t="b">
        <v>1</v>
      </c>
      <c r="I10" t="b">
        <v>1</v>
      </c>
      <c r="J10" t="b">
        <v>1</v>
      </c>
      <c r="L10">
        <v>1</v>
      </c>
      <c r="M10">
        <v>0</v>
      </c>
      <c r="N10">
        <v>0</v>
      </c>
    </row>
    <row r="11" spans="1:14" x14ac:dyDescent="0.3">
      <c r="A11" t="s">
        <v>398</v>
      </c>
      <c r="B11" t="s">
        <v>30</v>
      </c>
      <c r="C11" t="s">
        <v>23</v>
      </c>
      <c r="D11" s="21">
        <v>42616</v>
      </c>
      <c r="H11" t="b">
        <v>0</v>
      </c>
      <c r="I11" t="b">
        <v>1</v>
      </c>
      <c r="J11" t="b">
        <v>1</v>
      </c>
      <c r="K11" s="21">
        <v>42677</v>
      </c>
      <c r="L11">
        <v>0.2</v>
      </c>
      <c r="M11">
        <v>0</v>
      </c>
      <c r="N11">
        <v>0</v>
      </c>
    </row>
    <row r="12" spans="1:14" x14ac:dyDescent="0.3">
      <c r="A12" t="s">
        <v>398</v>
      </c>
      <c r="B12" t="s">
        <v>30</v>
      </c>
      <c r="C12" t="s">
        <v>23</v>
      </c>
      <c r="D12" s="21">
        <v>42620</v>
      </c>
      <c r="E12" t="s">
        <v>500</v>
      </c>
      <c r="H12" t="b">
        <v>0</v>
      </c>
      <c r="I12" t="b">
        <v>1</v>
      </c>
      <c r="J12" t="b">
        <v>1</v>
      </c>
      <c r="K12" s="21">
        <v>42677</v>
      </c>
      <c r="L12">
        <v>0.2</v>
      </c>
      <c r="M12">
        <v>0</v>
      </c>
      <c r="N12">
        <v>0</v>
      </c>
    </row>
    <row r="13" spans="1:14" x14ac:dyDescent="0.3">
      <c r="A13" t="s">
        <v>501</v>
      </c>
      <c r="B13" t="s">
        <v>112</v>
      </c>
      <c r="C13" t="s">
        <v>21</v>
      </c>
      <c r="D13" s="21">
        <v>42677</v>
      </c>
      <c r="E13" t="s">
        <v>502</v>
      </c>
      <c r="F13" t="s">
        <v>482</v>
      </c>
      <c r="G13" t="s">
        <v>503</v>
      </c>
      <c r="H13" t="b">
        <v>0</v>
      </c>
      <c r="I13" t="b">
        <v>1</v>
      </c>
      <c r="J13" t="b">
        <v>1</v>
      </c>
      <c r="L13">
        <v>0.5</v>
      </c>
      <c r="M13">
        <v>0</v>
      </c>
      <c r="N13">
        <v>0</v>
      </c>
    </row>
    <row r="14" spans="1:14" x14ac:dyDescent="0.3">
      <c r="A14" t="s">
        <v>268</v>
      </c>
      <c r="B14" t="s">
        <v>36</v>
      </c>
      <c r="C14" t="s">
        <v>18</v>
      </c>
      <c r="D14" s="21">
        <v>42639</v>
      </c>
      <c r="E14" t="s">
        <v>489</v>
      </c>
      <c r="H14" t="b">
        <v>0</v>
      </c>
      <c r="I14" t="b">
        <v>1</v>
      </c>
      <c r="J14" t="b">
        <v>1</v>
      </c>
      <c r="K14" s="21">
        <v>42685</v>
      </c>
      <c r="L14">
        <v>0.2</v>
      </c>
      <c r="M14">
        <v>0</v>
      </c>
      <c r="N14">
        <v>0</v>
      </c>
    </row>
    <row r="15" spans="1:14" x14ac:dyDescent="0.3">
      <c r="A15" t="s">
        <v>504</v>
      </c>
      <c r="B15" t="s">
        <v>128</v>
      </c>
      <c r="C15" t="s">
        <v>18</v>
      </c>
      <c r="D15" s="21">
        <v>42685</v>
      </c>
      <c r="F15" t="s">
        <v>505</v>
      </c>
      <c r="G15" t="s">
        <v>492</v>
      </c>
      <c r="H15" t="b">
        <v>1</v>
      </c>
      <c r="I15" t="b">
        <v>0</v>
      </c>
      <c r="J15" t="b">
        <v>0</v>
      </c>
      <c r="L15">
        <v>0.5</v>
      </c>
      <c r="M15">
        <v>0</v>
      </c>
      <c r="N15">
        <v>0</v>
      </c>
    </row>
    <row r="16" spans="1:14" x14ac:dyDescent="0.3">
      <c r="A16" t="s">
        <v>241</v>
      </c>
      <c r="B16" t="s">
        <v>104</v>
      </c>
      <c r="C16" t="s">
        <v>18</v>
      </c>
      <c r="D16" s="21">
        <v>42688</v>
      </c>
      <c r="E16" t="s">
        <v>492</v>
      </c>
      <c r="F16" t="s">
        <v>495</v>
      </c>
      <c r="G16" t="s">
        <v>492</v>
      </c>
      <c r="H16" t="b">
        <v>1</v>
      </c>
      <c r="I16" t="b">
        <v>0</v>
      </c>
      <c r="J16" t="b">
        <v>0</v>
      </c>
      <c r="K16" s="21">
        <v>42688</v>
      </c>
      <c r="L16">
        <v>1</v>
      </c>
      <c r="M16">
        <v>1</v>
      </c>
      <c r="N16">
        <v>0</v>
      </c>
    </row>
    <row r="17" spans="1:14" x14ac:dyDescent="0.3">
      <c r="A17" t="s">
        <v>506</v>
      </c>
      <c r="B17" t="s">
        <v>105</v>
      </c>
      <c r="C17" t="s">
        <v>22</v>
      </c>
      <c r="D17" s="21">
        <v>42689</v>
      </c>
      <c r="E17" t="s">
        <v>345</v>
      </c>
      <c r="F17" t="s">
        <v>507</v>
      </c>
      <c r="G17" t="s">
        <v>508</v>
      </c>
      <c r="H17" t="b">
        <v>0</v>
      </c>
      <c r="I17" t="b">
        <v>1</v>
      </c>
      <c r="J17" t="b">
        <v>0</v>
      </c>
      <c r="L17">
        <v>1</v>
      </c>
      <c r="M17">
        <v>0</v>
      </c>
      <c r="N17">
        <v>0</v>
      </c>
    </row>
    <row r="18" spans="1:14" x14ac:dyDescent="0.3">
      <c r="A18" t="s">
        <v>309</v>
      </c>
      <c r="B18" t="s">
        <v>56</v>
      </c>
      <c r="C18" t="s">
        <v>24</v>
      </c>
      <c r="D18" s="21">
        <v>42688</v>
      </c>
      <c r="E18" t="s">
        <v>499</v>
      </c>
      <c r="F18" t="s">
        <v>495</v>
      </c>
      <c r="G18" t="s">
        <v>499</v>
      </c>
      <c r="H18" t="b">
        <v>1</v>
      </c>
      <c r="I18" t="b">
        <v>0</v>
      </c>
      <c r="J18" t="b">
        <v>0</v>
      </c>
      <c r="K18" s="21">
        <v>42688</v>
      </c>
      <c r="L18">
        <v>1</v>
      </c>
      <c r="M18">
        <v>1</v>
      </c>
      <c r="N18">
        <v>0</v>
      </c>
    </row>
    <row r="19" spans="1:14" x14ac:dyDescent="0.3">
      <c r="A19" t="s">
        <v>236</v>
      </c>
      <c r="B19" t="s">
        <v>114</v>
      </c>
      <c r="C19" t="s">
        <v>20</v>
      </c>
      <c r="D19" s="21">
        <v>42686</v>
      </c>
      <c r="E19" t="s">
        <v>509</v>
      </c>
      <c r="F19" t="s">
        <v>482</v>
      </c>
      <c r="H19" t="b">
        <v>1</v>
      </c>
      <c r="I19" t="b">
        <v>1</v>
      </c>
      <c r="J19" t="b">
        <v>1</v>
      </c>
      <c r="K19" s="21">
        <v>42688</v>
      </c>
      <c r="L19">
        <v>0.33</v>
      </c>
      <c r="M19">
        <v>0</v>
      </c>
      <c r="N19">
        <v>0</v>
      </c>
    </row>
    <row r="20" spans="1:14" x14ac:dyDescent="0.3">
      <c r="A20" t="s">
        <v>510</v>
      </c>
      <c r="B20" t="s">
        <v>109</v>
      </c>
      <c r="C20" t="s">
        <v>21</v>
      </c>
      <c r="D20" s="21">
        <v>42675</v>
      </c>
      <c r="E20" t="s">
        <v>307</v>
      </c>
      <c r="F20" t="s">
        <v>511</v>
      </c>
      <c r="G20" t="s">
        <v>307</v>
      </c>
      <c r="H20" t="b">
        <v>0</v>
      </c>
      <c r="I20" t="b">
        <v>0</v>
      </c>
      <c r="J20" t="b">
        <v>0</v>
      </c>
      <c r="L20">
        <v>1</v>
      </c>
      <c r="M20">
        <v>0</v>
      </c>
      <c r="N20">
        <v>0</v>
      </c>
    </row>
    <row r="21" spans="1:14" x14ac:dyDescent="0.3">
      <c r="A21" t="s">
        <v>155</v>
      </c>
      <c r="B21" t="s">
        <v>114</v>
      </c>
      <c r="C21" t="s">
        <v>20</v>
      </c>
      <c r="D21" s="21">
        <v>42685</v>
      </c>
      <c r="E21" t="s">
        <v>499</v>
      </c>
      <c r="F21" t="s">
        <v>512</v>
      </c>
      <c r="G21" t="s">
        <v>499</v>
      </c>
      <c r="H21" t="b">
        <v>1</v>
      </c>
      <c r="I21" t="b">
        <v>0</v>
      </c>
      <c r="J21" t="b">
        <v>0</v>
      </c>
      <c r="K21" s="21">
        <v>42685</v>
      </c>
      <c r="L21">
        <v>1</v>
      </c>
      <c r="M21">
        <v>1</v>
      </c>
      <c r="N21">
        <v>0</v>
      </c>
    </row>
    <row r="22" spans="1:14" x14ac:dyDescent="0.3">
      <c r="A22" t="s">
        <v>513</v>
      </c>
      <c r="B22" t="s">
        <v>95</v>
      </c>
      <c r="C22" t="s">
        <v>18</v>
      </c>
      <c r="D22" s="21">
        <v>42686</v>
      </c>
      <c r="E22" t="s">
        <v>57</v>
      </c>
      <c r="F22" t="s">
        <v>497</v>
      </c>
      <c r="G22" t="s">
        <v>57</v>
      </c>
      <c r="H22" t="b">
        <v>1</v>
      </c>
      <c r="I22" t="b">
        <v>0</v>
      </c>
      <c r="J22" t="b">
        <v>0</v>
      </c>
      <c r="L22">
        <v>0.33</v>
      </c>
      <c r="M22">
        <v>0</v>
      </c>
      <c r="N22">
        <v>0</v>
      </c>
    </row>
    <row r="23" spans="1:14" x14ac:dyDescent="0.3">
      <c r="A23" t="s">
        <v>514</v>
      </c>
      <c r="B23" t="s">
        <v>87</v>
      </c>
      <c r="C23" t="s">
        <v>21</v>
      </c>
      <c r="D23" s="21">
        <v>42689</v>
      </c>
      <c r="E23" t="s">
        <v>195</v>
      </c>
      <c r="H23" t="b">
        <v>1</v>
      </c>
      <c r="I23" t="b">
        <v>0</v>
      </c>
      <c r="J23" t="b">
        <v>0</v>
      </c>
      <c r="K23" s="21">
        <v>42655</v>
      </c>
      <c r="L23">
        <v>1</v>
      </c>
      <c r="M23">
        <v>0</v>
      </c>
      <c r="N23">
        <v>0</v>
      </c>
    </row>
    <row r="24" spans="1:14" x14ac:dyDescent="0.3">
      <c r="A24" t="s">
        <v>231</v>
      </c>
      <c r="B24" t="s">
        <v>68</v>
      </c>
      <c r="C24" t="s">
        <v>18</v>
      </c>
      <c r="D24" s="21">
        <v>42689</v>
      </c>
      <c r="E24" t="s">
        <v>489</v>
      </c>
      <c r="F24" t="s">
        <v>488</v>
      </c>
      <c r="G24" t="s">
        <v>489</v>
      </c>
      <c r="H24" t="b">
        <v>1</v>
      </c>
      <c r="I24" t="b">
        <v>0</v>
      </c>
      <c r="J24" t="b">
        <v>0</v>
      </c>
      <c r="K24" s="21">
        <v>42689</v>
      </c>
      <c r="L24">
        <v>0.5</v>
      </c>
      <c r="M24">
        <v>1</v>
      </c>
      <c r="N24">
        <v>0</v>
      </c>
    </row>
    <row r="25" spans="1:14" x14ac:dyDescent="0.3">
      <c r="A25" t="s">
        <v>515</v>
      </c>
      <c r="B25" t="s">
        <v>114</v>
      </c>
      <c r="C25" t="s">
        <v>20</v>
      </c>
      <c r="D25" s="21">
        <v>42686</v>
      </c>
      <c r="E25" t="s">
        <v>516</v>
      </c>
      <c r="F25" t="s">
        <v>511</v>
      </c>
      <c r="G25" t="s">
        <v>427</v>
      </c>
      <c r="H25" t="b">
        <v>1</v>
      </c>
      <c r="I25" t="b">
        <v>0</v>
      </c>
      <c r="J25" t="b">
        <v>0</v>
      </c>
      <c r="L25">
        <v>0.5</v>
      </c>
      <c r="M25">
        <v>0</v>
      </c>
      <c r="N25">
        <v>0</v>
      </c>
    </row>
    <row r="26" spans="1:14" x14ac:dyDescent="0.3">
      <c r="A26" t="s">
        <v>227</v>
      </c>
      <c r="B26" t="s">
        <v>92</v>
      </c>
      <c r="C26" t="s">
        <v>21</v>
      </c>
      <c r="D26" s="21">
        <v>42686</v>
      </c>
      <c r="E26" t="s">
        <v>491</v>
      </c>
      <c r="F26" t="s">
        <v>512</v>
      </c>
      <c r="G26" t="s">
        <v>491</v>
      </c>
      <c r="H26" t="b">
        <v>0</v>
      </c>
      <c r="I26" t="b">
        <v>0</v>
      </c>
      <c r="J26" t="b">
        <v>0</v>
      </c>
      <c r="K26" s="21">
        <v>42686</v>
      </c>
      <c r="L26">
        <v>0.5</v>
      </c>
      <c r="M26">
        <v>1</v>
      </c>
      <c r="N26">
        <v>0</v>
      </c>
    </row>
    <row r="27" spans="1:14" x14ac:dyDescent="0.3">
      <c r="A27" t="s">
        <v>517</v>
      </c>
      <c r="B27" t="s">
        <v>118</v>
      </c>
      <c r="C27" t="s">
        <v>21</v>
      </c>
      <c r="D27" s="21">
        <v>42681</v>
      </c>
      <c r="H27" t="b">
        <v>0</v>
      </c>
      <c r="I27" t="b">
        <v>1</v>
      </c>
      <c r="J27" t="b">
        <v>0</v>
      </c>
      <c r="L27">
        <v>1</v>
      </c>
      <c r="M27">
        <v>0</v>
      </c>
      <c r="N27">
        <v>0</v>
      </c>
    </row>
    <row r="28" spans="1:14" x14ac:dyDescent="0.3">
      <c r="A28" t="s">
        <v>518</v>
      </c>
      <c r="B28" t="s">
        <v>109</v>
      </c>
      <c r="C28" t="s">
        <v>21</v>
      </c>
      <c r="D28" s="21">
        <v>42688</v>
      </c>
      <c r="E28" t="s">
        <v>339</v>
      </c>
      <c r="F28" t="s">
        <v>482</v>
      </c>
      <c r="G28" t="s">
        <v>339</v>
      </c>
      <c r="H28" t="b">
        <v>0</v>
      </c>
      <c r="I28" t="b">
        <v>1</v>
      </c>
      <c r="J28" t="b">
        <v>1</v>
      </c>
      <c r="L28">
        <v>0.33</v>
      </c>
      <c r="M28">
        <v>0</v>
      </c>
      <c r="N28">
        <v>0</v>
      </c>
    </row>
    <row r="29" spans="1:14" x14ac:dyDescent="0.3">
      <c r="A29" t="s">
        <v>519</v>
      </c>
      <c r="B29" t="s">
        <v>36</v>
      </c>
      <c r="C29" t="s">
        <v>18</v>
      </c>
      <c r="D29" s="21">
        <v>42688</v>
      </c>
      <c r="E29" t="s">
        <v>520</v>
      </c>
      <c r="H29" t="b">
        <v>0</v>
      </c>
      <c r="I29" t="b">
        <v>1</v>
      </c>
      <c r="J29" t="b">
        <v>1</v>
      </c>
      <c r="L29">
        <v>1</v>
      </c>
      <c r="M29">
        <v>0</v>
      </c>
      <c r="N29">
        <v>0</v>
      </c>
    </row>
    <row r="30" spans="1:14" x14ac:dyDescent="0.3">
      <c r="A30" t="s">
        <v>521</v>
      </c>
      <c r="B30" t="s">
        <v>122</v>
      </c>
      <c r="C30" t="s">
        <v>23</v>
      </c>
      <c r="D30" s="21">
        <v>42685</v>
      </c>
      <c r="F30" t="s">
        <v>522</v>
      </c>
      <c r="G30" t="s">
        <v>523</v>
      </c>
      <c r="H30" t="b">
        <v>1</v>
      </c>
      <c r="I30" t="b">
        <v>1</v>
      </c>
      <c r="J30" t="b">
        <v>0</v>
      </c>
      <c r="L30">
        <v>0.5</v>
      </c>
      <c r="M30">
        <v>0</v>
      </c>
      <c r="N30">
        <v>0</v>
      </c>
    </row>
    <row r="31" spans="1:14" x14ac:dyDescent="0.3">
      <c r="A31" t="s">
        <v>504</v>
      </c>
      <c r="B31" t="s">
        <v>128</v>
      </c>
      <c r="C31" t="s">
        <v>18</v>
      </c>
      <c r="D31" s="21">
        <v>42685</v>
      </c>
      <c r="H31" t="b">
        <v>1</v>
      </c>
      <c r="I31" t="b">
        <v>1</v>
      </c>
      <c r="J31" t="b">
        <v>1</v>
      </c>
      <c r="L31">
        <v>0.5</v>
      </c>
      <c r="M31">
        <v>0</v>
      </c>
      <c r="N31">
        <v>0</v>
      </c>
    </row>
    <row r="32" spans="1:14" x14ac:dyDescent="0.3">
      <c r="A32" t="s">
        <v>239</v>
      </c>
      <c r="B32" t="s">
        <v>114</v>
      </c>
      <c r="C32" t="s">
        <v>20</v>
      </c>
      <c r="D32" s="21">
        <v>42686</v>
      </c>
      <c r="E32" t="s">
        <v>509</v>
      </c>
      <c r="F32" t="s">
        <v>495</v>
      </c>
      <c r="G32" t="s">
        <v>509</v>
      </c>
      <c r="H32" t="b">
        <v>1</v>
      </c>
      <c r="I32" t="b">
        <v>0</v>
      </c>
      <c r="J32" t="b">
        <v>0</v>
      </c>
      <c r="K32" s="21">
        <v>42686</v>
      </c>
      <c r="L32">
        <v>0.5</v>
      </c>
      <c r="M32">
        <v>1</v>
      </c>
      <c r="N32">
        <v>0</v>
      </c>
    </row>
    <row r="33" spans="1:14" x14ac:dyDescent="0.3">
      <c r="A33" t="s">
        <v>524</v>
      </c>
      <c r="B33" t="s">
        <v>79</v>
      </c>
      <c r="C33" t="s">
        <v>21</v>
      </c>
      <c r="D33" s="21">
        <v>42675</v>
      </c>
      <c r="E33" t="s">
        <v>195</v>
      </c>
      <c r="H33" t="b">
        <v>0</v>
      </c>
      <c r="I33" t="b">
        <v>1</v>
      </c>
      <c r="J33" t="b">
        <v>0</v>
      </c>
      <c r="L33">
        <v>1</v>
      </c>
      <c r="M33">
        <v>0</v>
      </c>
      <c r="N33">
        <v>0</v>
      </c>
    </row>
    <row r="34" spans="1:14" x14ac:dyDescent="0.3">
      <c r="A34" t="s">
        <v>525</v>
      </c>
      <c r="B34" t="s">
        <v>126</v>
      </c>
      <c r="C34" t="s">
        <v>20</v>
      </c>
      <c r="D34" s="21">
        <v>42675</v>
      </c>
      <c r="E34" t="s">
        <v>427</v>
      </c>
      <c r="H34" t="b">
        <v>0</v>
      </c>
      <c r="I34" t="b">
        <v>1</v>
      </c>
      <c r="J34" t="b">
        <v>0</v>
      </c>
      <c r="L34">
        <v>1</v>
      </c>
      <c r="M34">
        <v>0</v>
      </c>
      <c r="N34">
        <v>0</v>
      </c>
    </row>
    <row r="35" spans="1:14" x14ac:dyDescent="0.3">
      <c r="A35" t="s">
        <v>526</v>
      </c>
      <c r="B35" t="s">
        <v>88</v>
      </c>
      <c r="C35" t="s">
        <v>18</v>
      </c>
      <c r="D35" s="21">
        <v>42688</v>
      </c>
      <c r="E35" t="s">
        <v>489</v>
      </c>
      <c r="F35" t="s">
        <v>482</v>
      </c>
      <c r="G35" t="s">
        <v>492</v>
      </c>
      <c r="H35" t="b">
        <v>1</v>
      </c>
      <c r="I35" t="b">
        <v>1</v>
      </c>
      <c r="J35" t="b">
        <v>1</v>
      </c>
      <c r="L35">
        <v>1</v>
      </c>
      <c r="M35">
        <v>0</v>
      </c>
      <c r="N35">
        <v>0</v>
      </c>
    </row>
    <row r="36" spans="1:14" x14ac:dyDescent="0.3">
      <c r="A36" t="s">
        <v>527</v>
      </c>
      <c r="B36" t="s">
        <v>135</v>
      </c>
      <c r="C36" t="s">
        <v>21</v>
      </c>
      <c r="D36" s="21">
        <v>42676</v>
      </c>
      <c r="E36" t="s">
        <v>491</v>
      </c>
      <c r="F36" t="s">
        <v>497</v>
      </c>
      <c r="G36" t="s">
        <v>491</v>
      </c>
      <c r="H36" t="b">
        <v>0</v>
      </c>
      <c r="I36" t="b">
        <v>0</v>
      </c>
      <c r="J36" t="b">
        <v>0</v>
      </c>
      <c r="L36">
        <v>1</v>
      </c>
      <c r="M36">
        <v>0</v>
      </c>
      <c r="N36">
        <v>0</v>
      </c>
    </row>
    <row r="37" spans="1:14" x14ac:dyDescent="0.3">
      <c r="A37" t="s">
        <v>528</v>
      </c>
      <c r="B37" t="s">
        <v>30</v>
      </c>
      <c r="C37" t="s">
        <v>23</v>
      </c>
      <c r="D37" s="21">
        <v>42675</v>
      </c>
      <c r="E37" t="s">
        <v>529</v>
      </c>
      <c r="H37" t="b">
        <v>0</v>
      </c>
      <c r="I37" t="b">
        <v>1</v>
      </c>
      <c r="J37" t="b">
        <v>0</v>
      </c>
      <c r="L37">
        <v>1</v>
      </c>
      <c r="M37">
        <v>0</v>
      </c>
      <c r="N37">
        <v>0</v>
      </c>
    </row>
    <row r="38" spans="1:14" x14ac:dyDescent="0.3">
      <c r="A38" t="s">
        <v>530</v>
      </c>
      <c r="B38" t="s">
        <v>36</v>
      </c>
      <c r="C38" t="s">
        <v>18</v>
      </c>
      <c r="D38" s="21">
        <v>42675</v>
      </c>
      <c r="E38" t="s">
        <v>142</v>
      </c>
      <c r="F38" t="s">
        <v>482</v>
      </c>
      <c r="G38" t="s">
        <v>142</v>
      </c>
      <c r="H38" t="b">
        <v>0</v>
      </c>
      <c r="I38" t="b">
        <v>1</v>
      </c>
      <c r="J38" t="b">
        <v>1</v>
      </c>
      <c r="L38">
        <v>0.5</v>
      </c>
      <c r="M38">
        <v>0</v>
      </c>
      <c r="N38">
        <v>0</v>
      </c>
    </row>
    <row r="39" spans="1:14" x14ac:dyDescent="0.3">
      <c r="A39" t="s">
        <v>207</v>
      </c>
      <c r="B39" t="s">
        <v>74</v>
      </c>
      <c r="C39" t="s">
        <v>21</v>
      </c>
      <c r="D39" s="21">
        <v>42675</v>
      </c>
      <c r="E39" t="s">
        <v>339</v>
      </c>
      <c r="F39" t="s">
        <v>512</v>
      </c>
      <c r="G39" t="s">
        <v>339</v>
      </c>
      <c r="H39" t="b">
        <v>0</v>
      </c>
      <c r="I39" t="b">
        <v>0</v>
      </c>
      <c r="J39" t="b">
        <v>0</v>
      </c>
      <c r="K39" s="21">
        <v>42675</v>
      </c>
      <c r="L39">
        <v>0.33</v>
      </c>
      <c r="M39">
        <v>1</v>
      </c>
      <c r="N39">
        <v>0</v>
      </c>
    </row>
    <row r="40" spans="1:14" x14ac:dyDescent="0.3">
      <c r="A40" t="s">
        <v>531</v>
      </c>
      <c r="B40" t="s">
        <v>120</v>
      </c>
      <c r="C40" t="s">
        <v>21</v>
      </c>
      <c r="D40" s="21">
        <v>42679</v>
      </c>
      <c r="H40" t="b">
        <v>0</v>
      </c>
      <c r="I40" t="b">
        <v>1</v>
      </c>
      <c r="J40" t="b">
        <v>1</v>
      </c>
      <c r="L40">
        <v>1</v>
      </c>
      <c r="M40">
        <v>0</v>
      </c>
      <c r="N40">
        <v>0</v>
      </c>
    </row>
    <row r="41" spans="1:14" x14ac:dyDescent="0.3">
      <c r="A41" t="s">
        <v>276</v>
      </c>
      <c r="B41" t="s">
        <v>114</v>
      </c>
      <c r="C41" t="s">
        <v>20</v>
      </c>
      <c r="D41" s="21">
        <v>42682</v>
      </c>
      <c r="E41" t="s">
        <v>532</v>
      </c>
      <c r="F41" t="s">
        <v>495</v>
      </c>
      <c r="G41" t="s">
        <v>532</v>
      </c>
      <c r="H41" t="b">
        <v>0</v>
      </c>
      <c r="I41" t="b">
        <v>0</v>
      </c>
      <c r="J41" t="b">
        <v>0</v>
      </c>
      <c r="K41" s="21">
        <v>42682</v>
      </c>
      <c r="L41">
        <v>0.25</v>
      </c>
      <c r="M41">
        <v>1</v>
      </c>
      <c r="N41">
        <v>0</v>
      </c>
    </row>
    <row r="42" spans="1:14" x14ac:dyDescent="0.3">
      <c r="A42" t="s">
        <v>284</v>
      </c>
      <c r="B42" t="s">
        <v>115</v>
      </c>
      <c r="C42" t="s">
        <v>24</v>
      </c>
      <c r="D42" s="21">
        <v>42671</v>
      </c>
      <c r="E42" t="s">
        <v>533</v>
      </c>
      <c r="F42" t="s">
        <v>482</v>
      </c>
      <c r="G42" t="s">
        <v>533</v>
      </c>
      <c r="H42" t="b">
        <v>1</v>
      </c>
      <c r="I42" t="b">
        <v>1</v>
      </c>
      <c r="J42" t="b">
        <v>1</v>
      </c>
      <c r="K42" s="21">
        <v>42679</v>
      </c>
      <c r="L42">
        <v>0.14000000000000001</v>
      </c>
      <c r="M42">
        <v>0</v>
      </c>
      <c r="N42">
        <v>0</v>
      </c>
    </row>
    <row r="43" spans="1:14" x14ac:dyDescent="0.3">
      <c r="A43" t="s">
        <v>268</v>
      </c>
      <c r="B43" t="s">
        <v>36</v>
      </c>
      <c r="C43" t="s">
        <v>18</v>
      </c>
      <c r="D43" s="21">
        <v>42685</v>
      </c>
      <c r="E43" t="s">
        <v>300</v>
      </c>
      <c r="F43" t="s">
        <v>488</v>
      </c>
      <c r="G43" t="s">
        <v>300</v>
      </c>
      <c r="H43" t="b">
        <v>1</v>
      </c>
      <c r="I43" t="b">
        <v>0</v>
      </c>
      <c r="J43" t="b">
        <v>0</v>
      </c>
      <c r="K43" s="21">
        <v>42685</v>
      </c>
      <c r="L43">
        <v>0.2</v>
      </c>
      <c r="M43">
        <v>1</v>
      </c>
      <c r="N43">
        <v>0</v>
      </c>
    </row>
    <row r="44" spans="1:14" x14ac:dyDescent="0.3">
      <c r="A44" t="s">
        <v>534</v>
      </c>
      <c r="B44" t="s">
        <v>92</v>
      </c>
      <c r="C44" t="s">
        <v>21</v>
      </c>
      <c r="D44" s="21">
        <v>42686</v>
      </c>
      <c r="E44" t="s">
        <v>491</v>
      </c>
      <c r="F44" t="s">
        <v>482</v>
      </c>
      <c r="G44" t="s">
        <v>535</v>
      </c>
      <c r="H44" t="b">
        <v>0</v>
      </c>
      <c r="I44" t="b">
        <v>1</v>
      </c>
      <c r="J44" t="b">
        <v>1</v>
      </c>
      <c r="L44">
        <v>1</v>
      </c>
      <c r="M44">
        <v>0</v>
      </c>
      <c r="N44">
        <v>0</v>
      </c>
    </row>
    <row r="45" spans="1:14" x14ac:dyDescent="0.3">
      <c r="A45" t="s">
        <v>536</v>
      </c>
      <c r="B45" t="s">
        <v>128</v>
      </c>
      <c r="C45" t="s">
        <v>18</v>
      </c>
      <c r="D45" s="21">
        <v>42677</v>
      </c>
      <c r="F45" t="s">
        <v>507</v>
      </c>
      <c r="G45" t="s">
        <v>508</v>
      </c>
      <c r="H45" t="b">
        <v>0</v>
      </c>
      <c r="I45" t="b">
        <v>1</v>
      </c>
      <c r="J45" t="b">
        <v>0</v>
      </c>
      <c r="L45">
        <v>1</v>
      </c>
      <c r="M45">
        <v>0</v>
      </c>
      <c r="N45">
        <v>0</v>
      </c>
    </row>
    <row r="46" spans="1:14" x14ac:dyDescent="0.3">
      <c r="A46" t="s">
        <v>537</v>
      </c>
      <c r="B46" t="s">
        <v>538</v>
      </c>
      <c r="C46" t="s">
        <v>21</v>
      </c>
      <c r="D46" s="21">
        <v>42676</v>
      </c>
      <c r="E46" t="s">
        <v>502</v>
      </c>
      <c r="F46" t="s">
        <v>495</v>
      </c>
      <c r="G46" t="s">
        <v>539</v>
      </c>
      <c r="H46" t="b">
        <v>1</v>
      </c>
      <c r="I46" t="b">
        <v>0</v>
      </c>
      <c r="J46" t="b">
        <v>0</v>
      </c>
      <c r="K46" s="21">
        <v>42633</v>
      </c>
      <c r="L46">
        <v>1</v>
      </c>
      <c r="M46">
        <v>1</v>
      </c>
      <c r="N46">
        <v>0</v>
      </c>
    </row>
    <row r="47" spans="1:14" x14ac:dyDescent="0.3">
      <c r="A47" t="s">
        <v>540</v>
      </c>
      <c r="B47" t="s">
        <v>113</v>
      </c>
      <c r="C47" t="s">
        <v>20</v>
      </c>
      <c r="D47" s="21">
        <v>42679</v>
      </c>
      <c r="H47" t="b">
        <v>0</v>
      </c>
      <c r="I47" t="b">
        <v>1</v>
      </c>
      <c r="J47" t="b">
        <v>0</v>
      </c>
      <c r="L47">
        <v>1</v>
      </c>
      <c r="M47">
        <v>0</v>
      </c>
      <c r="N47">
        <v>0</v>
      </c>
    </row>
    <row r="48" spans="1:14" x14ac:dyDescent="0.3">
      <c r="A48" t="s">
        <v>541</v>
      </c>
      <c r="B48" t="s">
        <v>77</v>
      </c>
      <c r="C48" t="s">
        <v>23</v>
      </c>
      <c r="D48" s="21">
        <v>42676</v>
      </c>
      <c r="E48" t="s">
        <v>500</v>
      </c>
      <c r="F48" t="s">
        <v>482</v>
      </c>
      <c r="G48" t="s">
        <v>500</v>
      </c>
      <c r="H48" t="b">
        <v>0</v>
      </c>
      <c r="I48" t="b">
        <v>1</v>
      </c>
      <c r="J48" t="b">
        <v>1</v>
      </c>
      <c r="L48">
        <v>0.5</v>
      </c>
      <c r="M48">
        <v>0</v>
      </c>
      <c r="N48">
        <v>0</v>
      </c>
    </row>
    <row r="49" spans="1:14" x14ac:dyDescent="0.3">
      <c r="A49" t="s">
        <v>542</v>
      </c>
      <c r="B49" t="s">
        <v>36</v>
      </c>
      <c r="C49" t="s">
        <v>18</v>
      </c>
      <c r="D49" s="21">
        <v>42675</v>
      </c>
      <c r="E49" t="s">
        <v>492</v>
      </c>
      <c r="H49" t="b">
        <v>0</v>
      </c>
      <c r="I49" t="b">
        <v>1</v>
      </c>
      <c r="J49" t="b">
        <v>0</v>
      </c>
      <c r="L49">
        <v>1</v>
      </c>
      <c r="M49">
        <v>0</v>
      </c>
      <c r="N49">
        <v>0</v>
      </c>
    </row>
    <row r="50" spans="1:14" x14ac:dyDescent="0.3">
      <c r="A50" t="s">
        <v>543</v>
      </c>
      <c r="B50" t="s">
        <v>128</v>
      </c>
      <c r="C50" t="s">
        <v>18</v>
      </c>
      <c r="D50" s="21">
        <v>42679</v>
      </c>
      <c r="H50" t="b">
        <v>0</v>
      </c>
      <c r="I50" t="b">
        <v>1</v>
      </c>
      <c r="J50" t="b">
        <v>0</v>
      </c>
      <c r="L50">
        <v>1</v>
      </c>
      <c r="M50">
        <v>0</v>
      </c>
      <c r="N50">
        <v>0</v>
      </c>
    </row>
    <row r="51" spans="1:14" x14ac:dyDescent="0.3">
      <c r="A51" t="s">
        <v>544</v>
      </c>
      <c r="B51" t="s">
        <v>123</v>
      </c>
      <c r="C51" t="s">
        <v>19</v>
      </c>
      <c r="D51" s="21">
        <v>42681</v>
      </c>
      <c r="E51" t="s">
        <v>545</v>
      </c>
      <c r="F51" t="s">
        <v>497</v>
      </c>
      <c r="G51" t="s">
        <v>545</v>
      </c>
      <c r="H51" t="b">
        <v>0</v>
      </c>
      <c r="I51" t="b">
        <v>0</v>
      </c>
      <c r="J51" t="b">
        <v>0</v>
      </c>
      <c r="L51">
        <v>1</v>
      </c>
      <c r="M51">
        <v>0</v>
      </c>
      <c r="N51">
        <v>0</v>
      </c>
    </row>
    <row r="52" spans="1:14" x14ac:dyDescent="0.3">
      <c r="A52" t="s">
        <v>546</v>
      </c>
      <c r="B52" t="s">
        <v>547</v>
      </c>
      <c r="C52" t="s">
        <v>21</v>
      </c>
      <c r="D52" s="21">
        <v>42679</v>
      </c>
      <c r="H52" t="b">
        <v>0</v>
      </c>
      <c r="I52" t="b">
        <v>0</v>
      </c>
      <c r="J52" t="b">
        <v>0</v>
      </c>
      <c r="L52">
        <v>1</v>
      </c>
      <c r="M52">
        <v>0</v>
      </c>
      <c r="N52">
        <v>0</v>
      </c>
    </row>
    <row r="53" spans="1:14" x14ac:dyDescent="0.3">
      <c r="A53" t="s">
        <v>548</v>
      </c>
      <c r="B53" t="s">
        <v>107</v>
      </c>
      <c r="C53" t="s">
        <v>21</v>
      </c>
      <c r="D53" s="21">
        <v>42689</v>
      </c>
      <c r="E53" t="s">
        <v>307</v>
      </c>
      <c r="H53" t="b">
        <v>1</v>
      </c>
      <c r="I53" t="b">
        <v>0</v>
      </c>
      <c r="J53" t="b">
        <v>0</v>
      </c>
      <c r="L53">
        <v>1</v>
      </c>
      <c r="M53">
        <v>0</v>
      </c>
      <c r="N53">
        <v>0</v>
      </c>
    </row>
    <row r="54" spans="1:14" x14ac:dyDescent="0.3">
      <c r="A54" t="s">
        <v>549</v>
      </c>
      <c r="B54" t="s">
        <v>126</v>
      </c>
      <c r="C54" t="s">
        <v>20</v>
      </c>
      <c r="D54" s="21">
        <v>42677</v>
      </c>
      <c r="F54" t="s">
        <v>507</v>
      </c>
      <c r="G54" t="s">
        <v>508</v>
      </c>
      <c r="H54" t="b">
        <v>0</v>
      </c>
      <c r="I54" t="b">
        <v>1</v>
      </c>
      <c r="J54" t="b">
        <v>0</v>
      </c>
      <c r="L54">
        <v>1</v>
      </c>
      <c r="M54">
        <v>0</v>
      </c>
      <c r="N54">
        <v>0</v>
      </c>
    </row>
    <row r="55" spans="1:14" x14ac:dyDescent="0.3">
      <c r="A55" t="s">
        <v>223</v>
      </c>
      <c r="B55" t="s">
        <v>128</v>
      </c>
      <c r="C55" t="s">
        <v>18</v>
      </c>
      <c r="D55" s="21">
        <v>42675</v>
      </c>
      <c r="E55" t="s">
        <v>300</v>
      </c>
      <c r="F55" t="s">
        <v>488</v>
      </c>
      <c r="G55" t="s">
        <v>300</v>
      </c>
      <c r="H55" t="b">
        <v>1</v>
      </c>
      <c r="I55" t="b">
        <v>0</v>
      </c>
      <c r="J55" t="b">
        <v>0</v>
      </c>
      <c r="K55" s="21">
        <v>42675</v>
      </c>
      <c r="L55">
        <v>1</v>
      </c>
      <c r="M55">
        <v>1</v>
      </c>
      <c r="N55">
        <v>0</v>
      </c>
    </row>
    <row r="56" spans="1:14" x14ac:dyDescent="0.3">
      <c r="A56" t="s">
        <v>550</v>
      </c>
      <c r="B56" t="s">
        <v>48</v>
      </c>
      <c r="C56" t="s">
        <v>18</v>
      </c>
      <c r="D56" s="21">
        <v>42675</v>
      </c>
      <c r="E56" t="s">
        <v>57</v>
      </c>
      <c r="F56" t="s">
        <v>522</v>
      </c>
      <c r="G56" t="s">
        <v>57</v>
      </c>
      <c r="H56" t="b">
        <v>0</v>
      </c>
      <c r="I56" t="b">
        <v>1</v>
      </c>
      <c r="J56" t="b">
        <v>0</v>
      </c>
      <c r="L56">
        <v>1</v>
      </c>
      <c r="M56">
        <v>0</v>
      </c>
      <c r="N56">
        <v>0</v>
      </c>
    </row>
    <row r="57" spans="1:14" x14ac:dyDescent="0.3">
      <c r="A57" t="s">
        <v>551</v>
      </c>
      <c r="B57" t="s">
        <v>61</v>
      </c>
      <c r="C57" t="s">
        <v>24</v>
      </c>
      <c r="D57" s="21">
        <v>42675</v>
      </c>
      <c r="E57" t="s">
        <v>532</v>
      </c>
      <c r="F57" t="s">
        <v>505</v>
      </c>
      <c r="G57" t="s">
        <v>532</v>
      </c>
      <c r="H57" t="b">
        <v>1</v>
      </c>
      <c r="I57" t="b">
        <v>0</v>
      </c>
      <c r="J57" t="b">
        <v>0</v>
      </c>
      <c r="L57">
        <v>1</v>
      </c>
      <c r="M57">
        <v>0</v>
      </c>
      <c r="N57">
        <v>0</v>
      </c>
    </row>
    <row r="58" spans="1:14" x14ac:dyDescent="0.3">
      <c r="A58" t="s">
        <v>552</v>
      </c>
      <c r="B58" t="s">
        <v>78</v>
      </c>
      <c r="C58" t="s">
        <v>18</v>
      </c>
      <c r="D58" s="21">
        <v>42689</v>
      </c>
      <c r="E58" t="s">
        <v>553</v>
      </c>
      <c r="H58" t="b">
        <v>1</v>
      </c>
      <c r="I58" t="b">
        <v>0</v>
      </c>
      <c r="J58" t="b">
        <v>0</v>
      </c>
      <c r="L58">
        <v>1</v>
      </c>
      <c r="M58">
        <v>0</v>
      </c>
      <c r="N58">
        <v>0</v>
      </c>
    </row>
    <row r="59" spans="1:14" x14ac:dyDescent="0.3">
      <c r="A59" t="s">
        <v>518</v>
      </c>
      <c r="B59" t="s">
        <v>109</v>
      </c>
      <c r="C59" t="s">
        <v>21</v>
      </c>
      <c r="D59" s="21">
        <v>42689</v>
      </c>
      <c r="E59" t="s">
        <v>392</v>
      </c>
      <c r="H59" t="b">
        <v>1</v>
      </c>
      <c r="I59" t="b">
        <v>0</v>
      </c>
      <c r="J59" t="b">
        <v>0</v>
      </c>
      <c r="L59">
        <v>0.33</v>
      </c>
      <c r="M59">
        <v>0</v>
      </c>
      <c r="N59">
        <v>0</v>
      </c>
    </row>
    <row r="60" spans="1:14" x14ac:dyDescent="0.3">
      <c r="A60" t="s">
        <v>554</v>
      </c>
      <c r="B60" t="s">
        <v>538</v>
      </c>
      <c r="C60" t="s">
        <v>21</v>
      </c>
      <c r="D60" s="21">
        <v>42678</v>
      </c>
      <c r="E60" t="s">
        <v>339</v>
      </c>
      <c r="F60" t="s">
        <v>482</v>
      </c>
      <c r="G60" t="s">
        <v>339</v>
      </c>
      <c r="H60" t="b">
        <v>0</v>
      </c>
      <c r="I60" t="b">
        <v>1</v>
      </c>
      <c r="J60" t="b">
        <v>1</v>
      </c>
      <c r="L60">
        <v>0.5</v>
      </c>
      <c r="M60">
        <v>0</v>
      </c>
      <c r="N60">
        <v>0</v>
      </c>
    </row>
    <row r="61" spans="1:14" x14ac:dyDescent="0.3">
      <c r="A61" t="s">
        <v>555</v>
      </c>
      <c r="B61" t="s">
        <v>132</v>
      </c>
      <c r="C61" t="s">
        <v>24</v>
      </c>
      <c r="D61" s="21">
        <v>42675</v>
      </c>
      <c r="F61" t="s">
        <v>482</v>
      </c>
      <c r="H61" t="b">
        <v>0</v>
      </c>
      <c r="I61" t="b">
        <v>1</v>
      </c>
      <c r="J61" t="b">
        <v>1</v>
      </c>
      <c r="L61">
        <v>0.5</v>
      </c>
      <c r="M61">
        <v>0</v>
      </c>
      <c r="N61">
        <v>0</v>
      </c>
    </row>
    <row r="62" spans="1:14" x14ac:dyDescent="0.3">
      <c r="A62" t="s">
        <v>556</v>
      </c>
      <c r="B62" t="s">
        <v>94</v>
      </c>
      <c r="C62" t="s">
        <v>22</v>
      </c>
      <c r="D62" s="21">
        <v>42683</v>
      </c>
      <c r="H62" t="b">
        <v>1</v>
      </c>
      <c r="I62" t="b">
        <v>1</v>
      </c>
      <c r="J62" t="b">
        <v>0</v>
      </c>
      <c r="L62">
        <v>1</v>
      </c>
      <c r="M62">
        <v>0</v>
      </c>
      <c r="N62">
        <v>0</v>
      </c>
    </row>
    <row r="63" spans="1:14" x14ac:dyDescent="0.3">
      <c r="A63" t="s">
        <v>398</v>
      </c>
      <c r="B63" t="s">
        <v>30</v>
      </c>
      <c r="C63" t="s">
        <v>23</v>
      </c>
      <c r="D63" s="21">
        <v>42632</v>
      </c>
      <c r="E63" t="s">
        <v>500</v>
      </c>
      <c r="F63" t="s">
        <v>482</v>
      </c>
      <c r="H63" t="b">
        <v>0</v>
      </c>
      <c r="I63" t="b">
        <v>1</v>
      </c>
      <c r="J63" t="b">
        <v>1</v>
      </c>
      <c r="K63" s="21">
        <v>42677</v>
      </c>
      <c r="L63">
        <v>0.2</v>
      </c>
      <c r="M63">
        <v>0</v>
      </c>
      <c r="N63">
        <v>0</v>
      </c>
    </row>
    <row r="64" spans="1:14" x14ac:dyDescent="0.3">
      <c r="A64" t="s">
        <v>557</v>
      </c>
      <c r="B64" t="s">
        <v>120</v>
      </c>
      <c r="C64" t="s">
        <v>21</v>
      </c>
      <c r="D64" s="21">
        <v>42675</v>
      </c>
      <c r="E64" t="s">
        <v>392</v>
      </c>
      <c r="F64" t="s">
        <v>511</v>
      </c>
      <c r="G64" t="s">
        <v>392</v>
      </c>
      <c r="H64" t="b">
        <v>1</v>
      </c>
      <c r="I64" t="b">
        <v>0</v>
      </c>
      <c r="J64" t="b">
        <v>0</v>
      </c>
      <c r="L64">
        <v>1</v>
      </c>
      <c r="M64">
        <v>0</v>
      </c>
      <c r="N64">
        <v>0</v>
      </c>
    </row>
    <row r="65" spans="1:14" x14ac:dyDescent="0.3">
      <c r="A65" t="s">
        <v>558</v>
      </c>
      <c r="B65" t="s">
        <v>36</v>
      </c>
      <c r="C65" t="s">
        <v>18</v>
      </c>
      <c r="D65" s="21">
        <v>42679</v>
      </c>
      <c r="F65" t="s">
        <v>522</v>
      </c>
      <c r="G65" t="s">
        <v>508</v>
      </c>
      <c r="H65" t="b">
        <v>0</v>
      </c>
      <c r="I65" t="b">
        <v>1</v>
      </c>
      <c r="J65" t="b">
        <v>0</v>
      </c>
      <c r="L65">
        <v>1</v>
      </c>
      <c r="M65">
        <v>0</v>
      </c>
      <c r="N65">
        <v>0</v>
      </c>
    </row>
    <row r="66" spans="1:14" x14ac:dyDescent="0.3">
      <c r="A66" t="s">
        <v>433</v>
      </c>
      <c r="B66" t="s">
        <v>120</v>
      </c>
      <c r="C66" t="s">
        <v>21</v>
      </c>
      <c r="D66" s="21">
        <v>42684</v>
      </c>
      <c r="E66" t="s">
        <v>339</v>
      </c>
      <c r="F66" t="s">
        <v>486</v>
      </c>
      <c r="G66" t="s">
        <v>339</v>
      </c>
      <c r="H66" t="b">
        <v>1</v>
      </c>
      <c r="I66" t="b">
        <v>0</v>
      </c>
      <c r="J66" t="b">
        <v>0</v>
      </c>
      <c r="K66" s="21">
        <v>42684</v>
      </c>
      <c r="L66">
        <v>0.5</v>
      </c>
      <c r="M66">
        <v>1</v>
      </c>
      <c r="N66">
        <v>1</v>
      </c>
    </row>
    <row r="67" spans="1:14" x14ac:dyDescent="0.3">
      <c r="A67" t="s">
        <v>276</v>
      </c>
      <c r="B67" t="s">
        <v>114</v>
      </c>
      <c r="C67" t="s">
        <v>20</v>
      </c>
      <c r="D67" s="21">
        <v>42639</v>
      </c>
      <c r="E67" t="s">
        <v>427</v>
      </c>
      <c r="F67" t="s">
        <v>482</v>
      </c>
      <c r="H67" t="b">
        <v>1</v>
      </c>
      <c r="I67" t="b">
        <v>1</v>
      </c>
      <c r="J67" t="b">
        <v>1</v>
      </c>
      <c r="K67" s="21">
        <v>42682</v>
      </c>
      <c r="L67">
        <v>0.25</v>
      </c>
      <c r="M67">
        <v>0</v>
      </c>
      <c r="N67">
        <v>0</v>
      </c>
    </row>
    <row r="68" spans="1:14" x14ac:dyDescent="0.3">
      <c r="A68" t="s">
        <v>559</v>
      </c>
      <c r="B68" t="s">
        <v>89</v>
      </c>
      <c r="C68" t="s">
        <v>21</v>
      </c>
      <c r="D68" s="21">
        <v>42689</v>
      </c>
      <c r="E68" t="s">
        <v>539</v>
      </c>
      <c r="H68" t="b">
        <v>1</v>
      </c>
      <c r="I68" t="b">
        <v>0</v>
      </c>
      <c r="J68" t="b">
        <v>0</v>
      </c>
      <c r="L68">
        <v>0.5</v>
      </c>
      <c r="M68">
        <v>0</v>
      </c>
      <c r="N68">
        <v>0</v>
      </c>
    </row>
    <row r="69" spans="1:14" x14ac:dyDescent="0.3">
      <c r="A69" t="s">
        <v>286</v>
      </c>
      <c r="B69" t="s">
        <v>48</v>
      </c>
      <c r="C69" t="s">
        <v>18</v>
      </c>
      <c r="D69" s="21">
        <v>42686</v>
      </c>
      <c r="E69" t="s">
        <v>142</v>
      </c>
      <c r="F69" t="s">
        <v>495</v>
      </c>
      <c r="G69" t="s">
        <v>142</v>
      </c>
      <c r="H69" t="b">
        <v>0</v>
      </c>
      <c r="I69" t="b">
        <v>0</v>
      </c>
      <c r="J69" t="b">
        <v>0</v>
      </c>
      <c r="K69" s="21">
        <v>42686</v>
      </c>
      <c r="L69">
        <v>1</v>
      </c>
      <c r="M69">
        <v>1</v>
      </c>
      <c r="N69">
        <v>0</v>
      </c>
    </row>
    <row r="70" spans="1:14" x14ac:dyDescent="0.3">
      <c r="A70" t="s">
        <v>560</v>
      </c>
      <c r="B70" t="s">
        <v>97</v>
      </c>
      <c r="C70" t="s">
        <v>20</v>
      </c>
      <c r="D70" s="21">
        <v>42685</v>
      </c>
      <c r="E70" t="s">
        <v>561</v>
      </c>
      <c r="F70" t="s">
        <v>495</v>
      </c>
      <c r="G70" t="s">
        <v>561</v>
      </c>
      <c r="H70" t="b">
        <v>1</v>
      </c>
      <c r="I70" t="b">
        <v>0</v>
      </c>
      <c r="J70" t="b">
        <v>0</v>
      </c>
      <c r="K70" s="21">
        <v>42658</v>
      </c>
      <c r="L70">
        <v>1</v>
      </c>
      <c r="M70">
        <v>1</v>
      </c>
      <c r="N70">
        <v>0</v>
      </c>
    </row>
    <row r="71" spans="1:14" x14ac:dyDescent="0.3">
      <c r="A71" t="s">
        <v>259</v>
      </c>
      <c r="B71" t="s">
        <v>113</v>
      </c>
      <c r="C71" t="s">
        <v>20</v>
      </c>
      <c r="D71" s="21">
        <v>42688</v>
      </c>
      <c r="E71" t="s">
        <v>509</v>
      </c>
      <c r="F71" t="s">
        <v>488</v>
      </c>
      <c r="G71" t="s">
        <v>509</v>
      </c>
      <c r="H71" t="b">
        <v>1</v>
      </c>
      <c r="I71" t="b">
        <v>0</v>
      </c>
      <c r="J71" t="b">
        <v>0</v>
      </c>
      <c r="K71" s="21">
        <v>42688</v>
      </c>
      <c r="L71">
        <v>0.25</v>
      </c>
      <c r="M71">
        <v>1</v>
      </c>
      <c r="N71">
        <v>0</v>
      </c>
    </row>
    <row r="72" spans="1:14" x14ac:dyDescent="0.3">
      <c r="A72" t="s">
        <v>562</v>
      </c>
      <c r="B72" t="s">
        <v>32</v>
      </c>
      <c r="C72" t="s">
        <v>23</v>
      </c>
      <c r="D72" s="21">
        <v>42685</v>
      </c>
      <c r="E72" t="s">
        <v>500</v>
      </c>
      <c r="F72" t="s">
        <v>497</v>
      </c>
      <c r="G72" t="s">
        <v>500</v>
      </c>
      <c r="H72" t="b">
        <v>0</v>
      </c>
      <c r="I72" t="b">
        <v>0</v>
      </c>
      <c r="J72" t="b">
        <v>0</v>
      </c>
      <c r="L72">
        <v>1</v>
      </c>
      <c r="M72">
        <v>0</v>
      </c>
      <c r="N72">
        <v>0</v>
      </c>
    </row>
    <row r="73" spans="1:14" x14ac:dyDescent="0.3">
      <c r="A73" t="s">
        <v>231</v>
      </c>
      <c r="B73" t="s">
        <v>68</v>
      </c>
      <c r="C73" t="s">
        <v>18</v>
      </c>
      <c r="D73" s="21">
        <v>42685</v>
      </c>
      <c r="E73" t="s">
        <v>489</v>
      </c>
      <c r="F73" t="s">
        <v>482</v>
      </c>
      <c r="G73" t="s">
        <v>489</v>
      </c>
      <c r="H73" t="b">
        <v>1</v>
      </c>
      <c r="I73" t="b">
        <v>1</v>
      </c>
      <c r="J73" t="b">
        <v>1</v>
      </c>
      <c r="K73" s="21">
        <v>42689</v>
      </c>
      <c r="L73">
        <v>0.5</v>
      </c>
      <c r="M73">
        <v>0</v>
      </c>
      <c r="N73">
        <v>0</v>
      </c>
    </row>
    <row r="74" spans="1:14" x14ac:dyDescent="0.3">
      <c r="A74" t="s">
        <v>311</v>
      </c>
      <c r="B74" t="s">
        <v>126</v>
      </c>
      <c r="C74" t="s">
        <v>20</v>
      </c>
      <c r="D74" s="21">
        <v>42685</v>
      </c>
      <c r="E74" t="s">
        <v>561</v>
      </c>
      <c r="F74" t="s">
        <v>488</v>
      </c>
      <c r="G74" t="s">
        <v>561</v>
      </c>
      <c r="H74" t="b">
        <v>1</v>
      </c>
      <c r="I74" t="b">
        <v>0</v>
      </c>
      <c r="J74" t="b">
        <v>0</v>
      </c>
      <c r="K74" s="21">
        <v>42685</v>
      </c>
      <c r="L74">
        <v>0.5</v>
      </c>
      <c r="M74">
        <v>1</v>
      </c>
      <c r="N74">
        <v>0</v>
      </c>
    </row>
    <row r="75" spans="1:14" x14ac:dyDescent="0.3">
      <c r="A75" t="s">
        <v>238</v>
      </c>
      <c r="B75" t="s">
        <v>123</v>
      </c>
      <c r="C75" t="s">
        <v>19</v>
      </c>
      <c r="D75" s="21">
        <v>42686</v>
      </c>
      <c r="E75" t="s">
        <v>563</v>
      </c>
      <c r="F75" t="s">
        <v>564</v>
      </c>
      <c r="G75" t="s">
        <v>563</v>
      </c>
      <c r="H75" t="b">
        <v>0</v>
      </c>
      <c r="I75" t="b">
        <v>0</v>
      </c>
      <c r="J75" t="b">
        <v>0</v>
      </c>
      <c r="K75" s="21">
        <v>42686</v>
      </c>
      <c r="L75">
        <v>1</v>
      </c>
      <c r="M75">
        <v>1</v>
      </c>
      <c r="N75">
        <v>0</v>
      </c>
    </row>
    <row r="76" spans="1:14" x14ac:dyDescent="0.3">
      <c r="A76" t="s">
        <v>166</v>
      </c>
      <c r="B76" t="s">
        <v>64</v>
      </c>
      <c r="C76" t="s">
        <v>18</v>
      </c>
      <c r="D76" s="21">
        <v>42688</v>
      </c>
      <c r="E76" t="s">
        <v>392</v>
      </c>
      <c r="F76" t="s">
        <v>495</v>
      </c>
      <c r="G76" t="s">
        <v>392</v>
      </c>
      <c r="H76" t="b">
        <v>1</v>
      </c>
      <c r="I76" t="b">
        <v>0</v>
      </c>
      <c r="J76" t="b">
        <v>0</v>
      </c>
      <c r="K76" s="21">
        <v>42688</v>
      </c>
      <c r="L76">
        <v>1</v>
      </c>
      <c r="M76">
        <v>1</v>
      </c>
      <c r="N76">
        <v>0</v>
      </c>
    </row>
    <row r="77" spans="1:14" x14ac:dyDescent="0.3">
      <c r="A77" t="s">
        <v>565</v>
      </c>
      <c r="B77" t="s">
        <v>566</v>
      </c>
      <c r="C77" t="s">
        <v>21</v>
      </c>
      <c r="D77" s="21">
        <v>42675</v>
      </c>
      <c r="H77" t="b">
        <v>0</v>
      </c>
      <c r="I77" t="b">
        <v>0</v>
      </c>
      <c r="J77" t="b">
        <v>0</v>
      </c>
      <c r="L77">
        <v>1</v>
      </c>
      <c r="M77">
        <v>0</v>
      </c>
      <c r="N77">
        <v>0</v>
      </c>
    </row>
    <row r="78" spans="1:14" x14ac:dyDescent="0.3">
      <c r="A78" t="s">
        <v>567</v>
      </c>
      <c r="B78" t="s">
        <v>32</v>
      </c>
      <c r="C78" t="s">
        <v>23</v>
      </c>
      <c r="D78" s="21">
        <v>42688</v>
      </c>
      <c r="E78" t="s">
        <v>529</v>
      </c>
      <c r="H78" t="b">
        <v>0</v>
      </c>
      <c r="I78" t="b">
        <v>0</v>
      </c>
      <c r="J78" t="b">
        <v>0</v>
      </c>
      <c r="L78">
        <v>1</v>
      </c>
      <c r="M78">
        <v>0</v>
      </c>
      <c r="N78">
        <v>0</v>
      </c>
    </row>
    <row r="79" spans="1:14" x14ac:dyDescent="0.3">
      <c r="A79" t="s">
        <v>568</v>
      </c>
      <c r="B79" t="s">
        <v>128</v>
      </c>
      <c r="C79" t="s">
        <v>18</v>
      </c>
      <c r="D79" s="21">
        <v>42684</v>
      </c>
      <c r="H79" t="b">
        <v>1</v>
      </c>
      <c r="I79" t="b">
        <v>0</v>
      </c>
      <c r="J79" t="b">
        <v>0</v>
      </c>
      <c r="L79">
        <v>1</v>
      </c>
      <c r="M79">
        <v>0</v>
      </c>
      <c r="N79">
        <v>0</v>
      </c>
    </row>
    <row r="80" spans="1:14" x14ac:dyDescent="0.3">
      <c r="A80" t="s">
        <v>569</v>
      </c>
      <c r="B80" t="s">
        <v>30</v>
      </c>
      <c r="C80" t="s">
        <v>23</v>
      </c>
      <c r="D80" s="21">
        <v>42685</v>
      </c>
      <c r="E80" t="s">
        <v>570</v>
      </c>
      <c r="F80" t="s">
        <v>511</v>
      </c>
      <c r="G80" t="s">
        <v>570</v>
      </c>
      <c r="H80" t="b">
        <v>1</v>
      </c>
      <c r="I80" t="b">
        <v>0</v>
      </c>
      <c r="J80" t="b">
        <v>0</v>
      </c>
      <c r="L80">
        <v>1</v>
      </c>
      <c r="M80">
        <v>0</v>
      </c>
      <c r="N80">
        <v>0</v>
      </c>
    </row>
    <row r="81" spans="1:14" x14ac:dyDescent="0.3">
      <c r="A81" t="s">
        <v>571</v>
      </c>
      <c r="B81" t="s">
        <v>114</v>
      </c>
      <c r="C81" t="s">
        <v>20</v>
      </c>
      <c r="D81" s="21">
        <v>42686</v>
      </c>
      <c r="H81" t="b">
        <v>1</v>
      </c>
      <c r="I81" t="b">
        <v>1</v>
      </c>
      <c r="J81" t="b">
        <v>0</v>
      </c>
      <c r="L81">
        <v>1</v>
      </c>
      <c r="M81">
        <v>0</v>
      </c>
      <c r="N81">
        <v>0</v>
      </c>
    </row>
    <row r="82" spans="1:14" x14ac:dyDescent="0.3">
      <c r="A82" t="s">
        <v>314</v>
      </c>
      <c r="B82" t="s">
        <v>60</v>
      </c>
      <c r="C82" t="s">
        <v>23</v>
      </c>
      <c r="D82" s="21">
        <v>42688</v>
      </c>
      <c r="E82" t="s">
        <v>523</v>
      </c>
      <c r="F82" t="s">
        <v>512</v>
      </c>
      <c r="G82" t="s">
        <v>500</v>
      </c>
      <c r="H82" t="b">
        <v>1</v>
      </c>
      <c r="I82" t="b">
        <v>1</v>
      </c>
      <c r="J82" t="b">
        <v>0</v>
      </c>
      <c r="K82" s="21">
        <v>42688</v>
      </c>
      <c r="L82">
        <v>1</v>
      </c>
      <c r="M82">
        <v>1</v>
      </c>
      <c r="N82">
        <v>0</v>
      </c>
    </row>
    <row r="83" spans="1:14" x14ac:dyDescent="0.3">
      <c r="A83" t="s">
        <v>572</v>
      </c>
      <c r="B83" t="s">
        <v>64</v>
      </c>
      <c r="C83" t="s">
        <v>18</v>
      </c>
      <c r="D83" s="21">
        <v>42688</v>
      </c>
      <c r="E83" t="s">
        <v>491</v>
      </c>
      <c r="F83" t="s">
        <v>522</v>
      </c>
      <c r="G83" t="s">
        <v>491</v>
      </c>
      <c r="H83" t="b">
        <v>1</v>
      </c>
      <c r="I83" t="b">
        <v>1</v>
      </c>
      <c r="J83" t="b">
        <v>0</v>
      </c>
      <c r="L83">
        <v>1</v>
      </c>
      <c r="M83">
        <v>0</v>
      </c>
      <c r="N83">
        <v>0</v>
      </c>
    </row>
    <row r="84" spans="1:14" x14ac:dyDescent="0.3">
      <c r="A84" t="s">
        <v>573</v>
      </c>
      <c r="B84" t="s">
        <v>547</v>
      </c>
      <c r="C84" t="s">
        <v>21</v>
      </c>
      <c r="D84" s="21">
        <v>42686</v>
      </c>
      <c r="E84" t="s">
        <v>491</v>
      </c>
      <c r="F84" t="s">
        <v>505</v>
      </c>
      <c r="G84" t="s">
        <v>491</v>
      </c>
      <c r="H84" t="b">
        <v>1</v>
      </c>
      <c r="I84" t="b">
        <v>0</v>
      </c>
      <c r="J84" t="b">
        <v>0</v>
      </c>
      <c r="L84">
        <v>1</v>
      </c>
      <c r="M84">
        <v>0</v>
      </c>
      <c r="N84">
        <v>0</v>
      </c>
    </row>
    <row r="85" spans="1:14" x14ac:dyDescent="0.3">
      <c r="A85" t="s">
        <v>150</v>
      </c>
      <c r="B85" t="s">
        <v>126</v>
      </c>
      <c r="C85" t="s">
        <v>20</v>
      </c>
      <c r="D85" s="21">
        <v>42686</v>
      </c>
      <c r="E85" t="s">
        <v>499</v>
      </c>
      <c r="F85" t="s">
        <v>495</v>
      </c>
      <c r="G85" t="s">
        <v>499</v>
      </c>
      <c r="H85" t="b">
        <v>0</v>
      </c>
      <c r="I85" t="b">
        <v>0</v>
      </c>
      <c r="J85" t="b">
        <v>0</v>
      </c>
      <c r="K85" s="21">
        <v>42686</v>
      </c>
      <c r="L85">
        <v>1</v>
      </c>
      <c r="M85">
        <v>1</v>
      </c>
      <c r="N85">
        <v>0</v>
      </c>
    </row>
    <row r="86" spans="1:14" x14ac:dyDescent="0.3">
      <c r="A86" t="s">
        <v>574</v>
      </c>
      <c r="B86" t="s">
        <v>105</v>
      </c>
      <c r="C86" t="s">
        <v>22</v>
      </c>
      <c r="D86" s="21">
        <v>42679</v>
      </c>
      <c r="H86" t="b">
        <v>0</v>
      </c>
      <c r="I86" t="b">
        <v>1</v>
      </c>
      <c r="J86" t="b">
        <v>0</v>
      </c>
      <c r="L86">
        <v>1</v>
      </c>
      <c r="M86">
        <v>0</v>
      </c>
      <c r="N86">
        <v>0</v>
      </c>
    </row>
    <row r="87" spans="1:14" x14ac:dyDescent="0.3">
      <c r="A87" t="s">
        <v>575</v>
      </c>
      <c r="B87" t="s">
        <v>71</v>
      </c>
      <c r="C87" t="s">
        <v>18</v>
      </c>
      <c r="D87" s="21">
        <v>42688</v>
      </c>
      <c r="E87" t="s">
        <v>492</v>
      </c>
      <c r="F87" t="s">
        <v>507</v>
      </c>
      <c r="G87" t="s">
        <v>508</v>
      </c>
      <c r="H87" t="b">
        <v>0</v>
      </c>
      <c r="I87" t="b">
        <v>1</v>
      </c>
      <c r="J87" t="b">
        <v>0</v>
      </c>
      <c r="L87">
        <v>1</v>
      </c>
      <c r="M87">
        <v>0</v>
      </c>
      <c r="N87">
        <v>0</v>
      </c>
    </row>
    <row r="88" spans="1:14" x14ac:dyDescent="0.3">
      <c r="A88" t="s">
        <v>576</v>
      </c>
      <c r="B88" t="s">
        <v>61</v>
      </c>
      <c r="C88" t="s">
        <v>24</v>
      </c>
      <c r="D88" s="21">
        <v>42686</v>
      </c>
      <c r="E88" t="s">
        <v>516</v>
      </c>
      <c r="F88" t="s">
        <v>522</v>
      </c>
      <c r="G88" t="s">
        <v>516</v>
      </c>
      <c r="H88" t="b">
        <v>1</v>
      </c>
      <c r="I88" t="b">
        <v>1</v>
      </c>
      <c r="J88" t="b">
        <v>0</v>
      </c>
      <c r="L88">
        <v>1</v>
      </c>
      <c r="M88">
        <v>0</v>
      </c>
      <c r="N88">
        <v>0</v>
      </c>
    </row>
    <row r="89" spans="1:14" x14ac:dyDescent="0.3">
      <c r="A89" t="s">
        <v>577</v>
      </c>
      <c r="B89" t="s">
        <v>74</v>
      </c>
      <c r="C89" t="s">
        <v>21</v>
      </c>
      <c r="D89" s="21">
        <v>42686</v>
      </c>
      <c r="F89" t="s">
        <v>507</v>
      </c>
      <c r="G89" t="s">
        <v>508</v>
      </c>
      <c r="H89" t="b">
        <v>0</v>
      </c>
      <c r="I89" t="b">
        <v>1</v>
      </c>
      <c r="J89" t="b">
        <v>0</v>
      </c>
      <c r="L89">
        <v>1</v>
      </c>
      <c r="M89">
        <v>0</v>
      </c>
      <c r="N89">
        <v>0</v>
      </c>
    </row>
    <row r="90" spans="1:14" x14ac:dyDescent="0.3">
      <c r="A90" t="s">
        <v>578</v>
      </c>
      <c r="B90" t="s">
        <v>125</v>
      </c>
      <c r="C90" t="s">
        <v>18</v>
      </c>
      <c r="D90" s="21">
        <v>42689</v>
      </c>
      <c r="E90" t="s">
        <v>553</v>
      </c>
      <c r="H90" t="b">
        <v>0</v>
      </c>
      <c r="I90" t="b">
        <v>0</v>
      </c>
      <c r="J90" t="b">
        <v>0</v>
      </c>
      <c r="L90">
        <v>1</v>
      </c>
      <c r="M90">
        <v>0</v>
      </c>
      <c r="N90">
        <v>0</v>
      </c>
    </row>
    <row r="91" spans="1:14" x14ac:dyDescent="0.3">
      <c r="A91" t="s">
        <v>333</v>
      </c>
      <c r="B91" t="s">
        <v>93</v>
      </c>
      <c r="C91" t="s">
        <v>22</v>
      </c>
      <c r="D91" s="21">
        <v>42688</v>
      </c>
      <c r="E91" t="s">
        <v>579</v>
      </c>
      <c r="F91" t="s">
        <v>495</v>
      </c>
      <c r="G91" t="s">
        <v>579</v>
      </c>
      <c r="H91" t="b">
        <v>1</v>
      </c>
      <c r="I91" t="b">
        <v>0</v>
      </c>
      <c r="J91" t="b">
        <v>0</v>
      </c>
      <c r="K91" s="21">
        <v>42688</v>
      </c>
      <c r="L91">
        <v>1</v>
      </c>
      <c r="M91">
        <v>1</v>
      </c>
      <c r="N91">
        <v>0</v>
      </c>
    </row>
    <row r="92" spans="1:14" x14ac:dyDescent="0.3">
      <c r="A92" t="s">
        <v>580</v>
      </c>
      <c r="B92" t="s">
        <v>95</v>
      </c>
      <c r="C92" t="s">
        <v>18</v>
      </c>
      <c r="D92" s="21">
        <v>42688</v>
      </c>
      <c r="E92" t="s">
        <v>553</v>
      </c>
      <c r="F92" t="s">
        <v>482</v>
      </c>
      <c r="H92" t="b">
        <v>1</v>
      </c>
      <c r="I92" t="b">
        <v>0</v>
      </c>
      <c r="J92" t="b">
        <v>1</v>
      </c>
      <c r="L92">
        <v>1</v>
      </c>
      <c r="M92">
        <v>0</v>
      </c>
      <c r="N92">
        <v>0</v>
      </c>
    </row>
    <row r="93" spans="1:14" x14ac:dyDescent="0.3">
      <c r="A93" t="s">
        <v>581</v>
      </c>
      <c r="B93" t="s">
        <v>108</v>
      </c>
      <c r="C93" t="s">
        <v>21</v>
      </c>
      <c r="D93" s="21">
        <v>42689</v>
      </c>
      <c r="E93" t="s">
        <v>307</v>
      </c>
      <c r="F93" t="s">
        <v>482</v>
      </c>
      <c r="H93" t="b">
        <v>0</v>
      </c>
      <c r="I93" t="b">
        <v>1</v>
      </c>
      <c r="J93" t="b">
        <v>1</v>
      </c>
      <c r="L93">
        <v>0.2</v>
      </c>
      <c r="M93">
        <v>0</v>
      </c>
      <c r="N93">
        <v>0</v>
      </c>
    </row>
    <row r="94" spans="1:14" x14ac:dyDescent="0.3">
      <c r="A94" t="s">
        <v>582</v>
      </c>
      <c r="B94" t="s">
        <v>71</v>
      </c>
      <c r="C94" t="s">
        <v>18</v>
      </c>
      <c r="D94" s="21">
        <v>42688</v>
      </c>
      <c r="E94" t="s">
        <v>492</v>
      </c>
      <c r="H94" t="b">
        <v>1</v>
      </c>
      <c r="I94" t="b">
        <v>1</v>
      </c>
      <c r="J94" t="b">
        <v>0</v>
      </c>
      <c r="L94">
        <v>1</v>
      </c>
      <c r="M94">
        <v>0</v>
      </c>
      <c r="N94">
        <v>0</v>
      </c>
    </row>
    <row r="95" spans="1:14" x14ac:dyDescent="0.3">
      <c r="A95" t="s">
        <v>583</v>
      </c>
      <c r="B95" t="s">
        <v>118</v>
      </c>
      <c r="C95" t="s">
        <v>21</v>
      </c>
      <c r="D95" s="21">
        <v>42688</v>
      </c>
      <c r="E95" t="s">
        <v>392</v>
      </c>
      <c r="F95" t="s">
        <v>511</v>
      </c>
      <c r="G95" t="s">
        <v>392</v>
      </c>
      <c r="H95" t="b">
        <v>0</v>
      </c>
      <c r="I95" t="b">
        <v>0</v>
      </c>
      <c r="J95" t="b">
        <v>0</v>
      </c>
      <c r="L95">
        <v>1</v>
      </c>
      <c r="M95">
        <v>0</v>
      </c>
      <c r="N95">
        <v>0</v>
      </c>
    </row>
    <row r="96" spans="1:14" x14ac:dyDescent="0.3">
      <c r="A96" t="s">
        <v>584</v>
      </c>
      <c r="B96" t="s">
        <v>72</v>
      </c>
      <c r="C96" t="s">
        <v>18</v>
      </c>
      <c r="D96" s="21">
        <v>42689</v>
      </c>
      <c r="H96" t="b">
        <v>0</v>
      </c>
      <c r="I96" t="b">
        <v>1</v>
      </c>
      <c r="J96" t="b">
        <v>0</v>
      </c>
      <c r="L96">
        <v>1</v>
      </c>
      <c r="M96">
        <v>0</v>
      </c>
      <c r="N96">
        <v>0</v>
      </c>
    </row>
    <row r="97" spans="1:14" x14ac:dyDescent="0.3">
      <c r="A97" t="s">
        <v>585</v>
      </c>
      <c r="B97" t="s">
        <v>125</v>
      </c>
      <c r="C97" t="s">
        <v>18</v>
      </c>
      <c r="D97" s="21">
        <v>42686</v>
      </c>
      <c r="H97" t="b">
        <v>0</v>
      </c>
      <c r="I97" t="b">
        <v>1</v>
      </c>
      <c r="J97" t="b">
        <v>0</v>
      </c>
      <c r="L97">
        <v>1</v>
      </c>
      <c r="M97">
        <v>0</v>
      </c>
      <c r="N97">
        <v>0</v>
      </c>
    </row>
    <row r="98" spans="1:14" x14ac:dyDescent="0.3">
      <c r="A98" t="s">
        <v>586</v>
      </c>
      <c r="B98" t="s">
        <v>117</v>
      </c>
      <c r="C98" t="s">
        <v>24</v>
      </c>
      <c r="D98" s="21">
        <v>42688</v>
      </c>
      <c r="E98" t="s">
        <v>427</v>
      </c>
      <c r="F98" t="s">
        <v>482</v>
      </c>
      <c r="G98" t="s">
        <v>427</v>
      </c>
      <c r="H98" t="b">
        <v>1</v>
      </c>
      <c r="I98" t="b">
        <v>1</v>
      </c>
      <c r="J98" t="b">
        <v>1</v>
      </c>
      <c r="L98">
        <v>1</v>
      </c>
      <c r="M98">
        <v>0</v>
      </c>
      <c r="N98">
        <v>0</v>
      </c>
    </row>
    <row r="99" spans="1:14" x14ac:dyDescent="0.3">
      <c r="A99" t="s">
        <v>156</v>
      </c>
      <c r="B99" t="s">
        <v>104</v>
      </c>
      <c r="C99" t="s">
        <v>18</v>
      </c>
      <c r="D99" s="21">
        <v>42684</v>
      </c>
      <c r="F99" t="s">
        <v>495</v>
      </c>
      <c r="G99" t="s">
        <v>492</v>
      </c>
      <c r="H99" t="b">
        <v>1</v>
      </c>
      <c r="I99" t="b">
        <v>0</v>
      </c>
      <c r="J99" t="b">
        <v>0</v>
      </c>
      <c r="K99" s="21">
        <v>42684</v>
      </c>
      <c r="L99">
        <v>1</v>
      </c>
      <c r="M99">
        <v>1</v>
      </c>
      <c r="N99">
        <v>0</v>
      </c>
    </row>
    <row r="100" spans="1:14" x14ac:dyDescent="0.3">
      <c r="A100" t="s">
        <v>363</v>
      </c>
      <c r="B100" t="s">
        <v>98</v>
      </c>
      <c r="C100" t="s">
        <v>20</v>
      </c>
      <c r="D100" s="21">
        <v>42685</v>
      </c>
      <c r="E100" t="s">
        <v>587</v>
      </c>
      <c r="F100" t="s">
        <v>482</v>
      </c>
      <c r="G100" t="s">
        <v>587</v>
      </c>
      <c r="H100" t="b">
        <v>1</v>
      </c>
      <c r="I100" t="b">
        <v>1</v>
      </c>
      <c r="J100" t="b">
        <v>1</v>
      </c>
      <c r="K100" s="21">
        <v>42677</v>
      </c>
      <c r="L100">
        <v>0.2</v>
      </c>
      <c r="M100">
        <v>0</v>
      </c>
      <c r="N100">
        <v>0</v>
      </c>
    </row>
    <row r="101" spans="1:14" x14ac:dyDescent="0.3">
      <c r="A101" t="s">
        <v>581</v>
      </c>
      <c r="B101" t="s">
        <v>108</v>
      </c>
      <c r="C101" t="s">
        <v>21</v>
      </c>
      <c r="D101" s="21">
        <v>42689</v>
      </c>
      <c r="E101" t="s">
        <v>539</v>
      </c>
      <c r="H101" t="b">
        <v>0</v>
      </c>
      <c r="I101" t="b">
        <v>0</v>
      </c>
      <c r="J101" t="b">
        <v>0</v>
      </c>
      <c r="L101">
        <v>0.2</v>
      </c>
      <c r="M101">
        <v>0</v>
      </c>
      <c r="N101">
        <v>0</v>
      </c>
    </row>
    <row r="102" spans="1:14" x14ac:dyDescent="0.3">
      <c r="A102" t="s">
        <v>588</v>
      </c>
      <c r="B102" t="s">
        <v>60</v>
      </c>
      <c r="C102" t="s">
        <v>23</v>
      </c>
      <c r="D102" s="21">
        <v>42688</v>
      </c>
      <c r="H102" t="b">
        <v>0</v>
      </c>
      <c r="I102" t="b">
        <v>1</v>
      </c>
      <c r="J102" t="b">
        <v>0</v>
      </c>
      <c r="L102">
        <v>1</v>
      </c>
      <c r="M102">
        <v>0</v>
      </c>
      <c r="N102">
        <v>0</v>
      </c>
    </row>
    <row r="103" spans="1:14" x14ac:dyDescent="0.3">
      <c r="A103" t="s">
        <v>589</v>
      </c>
      <c r="B103" t="s">
        <v>85</v>
      </c>
      <c r="C103" t="s">
        <v>23</v>
      </c>
      <c r="D103" s="21">
        <v>42689</v>
      </c>
      <c r="E103" t="s">
        <v>570</v>
      </c>
      <c r="H103" t="b">
        <v>0</v>
      </c>
      <c r="I103" t="b">
        <v>0</v>
      </c>
      <c r="J103" t="b">
        <v>0</v>
      </c>
      <c r="K103" s="21">
        <v>42578</v>
      </c>
      <c r="L103">
        <v>1</v>
      </c>
      <c r="M103">
        <v>0</v>
      </c>
      <c r="N103">
        <v>0</v>
      </c>
    </row>
    <row r="104" spans="1:14" x14ac:dyDescent="0.3">
      <c r="A104" t="s">
        <v>590</v>
      </c>
      <c r="B104" t="s">
        <v>120</v>
      </c>
      <c r="C104" t="s">
        <v>21</v>
      </c>
      <c r="D104" s="21">
        <v>42685</v>
      </c>
      <c r="E104" t="s">
        <v>339</v>
      </c>
      <c r="H104" t="b">
        <v>1</v>
      </c>
      <c r="I104" t="b">
        <v>1</v>
      </c>
      <c r="J104" t="b">
        <v>1</v>
      </c>
      <c r="L104">
        <v>1</v>
      </c>
      <c r="M104">
        <v>0</v>
      </c>
      <c r="N104">
        <v>0</v>
      </c>
    </row>
    <row r="105" spans="1:14" x14ac:dyDescent="0.3">
      <c r="A105" t="s">
        <v>239</v>
      </c>
      <c r="B105" t="s">
        <v>114</v>
      </c>
      <c r="C105" t="s">
        <v>20</v>
      </c>
      <c r="D105" s="21">
        <v>42686</v>
      </c>
      <c r="H105" t="b">
        <v>1</v>
      </c>
      <c r="I105" t="b">
        <v>1</v>
      </c>
      <c r="J105" t="b">
        <v>1</v>
      </c>
      <c r="K105" s="21">
        <v>42686</v>
      </c>
      <c r="L105">
        <v>0.5</v>
      </c>
      <c r="M105">
        <v>0</v>
      </c>
      <c r="N105">
        <v>0</v>
      </c>
    </row>
    <row r="106" spans="1:14" x14ac:dyDescent="0.3">
      <c r="A106" t="s">
        <v>145</v>
      </c>
      <c r="B106" t="s">
        <v>39</v>
      </c>
      <c r="C106" t="s">
        <v>18</v>
      </c>
      <c r="D106" s="21">
        <v>42685</v>
      </c>
      <c r="E106" t="s">
        <v>489</v>
      </c>
      <c r="F106" t="s">
        <v>495</v>
      </c>
      <c r="H106" t="b">
        <v>1</v>
      </c>
      <c r="I106" t="b">
        <v>0</v>
      </c>
      <c r="J106" t="b">
        <v>0</v>
      </c>
      <c r="K106" s="21">
        <v>42685</v>
      </c>
      <c r="L106">
        <v>1</v>
      </c>
      <c r="M106">
        <v>1</v>
      </c>
      <c r="N106">
        <v>0</v>
      </c>
    </row>
    <row r="107" spans="1:14" x14ac:dyDescent="0.3">
      <c r="A107" t="s">
        <v>591</v>
      </c>
      <c r="B107" t="s">
        <v>49</v>
      </c>
      <c r="C107" t="s">
        <v>24</v>
      </c>
      <c r="D107" s="21">
        <v>42685</v>
      </c>
      <c r="E107" t="s">
        <v>499</v>
      </c>
      <c r="H107" t="b">
        <v>1</v>
      </c>
      <c r="I107" t="b">
        <v>1</v>
      </c>
      <c r="J107" t="b">
        <v>0</v>
      </c>
      <c r="L107">
        <v>1</v>
      </c>
      <c r="M107">
        <v>0</v>
      </c>
      <c r="N107">
        <v>0</v>
      </c>
    </row>
    <row r="108" spans="1:14" x14ac:dyDescent="0.3">
      <c r="A108" t="s">
        <v>592</v>
      </c>
      <c r="B108" t="s">
        <v>56</v>
      </c>
      <c r="C108" t="s">
        <v>24</v>
      </c>
      <c r="D108" s="21">
        <v>42686</v>
      </c>
      <c r="H108" t="b">
        <v>0</v>
      </c>
      <c r="I108" t="b">
        <v>1</v>
      </c>
      <c r="J108" t="b">
        <v>0</v>
      </c>
      <c r="L108">
        <v>1</v>
      </c>
      <c r="M108">
        <v>0</v>
      </c>
      <c r="N108">
        <v>0</v>
      </c>
    </row>
    <row r="109" spans="1:14" x14ac:dyDescent="0.3">
      <c r="A109" t="s">
        <v>593</v>
      </c>
      <c r="B109" t="s">
        <v>128</v>
      </c>
      <c r="C109" t="s">
        <v>18</v>
      </c>
      <c r="D109" s="21">
        <v>42686</v>
      </c>
      <c r="E109" t="s">
        <v>57</v>
      </c>
      <c r="F109" t="s">
        <v>522</v>
      </c>
      <c r="G109" t="s">
        <v>57</v>
      </c>
      <c r="H109" t="b">
        <v>0</v>
      </c>
      <c r="I109" t="b">
        <v>1</v>
      </c>
      <c r="J109" t="b">
        <v>0</v>
      </c>
      <c r="L109">
        <v>1</v>
      </c>
      <c r="M109">
        <v>0</v>
      </c>
      <c r="N109">
        <v>0</v>
      </c>
    </row>
    <row r="110" spans="1:14" x14ac:dyDescent="0.3">
      <c r="A110" t="s">
        <v>384</v>
      </c>
      <c r="B110" t="s">
        <v>62</v>
      </c>
      <c r="C110" t="s">
        <v>23</v>
      </c>
      <c r="D110" s="21">
        <v>42685</v>
      </c>
      <c r="E110" t="s">
        <v>500</v>
      </c>
      <c r="F110" t="s">
        <v>488</v>
      </c>
      <c r="G110" t="s">
        <v>500</v>
      </c>
      <c r="H110" t="b">
        <v>1</v>
      </c>
      <c r="I110" t="b">
        <v>1</v>
      </c>
      <c r="J110" t="b">
        <v>0</v>
      </c>
      <c r="K110" s="21">
        <v>42685</v>
      </c>
      <c r="L110">
        <v>1</v>
      </c>
      <c r="M110">
        <v>1</v>
      </c>
      <c r="N110">
        <v>0</v>
      </c>
    </row>
    <row r="111" spans="1:14" x14ac:dyDescent="0.3">
      <c r="A111" t="s">
        <v>594</v>
      </c>
      <c r="B111" t="s">
        <v>77</v>
      </c>
      <c r="C111" t="s">
        <v>23</v>
      </c>
      <c r="D111" s="21">
        <v>42689</v>
      </c>
      <c r="H111" t="b">
        <v>0</v>
      </c>
      <c r="I111" t="b">
        <v>1</v>
      </c>
      <c r="J111" t="b">
        <v>1</v>
      </c>
      <c r="L111">
        <v>1</v>
      </c>
      <c r="M111">
        <v>0</v>
      </c>
      <c r="N111">
        <v>0</v>
      </c>
    </row>
    <row r="112" spans="1:14" x14ac:dyDescent="0.3">
      <c r="A112" t="s">
        <v>595</v>
      </c>
      <c r="B112" t="s">
        <v>38</v>
      </c>
      <c r="C112" t="s">
        <v>18</v>
      </c>
      <c r="D112" s="21">
        <v>42689</v>
      </c>
      <c r="E112" t="s">
        <v>553</v>
      </c>
      <c r="H112" t="b">
        <v>1</v>
      </c>
      <c r="I112" t="b">
        <v>0</v>
      </c>
      <c r="J112" t="b">
        <v>0</v>
      </c>
      <c r="L112">
        <v>1</v>
      </c>
      <c r="M112">
        <v>0</v>
      </c>
      <c r="N112">
        <v>0</v>
      </c>
    </row>
    <row r="113" spans="1:14" x14ac:dyDescent="0.3">
      <c r="A113" t="s">
        <v>596</v>
      </c>
      <c r="B113" t="s">
        <v>61</v>
      </c>
      <c r="C113" t="s">
        <v>24</v>
      </c>
      <c r="D113" s="21">
        <v>42688</v>
      </c>
      <c r="E113" t="s">
        <v>516</v>
      </c>
      <c r="F113" t="s">
        <v>482</v>
      </c>
      <c r="G113" t="s">
        <v>516</v>
      </c>
      <c r="H113" t="b">
        <v>0</v>
      </c>
      <c r="I113" t="b">
        <v>1</v>
      </c>
      <c r="J113" t="b">
        <v>1</v>
      </c>
      <c r="L113">
        <v>0.2</v>
      </c>
      <c r="M113">
        <v>0</v>
      </c>
      <c r="N113">
        <v>0</v>
      </c>
    </row>
    <row r="114" spans="1:14" x14ac:dyDescent="0.3">
      <c r="A114" t="s">
        <v>597</v>
      </c>
      <c r="B114" t="s">
        <v>68</v>
      </c>
      <c r="C114" t="s">
        <v>18</v>
      </c>
      <c r="D114" s="21">
        <v>42686</v>
      </c>
      <c r="H114" t="b">
        <v>0</v>
      </c>
      <c r="I114" t="b">
        <v>1</v>
      </c>
      <c r="J114" t="b">
        <v>0</v>
      </c>
      <c r="L114">
        <v>1</v>
      </c>
      <c r="M114">
        <v>0</v>
      </c>
      <c r="N114">
        <v>0</v>
      </c>
    </row>
    <row r="115" spans="1:14" x14ac:dyDescent="0.3">
      <c r="A115" t="s">
        <v>158</v>
      </c>
      <c r="B115" t="s">
        <v>107</v>
      </c>
      <c r="C115" t="s">
        <v>21</v>
      </c>
      <c r="D115" s="21">
        <v>42685</v>
      </c>
      <c r="E115" t="s">
        <v>491</v>
      </c>
      <c r="F115" t="s">
        <v>482</v>
      </c>
      <c r="G115" t="s">
        <v>491</v>
      </c>
      <c r="H115" t="b">
        <v>0</v>
      </c>
      <c r="I115" t="b">
        <v>1</v>
      </c>
      <c r="J115" t="b">
        <v>1</v>
      </c>
      <c r="K115" s="21">
        <v>42688</v>
      </c>
      <c r="L115">
        <v>0.5</v>
      </c>
      <c r="M115">
        <v>0</v>
      </c>
      <c r="N115">
        <v>0</v>
      </c>
    </row>
    <row r="116" spans="1:14" x14ac:dyDescent="0.3">
      <c r="A116" t="s">
        <v>598</v>
      </c>
      <c r="B116" t="s">
        <v>36</v>
      </c>
      <c r="C116" t="s">
        <v>18</v>
      </c>
      <c r="D116" s="21">
        <v>42686</v>
      </c>
      <c r="E116" t="s">
        <v>492</v>
      </c>
      <c r="H116" t="b">
        <v>0</v>
      </c>
      <c r="I116" t="b">
        <v>1</v>
      </c>
      <c r="J116" t="b">
        <v>1</v>
      </c>
      <c r="L116">
        <v>0.33</v>
      </c>
      <c r="M116">
        <v>0</v>
      </c>
      <c r="N116">
        <v>0</v>
      </c>
    </row>
    <row r="117" spans="1:14" x14ac:dyDescent="0.3">
      <c r="A117" t="s">
        <v>263</v>
      </c>
      <c r="B117" t="s">
        <v>60</v>
      </c>
      <c r="C117" t="s">
        <v>23</v>
      </c>
      <c r="D117" s="21">
        <v>42688</v>
      </c>
      <c r="E117" t="s">
        <v>523</v>
      </c>
      <c r="F117" t="s">
        <v>488</v>
      </c>
      <c r="G117" t="s">
        <v>523</v>
      </c>
      <c r="H117" t="b">
        <v>0</v>
      </c>
      <c r="I117" t="b">
        <v>0</v>
      </c>
      <c r="J117" t="b">
        <v>0</v>
      </c>
      <c r="K117" s="21">
        <v>42688</v>
      </c>
      <c r="L117">
        <v>1</v>
      </c>
      <c r="M117">
        <v>1</v>
      </c>
      <c r="N117">
        <v>0</v>
      </c>
    </row>
    <row r="118" spans="1:14" x14ac:dyDescent="0.3">
      <c r="A118" t="s">
        <v>599</v>
      </c>
      <c r="B118" t="s">
        <v>60</v>
      </c>
      <c r="C118" t="s">
        <v>23</v>
      </c>
      <c r="D118" s="21">
        <v>42688</v>
      </c>
      <c r="F118" t="s">
        <v>482</v>
      </c>
      <c r="G118" t="s">
        <v>508</v>
      </c>
      <c r="H118" t="b">
        <v>1</v>
      </c>
      <c r="I118" t="b">
        <v>0</v>
      </c>
      <c r="J118" t="b">
        <v>1</v>
      </c>
      <c r="L118">
        <v>1</v>
      </c>
      <c r="M118">
        <v>0</v>
      </c>
      <c r="N118">
        <v>0</v>
      </c>
    </row>
    <row r="119" spans="1:14" x14ac:dyDescent="0.3">
      <c r="A119" t="s">
        <v>600</v>
      </c>
      <c r="B119" t="s">
        <v>104</v>
      </c>
      <c r="C119" t="s">
        <v>18</v>
      </c>
      <c r="D119" s="21">
        <v>42676</v>
      </c>
      <c r="E119" t="s">
        <v>489</v>
      </c>
      <c r="H119" t="b">
        <v>0</v>
      </c>
      <c r="I119" t="b">
        <v>1</v>
      </c>
      <c r="J119" t="b">
        <v>0</v>
      </c>
      <c r="L119">
        <v>1</v>
      </c>
      <c r="M119">
        <v>0</v>
      </c>
      <c r="N119">
        <v>0</v>
      </c>
    </row>
    <row r="120" spans="1:14" x14ac:dyDescent="0.3">
      <c r="A120" t="s">
        <v>340</v>
      </c>
      <c r="B120" t="s">
        <v>38</v>
      </c>
      <c r="C120" t="s">
        <v>18</v>
      </c>
      <c r="D120" s="21">
        <v>42669</v>
      </c>
      <c r="E120" t="s">
        <v>339</v>
      </c>
      <c r="F120" t="s">
        <v>512</v>
      </c>
      <c r="G120" t="s">
        <v>339</v>
      </c>
      <c r="H120" t="b">
        <v>1</v>
      </c>
      <c r="I120" t="b">
        <v>0</v>
      </c>
      <c r="J120" t="b">
        <v>0</v>
      </c>
      <c r="K120" s="21">
        <v>42675</v>
      </c>
      <c r="L120">
        <v>0.2</v>
      </c>
      <c r="M120">
        <v>1</v>
      </c>
      <c r="N120">
        <v>0</v>
      </c>
    </row>
    <row r="121" spans="1:14" x14ac:dyDescent="0.3">
      <c r="A121" t="s">
        <v>331</v>
      </c>
      <c r="B121" t="s">
        <v>114</v>
      </c>
      <c r="C121" t="s">
        <v>20</v>
      </c>
      <c r="D121" s="21">
        <v>42683</v>
      </c>
      <c r="E121" t="s">
        <v>561</v>
      </c>
      <c r="F121" t="s">
        <v>511</v>
      </c>
      <c r="G121" t="s">
        <v>561</v>
      </c>
      <c r="H121" t="b">
        <v>1</v>
      </c>
      <c r="I121" t="b">
        <v>1</v>
      </c>
      <c r="J121" t="b">
        <v>1</v>
      </c>
      <c r="K121" s="21">
        <v>42684</v>
      </c>
      <c r="L121">
        <v>0.5</v>
      </c>
      <c r="M121">
        <v>0</v>
      </c>
      <c r="N121">
        <v>0</v>
      </c>
    </row>
    <row r="122" spans="1:14" x14ac:dyDescent="0.3">
      <c r="A122" t="s">
        <v>601</v>
      </c>
      <c r="B122" t="s">
        <v>62</v>
      </c>
      <c r="C122" t="s">
        <v>23</v>
      </c>
      <c r="D122" s="21">
        <v>42684</v>
      </c>
      <c r="E122" t="s">
        <v>523</v>
      </c>
      <c r="F122" t="s">
        <v>511</v>
      </c>
      <c r="G122" t="s">
        <v>500</v>
      </c>
      <c r="H122" t="b">
        <v>1</v>
      </c>
      <c r="I122" t="b">
        <v>0</v>
      </c>
      <c r="J122" t="b">
        <v>0</v>
      </c>
      <c r="L122">
        <v>0.5</v>
      </c>
      <c r="M122">
        <v>0</v>
      </c>
      <c r="N122">
        <v>0</v>
      </c>
    </row>
    <row r="123" spans="1:14" x14ac:dyDescent="0.3">
      <c r="A123" t="s">
        <v>602</v>
      </c>
      <c r="B123" t="s">
        <v>124</v>
      </c>
      <c r="C123" t="s">
        <v>21</v>
      </c>
      <c r="D123" s="21">
        <v>42683</v>
      </c>
      <c r="E123" t="s">
        <v>307</v>
      </c>
      <c r="F123" t="s">
        <v>497</v>
      </c>
      <c r="G123" t="s">
        <v>307</v>
      </c>
      <c r="H123" t="b">
        <v>0</v>
      </c>
      <c r="I123" t="b">
        <v>0</v>
      </c>
      <c r="J123" t="b">
        <v>0</v>
      </c>
      <c r="L123">
        <v>1</v>
      </c>
      <c r="M123">
        <v>0</v>
      </c>
      <c r="N123">
        <v>0</v>
      </c>
    </row>
    <row r="124" spans="1:14" x14ac:dyDescent="0.3">
      <c r="A124" t="s">
        <v>296</v>
      </c>
      <c r="B124" t="s">
        <v>110</v>
      </c>
      <c r="C124" t="s">
        <v>21</v>
      </c>
      <c r="D124" s="21">
        <v>42683</v>
      </c>
      <c r="E124" t="s">
        <v>307</v>
      </c>
      <c r="F124" t="s">
        <v>495</v>
      </c>
      <c r="G124" t="s">
        <v>307</v>
      </c>
      <c r="H124" t="b">
        <v>1</v>
      </c>
      <c r="I124" t="b">
        <v>0</v>
      </c>
      <c r="J124" t="b">
        <v>0</v>
      </c>
      <c r="K124" s="21">
        <v>42683</v>
      </c>
      <c r="L124">
        <v>0.5</v>
      </c>
      <c r="M124">
        <v>1</v>
      </c>
      <c r="N124">
        <v>0</v>
      </c>
    </row>
    <row r="125" spans="1:14" x14ac:dyDescent="0.3">
      <c r="A125" t="s">
        <v>421</v>
      </c>
      <c r="B125" t="s">
        <v>93</v>
      </c>
      <c r="C125" t="s">
        <v>22</v>
      </c>
      <c r="D125" s="21">
        <v>42682</v>
      </c>
      <c r="H125" t="b">
        <v>1</v>
      </c>
      <c r="I125" t="b">
        <v>1</v>
      </c>
      <c r="J125" t="b">
        <v>1</v>
      </c>
      <c r="K125" s="21">
        <v>42683</v>
      </c>
      <c r="L125">
        <v>0.5</v>
      </c>
      <c r="M125">
        <v>0</v>
      </c>
      <c r="N125">
        <v>0</v>
      </c>
    </row>
    <row r="126" spans="1:14" x14ac:dyDescent="0.3">
      <c r="A126" t="s">
        <v>409</v>
      </c>
      <c r="B126" t="s">
        <v>32</v>
      </c>
      <c r="C126" t="s">
        <v>23</v>
      </c>
      <c r="D126" s="21">
        <v>42438</v>
      </c>
      <c r="H126" t="b">
        <v>0</v>
      </c>
      <c r="I126" t="b">
        <v>1</v>
      </c>
      <c r="J126" t="b">
        <v>0</v>
      </c>
      <c r="K126" s="21">
        <v>42685</v>
      </c>
      <c r="L126">
        <v>0.5</v>
      </c>
      <c r="M126">
        <v>0</v>
      </c>
      <c r="N126">
        <v>0</v>
      </c>
    </row>
    <row r="127" spans="1:14" x14ac:dyDescent="0.3">
      <c r="A127" t="s">
        <v>581</v>
      </c>
      <c r="B127" t="s">
        <v>108</v>
      </c>
      <c r="C127" t="s">
        <v>21</v>
      </c>
      <c r="D127" s="21">
        <v>42684</v>
      </c>
      <c r="E127" t="s">
        <v>307</v>
      </c>
      <c r="F127" t="s">
        <v>482</v>
      </c>
      <c r="G127" t="s">
        <v>307</v>
      </c>
      <c r="H127" t="b">
        <v>0</v>
      </c>
      <c r="I127" t="b">
        <v>1</v>
      </c>
      <c r="J127" t="b">
        <v>1</v>
      </c>
      <c r="L127">
        <v>0.2</v>
      </c>
      <c r="M127">
        <v>0</v>
      </c>
      <c r="N127">
        <v>0</v>
      </c>
    </row>
    <row r="128" spans="1:14" x14ac:dyDescent="0.3">
      <c r="A128" t="s">
        <v>471</v>
      </c>
      <c r="B128" t="s">
        <v>120</v>
      </c>
      <c r="C128" t="s">
        <v>21</v>
      </c>
      <c r="D128" s="21">
        <v>42683</v>
      </c>
      <c r="E128" t="s">
        <v>195</v>
      </c>
      <c r="F128" t="s">
        <v>495</v>
      </c>
      <c r="G128" t="s">
        <v>195</v>
      </c>
      <c r="H128" t="b">
        <v>1</v>
      </c>
      <c r="I128" t="b">
        <v>0</v>
      </c>
      <c r="J128" t="b">
        <v>0</v>
      </c>
      <c r="K128" s="21">
        <v>42683</v>
      </c>
      <c r="L128">
        <v>1</v>
      </c>
      <c r="M128">
        <v>1</v>
      </c>
      <c r="N128">
        <v>0</v>
      </c>
    </row>
    <row r="129" spans="1:14" x14ac:dyDescent="0.3">
      <c r="A129" t="s">
        <v>329</v>
      </c>
      <c r="B129" t="s">
        <v>121</v>
      </c>
      <c r="C129" t="s">
        <v>21</v>
      </c>
      <c r="D129" s="21">
        <v>42679</v>
      </c>
      <c r="F129" t="s">
        <v>482</v>
      </c>
      <c r="G129" t="s">
        <v>508</v>
      </c>
      <c r="H129" t="b">
        <v>0</v>
      </c>
      <c r="I129" t="b">
        <v>1</v>
      </c>
      <c r="J129" t="b">
        <v>1</v>
      </c>
      <c r="K129" s="21">
        <v>42677</v>
      </c>
      <c r="L129">
        <v>0.5</v>
      </c>
      <c r="M129">
        <v>0</v>
      </c>
      <c r="N129">
        <v>0</v>
      </c>
    </row>
    <row r="130" spans="1:14" x14ac:dyDescent="0.3">
      <c r="A130" t="s">
        <v>398</v>
      </c>
      <c r="B130" t="s">
        <v>30</v>
      </c>
      <c r="C130" t="s">
        <v>23</v>
      </c>
      <c r="D130" s="21">
        <v>42621</v>
      </c>
      <c r="E130" t="s">
        <v>500</v>
      </c>
      <c r="F130" t="s">
        <v>522</v>
      </c>
      <c r="G130" t="s">
        <v>500</v>
      </c>
      <c r="H130" t="b">
        <v>1</v>
      </c>
      <c r="I130" t="b">
        <v>1</v>
      </c>
      <c r="J130" t="b">
        <v>1</v>
      </c>
      <c r="K130" s="21">
        <v>42677</v>
      </c>
      <c r="L130">
        <v>0.2</v>
      </c>
      <c r="M130">
        <v>0</v>
      </c>
      <c r="N130">
        <v>0</v>
      </c>
    </row>
    <row r="131" spans="1:14" x14ac:dyDescent="0.3">
      <c r="A131" t="s">
        <v>603</v>
      </c>
      <c r="B131" t="s">
        <v>55</v>
      </c>
      <c r="C131" t="s">
        <v>19</v>
      </c>
      <c r="D131" s="21">
        <v>42683</v>
      </c>
      <c r="H131" t="b">
        <v>0</v>
      </c>
      <c r="I131" t="b">
        <v>1</v>
      </c>
      <c r="J131" t="b">
        <v>0</v>
      </c>
      <c r="L131">
        <v>1</v>
      </c>
      <c r="M131">
        <v>0</v>
      </c>
      <c r="N131">
        <v>0</v>
      </c>
    </row>
    <row r="132" spans="1:14" x14ac:dyDescent="0.3">
      <c r="A132" t="s">
        <v>168</v>
      </c>
      <c r="B132" t="s">
        <v>30</v>
      </c>
      <c r="C132" t="s">
        <v>23</v>
      </c>
      <c r="D132" s="21">
        <v>42677</v>
      </c>
      <c r="E132" t="s">
        <v>529</v>
      </c>
      <c r="F132" t="s">
        <v>486</v>
      </c>
      <c r="G132" t="s">
        <v>529</v>
      </c>
      <c r="H132" t="b">
        <v>1</v>
      </c>
      <c r="I132" t="b">
        <v>0</v>
      </c>
      <c r="J132" t="b">
        <v>0</v>
      </c>
      <c r="K132" s="21">
        <v>42677</v>
      </c>
      <c r="L132">
        <v>1</v>
      </c>
      <c r="M132">
        <v>1</v>
      </c>
      <c r="N132">
        <v>1</v>
      </c>
    </row>
    <row r="133" spans="1:14" x14ac:dyDescent="0.3">
      <c r="A133" t="s">
        <v>285</v>
      </c>
      <c r="B133" t="s">
        <v>122</v>
      </c>
      <c r="C133" t="s">
        <v>23</v>
      </c>
      <c r="D133" s="21">
        <v>42675</v>
      </c>
      <c r="E133" t="s">
        <v>523</v>
      </c>
      <c r="F133" t="s">
        <v>495</v>
      </c>
      <c r="G133" t="s">
        <v>523</v>
      </c>
      <c r="H133" t="b">
        <v>1</v>
      </c>
      <c r="I133" t="b">
        <v>0</v>
      </c>
      <c r="J133" t="b">
        <v>0</v>
      </c>
      <c r="K133" s="21">
        <v>42675</v>
      </c>
      <c r="L133">
        <v>1</v>
      </c>
      <c r="M133">
        <v>1</v>
      </c>
      <c r="N133">
        <v>0</v>
      </c>
    </row>
    <row r="134" spans="1:14" x14ac:dyDescent="0.3">
      <c r="A134" t="s">
        <v>293</v>
      </c>
      <c r="B134" t="s">
        <v>65</v>
      </c>
      <c r="C134" t="s">
        <v>21</v>
      </c>
      <c r="D134" s="21">
        <v>42677</v>
      </c>
      <c r="E134" t="s">
        <v>339</v>
      </c>
      <c r="F134" t="s">
        <v>512</v>
      </c>
      <c r="G134" t="s">
        <v>339</v>
      </c>
      <c r="H134" t="b">
        <v>0</v>
      </c>
      <c r="I134" t="b">
        <v>0</v>
      </c>
      <c r="J134" t="b">
        <v>0</v>
      </c>
      <c r="K134" s="21">
        <v>42677</v>
      </c>
      <c r="L134">
        <v>1</v>
      </c>
      <c r="M134">
        <v>1</v>
      </c>
      <c r="N134">
        <v>0</v>
      </c>
    </row>
    <row r="135" spans="1:14" x14ac:dyDescent="0.3">
      <c r="A135" t="s">
        <v>604</v>
      </c>
      <c r="B135" t="s">
        <v>92</v>
      </c>
      <c r="C135" t="s">
        <v>21</v>
      </c>
      <c r="D135" s="21">
        <v>42679</v>
      </c>
      <c r="E135" t="s">
        <v>491</v>
      </c>
      <c r="H135" t="b">
        <v>0</v>
      </c>
      <c r="I135" t="b">
        <v>1</v>
      </c>
      <c r="J135" t="b">
        <v>1</v>
      </c>
      <c r="K135" s="21">
        <v>42655</v>
      </c>
      <c r="L135">
        <v>1</v>
      </c>
      <c r="M135">
        <v>0</v>
      </c>
      <c r="N135">
        <v>0</v>
      </c>
    </row>
    <row r="136" spans="1:14" x14ac:dyDescent="0.3">
      <c r="A136" t="s">
        <v>605</v>
      </c>
      <c r="B136" t="s">
        <v>95</v>
      </c>
      <c r="C136" t="s">
        <v>18</v>
      </c>
      <c r="D136" s="21">
        <v>42679</v>
      </c>
      <c r="H136" t="b">
        <v>0</v>
      </c>
      <c r="I136" t="b">
        <v>1</v>
      </c>
      <c r="J136" t="b">
        <v>0</v>
      </c>
      <c r="L136">
        <v>1</v>
      </c>
      <c r="M136">
        <v>0</v>
      </c>
      <c r="N136">
        <v>0</v>
      </c>
    </row>
    <row r="137" spans="1:14" x14ac:dyDescent="0.3">
      <c r="A137" t="s">
        <v>606</v>
      </c>
      <c r="B137" t="s">
        <v>114</v>
      </c>
      <c r="C137" t="s">
        <v>20</v>
      </c>
      <c r="D137" s="21">
        <v>42676</v>
      </c>
      <c r="E137" t="s">
        <v>587</v>
      </c>
      <c r="F137" t="s">
        <v>511</v>
      </c>
      <c r="G137" t="s">
        <v>587</v>
      </c>
      <c r="H137" t="b">
        <v>1</v>
      </c>
      <c r="I137" t="b">
        <v>0</v>
      </c>
      <c r="J137" t="b">
        <v>0</v>
      </c>
      <c r="L137">
        <v>1</v>
      </c>
      <c r="M137">
        <v>0</v>
      </c>
      <c r="N137">
        <v>0</v>
      </c>
    </row>
    <row r="138" spans="1:14" x14ac:dyDescent="0.3">
      <c r="A138" t="s">
        <v>607</v>
      </c>
      <c r="B138" t="s">
        <v>116</v>
      </c>
      <c r="C138" t="s">
        <v>21</v>
      </c>
      <c r="D138" s="21">
        <v>42681</v>
      </c>
      <c r="E138" t="s">
        <v>491</v>
      </c>
      <c r="F138" t="s">
        <v>522</v>
      </c>
      <c r="G138" t="s">
        <v>491</v>
      </c>
      <c r="H138" t="b">
        <v>0</v>
      </c>
      <c r="I138" t="b">
        <v>1</v>
      </c>
      <c r="J138" t="b">
        <v>0</v>
      </c>
      <c r="L138">
        <v>1</v>
      </c>
      <c r="M138">
        <v>0</v>
      </c>
      <c r="N138">
        <v>0</v>
      </c>
    </row>
    <row r="139" spans="1:14" x14ac:dyDescent="0.3">
      <c r="A139" t="s">
        <v>608</v>
      </c>
      <c r="B139" t="s">
        <v>126</v>
      </c>
      <c r="C139" t="s">
        <v>20</v>
      </c>
      <c r="D139" s="21">
        <v>42679</v>
      </c>
      <c r="E139" t="s">
        <v>509</v>
      </c>
      <c r="F139" t="s">
        <v>482</v>
      </c>
      <c r="G139" t="s">
        <v>535</v>
      </c>
      <c r="H139" t="b">
        <v>0</v>
      </c>
      <c r="I139" t="b">
        <v>1</v>
      </c>
      <c r="J139" t="b">
        <v>1</v>
      </c>
      <c r="L139">
        <v>1</v>
      </c>
      <c r="M139">
        <v>0</v>
      </c>
      <c r="N139">
        <v>0</v>
      </c>
    </row>
    <row r="140" spans="1:14" x14ac:dyDescent="0.3">
      <c r="A140" t="s">
        <v>317</v>
      </c>
      <c r="B140" t="s">
        <v>88</v>
      </c>
      <c r="C140" t="s">
        <v>18</v>
      </c>
      <c r="D140" s="21">
        <v>42685</v>
      </c>
      <c r="F140" t="s">
        <v>482</v>
      </c>
      <c r="G140" t="s">
        <v>508</v>
      </c>
      <c r="H140" t="b">
        <v>0</v>
      </c>
      <c r="I140" t="b">
        <v>1</v>
      </c>
      <c r="J140" t="b">
        <v>1</v>
      </c>
      <c r="K140" s="21">
        <v>42684</v>
      </c>
      <c r="L140">
        <v>0.5</v>
      </c>
      <c r="M140">
        <v>0</v>
      </c>
      <c r="N140">
        <v>0</v>
      </c>
    </row>
    <row r="141" spans="1:14" x14ac:dyDescent="0.3">
      <c r="A141" t="s">
        <v>609</v>
      </c>
      <c r="B141" t="s">
        <v>108</v>
      </c>
      <c r="C141" t="s">
        <v>21</v>
      </c>
      <c r="D141" s="21">
        <v>42675</v>
      </c>
      <c r="E141" t="s">
        <v>307</v>
      </c>
      <c r="H141" t="b">
        <v>1</v>
      </c>
      <c r="I141" t="b">
        <v>1</v>
      </c>
      <c r="J141" t="b">
        <v>0</v>
      </c>
      <c r="L141">
        <v>1</v>
      </c>
      <c r="M141">
        <v>0</v>
      </c>
      <c r="N141">
        <v>0</v>
      </c>
    </row>
    <row r="142" spans="1:14" x14ac:dyDescent="0.3">
      <c r="A142" t="s">
        <v>610</v>
      </c>
      <c r="B142" t="s">
        <v>52</v>
      </c>
      <c r="C142" t="s">
        <v>21</v>
      </c>
      <c r="D142" s="21">
        <v>42682</v>
      </c>
      <c r="H142" t="b">
        <v>0</v>
      </c>
      <c r="I142" t="b">
        <v>1</v>
      </c>
      <c r="J142" t="b">
        <v>0</v>
      </c>
      <c r="L142">
        <v>1</v>
      </c>
      <c r="M142">
        <v>0</v>
      </c>
      <c r="N142">
        <v>0</v>
      </c>
    </row>
    <row r="143" spans="1:14" x14ac:dyDescent="0.3">
      <c r="A143" t="s">
        <v>611</v>
      </c>
      <c r="B143" t="s">
        <v>88</v>
      </c>
      <c r="C143" t="s">
        <v>18</v>
      </c>
      <c r="D143" s="21">
        <v>42685</v>
      </c>
      <c r="E143" t="s">
        <v>392</v>
      </c>
      <c r="H143" t="b">
        <v>0</v>
      </c>
      <c r="I143" t="b">
        <v>1</v>
      </c>
      <c r="J143" t="b">
        <v>0</v>
      </c>
      <c r="L143">
        <v>1</v>
      </c>
      <c r="M143">
        <v>0</v>
      </c>
      <c r="N143">
        <v>0</v>
      </c>
    </row>
    <row r="144" spans="1:14" x14ac:dyDescent="0.3">
      <c r="A144" t="s">
        <v>612</v>
      </c>
      <c r="B144" t="s">
        <v>74</v>
      </c>
      <c r="C144" t="s">
        <v>21</v>
      </c>
      <c r="D144" s="21">
        <v>42679</v>
      </c>
      <c r="E144" t="s">
        <v>195</v>
      </c>
      <c r="F144" t="s">
        <v>482</v>
      </c>
      <c r="G144" t="s">
        <v>195</v>
      </c>
      <c r="H144" t="b">
        <v>0</v>
      </c>
      <c r="I144" t="b">
        <v>1</v>
      </c>
      <c r="J144" t="b">
        <v>1</v>
      </c>
      <c r="K144" s="21">
        <v>42655</v>
      </c>
      <c r="L144">
        <v>1</v>
      </c>
      <c r="M144">
        <v>0</v>
      </c>
      <c r="N144">
        <v>0</v>
      </c>
    </row>
    <row r="145" spans="1:14" x14ac:dyDescent="0.3">
      <c r="A145" t="s">
        <v>224</v>
      </c>
      <c r="B145" t="s">
        <v>116</v>
      </c>
      <c r="C145" t="s">
        <v>21</v>
      </c>
      <c r="D145" s="21">
        <v>42684</v>
      </c>
      <c r="E145" t="s">
        <v>392</v>
      </c>
      <c r="F145" t="s">
        <v>495</v>
      </c>
      <c r="G145" t="s">
        <v>392</v>
      </c>
      <c r="H145" t="b">
        <v>0</v>
      </c>
      <c r="I145" t="b">
        <v>0</v>
      </c>
      <c r="J145" t="b">
        <v>0</v>
      </c>
      <c r="K145" s="21">
        <v>42684</v>
      </c>
      <c r="L145">
        <v>0.5</v>
      </c>
      <c r="M145">
        <v>1</v>
      </c>
      <c r="N145">
        <v>0</v>
      </c>
    </row>
    <row r="146" spans="1:14" x14ac:dyDescent="0.3">
      <c r="A146" t="s">
        <v>613</v>
      </c>
      <c r="B146" t="s">
        <v>125</v>
      </c>
      <c r="C146" t="s">
        <v>18</v>
      </c>
      <c r="D146" s="21">
        <v>42688</v>
      </c>
      <c r="E146" t="s">
        <v>142</v>
      </c>
      <c r="F146" t="s">
        <v>511</v>
      </c>
      <c r="G146" t="s">
        <v>142</v>
      </c>
      <c r="H146" t="b">
        <v>1</v>
      </c>
      <c r="I146" t="b">
        <v>0</v>
      </c>
      <c r="J146" t="b">
        <v>0</v>
      </c>
      <c r="L146">
        <v>0.5</v>
      </c>
      <c r="M146">
        <v>0</v>
      </c>
      <c r="N146">
        <v>0</v>
      </c>
    </row>
    <row r="147" spans="1:14" x14ac:dyDescent="0.3">
      <c r="A147" t="s">
        <v>614</v>
      </c>
      <c r="B147" t="s">
        <v>120</v>
      </c>
      <c r="C147" t="s">
        <v>21</v>
      </c>
      <c r="D147" s="21">
        <v>42685</v>
      </c>
      <c r="E147" t="s">
        <v>195</v>
      </c>
      <c r="F147" t="s">
        <v>522</v>
      </c>
      <c r="G147" t="s">
        <v>195</v>
      </c>
      <c r="H147" t="b">
        <v>0</v>
      </c>
      <c r="I147" t="b">
        <v>1</v>
      </c>
      <c r="J147" t="b">
        <v>0</v>
      </c>
      <c r="L147">
        <v>1</v>
      </c>
      <c r="M147">
        <v>0</v>
      </c>
      <c r="N147">
        <v>0</v>
      </c>
    </row>
    <row r="148" spans="1:14" x14ac:dyDescent="0.3">
      <c r="A148" t="s">
        <v>252</v>
      </c>
      <c r="B148" t="s">
        <v>104</v>
      </c>
      <c r="C148" t="s">
        <v>18</v>
      </c>
      <c r="D148" s="21">
        <v>42683</v>
      </c>
      <c r="E148" t="s">
        <v>492</v>
      </c>
      <c r="F148" t="s">
        <v>488</v>
      </c>
      <c r="G148" t="s">
        <v>492</v>
      </c>
      <c r="H148" t="b">
        <v>1</v>
      </c>
      <c r="I148" t="b">
        <v>1</v>
      </c>
      <c r="J148" t="b">
        <v>0</v>
      </c>
      <c r="K148" s="21">
        <v>42683</v>
      </c>
      <c r="L148">
        <v>0.5</v>
      </c>
      <c r="M148">
        <v>1</v>
      </c>
      <c r="N148">
        <v>0</v>
      </c>
    </row>
    <row r="149" spans="1:14" x14ac:dyDescent="0.3">
      <c r="A149" t="s">
        <v>598</v>
      </c>
      <c r="B149" t="s">
        <v>36</v>
      </c>
      <c r="C149" t="s">
        <v>18</v>
      </c>
      <c r="D149" s="21">
        <v>42686</v>
      </c>
      <c r="F149" t="s">
        <v>482</v>
      </c>
      <c r="G149" t="s">
        <v>615</v>
      </c>
      <c r="H149" t="b">
        <v>0</v>
      </c>
      <c r="I149" t="b">
        <v>1</v>
      </c>
      <c r="J149" t="b">
        <v>1</v>
      </c>
      <c r="L149">
        <v>0.33</v>
      </c>
      <c r="M149">
        <v>0</v>
      </c>
      <c r="N149">
        <v>0</v>
      </c>
    </row>
    <row r="150" spans="1:14" x14ac:dyDescent="0.3">
      <c r="A150" t="s">
        <v>616</v>
      </c>
      <c r="B150" t="s">
        <v>102</v>
      </c>
      <c r="C150" t="s">
        <v>21</v>
      </c>
      <c r="D150" s="21">
        <v>42684</v>
      </c>
      <c r="H150" t="b">
        <v>0</v>
      </c>
      <c r="I150" t="b">
        <v>1</v>
      </c>
      <c r="J150" t="b">
        <v>0</v>
      </c>
      <c r="L150">
        <v>1</v>
      </c>
      <c r="M150">
        <v>0</v>
      </c>
      <c r="N150">
        <v>0</v>
      </c>
    </row>
    <row r="151" spans="1:14" x14ac:dyDescent="0.3">
      <c r="A151" t="s">
        <v>355</v>
      </c>
      <c r="B151" t="s">
        <v>115</v>
      </c>
      <c r="C151" t="s">
        <v>24</v>
      </c>
      <c r="D151" s="21">
        <v>42677</v>
      </c>
      <c r="F151" t="s">
        <v>482</v>
      </c>
      <c r="G151" t="s">
        <v>617</v>
      </c>
      <c r="H151" t="b">
        <v>1</v>
      </c>
      <c r="I151" t="b">
        <v>1</v>
      </c>
      <c r="J151" t="b">
        <v>1</v>
      </c>
      <c r="K151" s="21">
        <v>42684</v>
      </c>
      <c r="L151">
        <v>0.5</v>
      </c>
      <c r="M151">
        <v>0</v>
      </c>
      <c r="N151">
        <v>0</v>
      </c>
    </row>
    <row r="152" spans="1:14" x14ac:dyDescent="0.3">
      <c r="A152" t="s">
        <v>618</v>
      </c>
      <c r="B152" t="s">
        <v>93</v>
      </c>
      <c r="C152" t="s">
        <v>22</v>
      </c>
      <c r="D152" s="21">
        <v>42689</v>
      </c>
      <c r="H152" t="b">
        <v>0</v>
      </c>
      <c r="I152" t="b">
        <v>1</v>
      </c>
      <c r="J152" t="b">
        <v>0</v>
      </c>
      <c r="L152">
        <v>1</v>
      </c>
      <c r="M152">
        <v>0</v>
      </c>
      <c r="N152">
        <v>0</v>
      </c>
    </row>
    <row r="153" spans="1:14" x14ac:dyDescent="0.3">
      <c r="A153" t="s">
        <v>619</v>
      </c>
      <c r="B153" t="s">
        <v>113</v>
      </c>
      <c r="C153" t="s">
        <v>20</v>
      </c>
      <c r="D153" s="21">
        <v>42683</v>
      </c>
      <c r="E153" t="s">
        <v>499</v>
      </c>
      <c r="H153" t="b">
        <v>1</v>
      </c>
      <c r="I153" t="b">
        <v>1</v>
      </c>
      <c r="J153" t="b">
        <v>1</v>
      </c>
      <c r="L153">
        <v>0.5</v>
      </c>
      <c r="M153">
        <v>0</v>
      </c>
      <c r="N153">
        <v>0</v>
      </c>
    </row>
    <row r="154" spans="1:14" x14ac:dyDescent="0.3">
      <c r="A154" t="s">
        <v>620</v>
      </c>
      <c r="B154" t="s">
        <v>68</v>
      </c>
      <c r="C154" t="s">
        <v>18</v>
      </c>
      <c r="D154" s="21">
        <v>42683</v>
      </c>
      <c r="E154" t="s">
        <v>489</v>
      </c>
      <c r="F154" t="s">
        <v>522</v>
      </c>
      <c r="G154" t="s">
        <v>489</v>
      </c>
      <c r="H154" t="b">
        <v>1</v>
      </c>
      <c r="I154" t="b">
        <v>1</v>
      </c>
      <c r="J154" t="b">
        <v>0</v>
      </c>
      <c r="L154">
        <v>1</v>
      </c>
      <c r="M154">
        <v>0</v>
      </c>
      <c r="N154">
        <v>0</v>
      </c>
    </row>
    <row r="155" spans="1:14" x14ac:dyDescent="0.3">
      <c r="A155" t="s">
        <v>621</v>
      </c>
      <c r="B155" t="s">
        <v>42</v>
      </c>
      <c r="C155" t="s">
        <v>24</v>
      </c>
      <c r="D155" s="21">
        <v>42683</v>
      </c>
      <c r="E155" t="s">
        <v>561</v>
      </c>
      <c r="H155" t="b">
        <v>0</v>
      </c>
      <c r="I155" t="b">
        <v>1</v>
      </c>
      <c r="J155" t="b">
        <v>1</v>
      </c>
      <c r="L155">
        <v>1</v>
      </c>
      <c r="M155">
        <v>0</v>
      </c>
      <c r="N155">
        <v>0</v>
      </c>
    </row>
    <row r="156" spans="1:14" x14ac:dyDescent="0.3">
      <c r="A156" t="s">
        <v>287</v>
      </c>
      <c r="B156" t="s">
        <v>48</v>
      </c>
      <c r="C156" t="s">
        <v>18</v>
      </c>
      <c r="D156" s="21">
        <v>42684</v>
      </c>
      <c r="E156" t="s">
        <v>489</v>
      </c>
      <c r="F156" t="s">
        <v>488</v>
      </c>
      <c r="G156" t="s">
        <v>489</v>
      </c>
      <c r="H156" t="b">
        <v>1</v>
      </c>
      <c r="I156" t="b">
        <v>0</v>
      </c>
      <c r="J156" t="b">
        <v>0</v>
      </c>
      <c r="K156" s="21">
        <v>42684</v>
      </c>
      <c r="L156">
        <v>1</v>
      </c>
      <c r="M156">
        <v>1</v>
      </c>
      <c r="N156">
        <v>0</v>
      </c>
    </row>
    <row r="157" spans="1:14" x14ac:dyDescent="0.3">
      <c r="A157" t="s">
        <v>622</v>
      </c>
      <c r="B157" t="s">
        <v>113</v>
      </c>
      <c r="C157" t="s">
        <v>20</v>
      </c>
      <c r="D157" s="21">
        <v>42689</v>
      </c>
      <c r="E157" t="s">
        <v>587</v>
      </c>
      <c r="H157" t="b">
        <v>1</v>
      </c>
      <c r="I157" t="b">
        <v>0</v>
      </c>
      <c r="J157" t="b">
        <v>0</v>
      </c>
      <c r="L157">
        <v>1</v>
      </c>
      <c r="M157">
        <v>0</v>
      </c>
      <c r="N157">
        <v>0</v>
      </c>
    </row>
    <row r="158" spans="1:14" x14ac:dyDescent="0.3">
      <c r="A158" t="s">
        <v>623</v>
      </c>
      <c r="B158" t="s">
        <v>51</v>
      </c>
      <c r="C158" t="s">
        <v>18</v>
      </c>
      <c r="D158" s="21">
        <v>42683</v>
      </c>
      <c r="E158" t="s">
        <v>142</v>
      </c>
      <c r="F158" t="s">
        <v>482</v>
      </c>
      <c r="G158" t="s">
        <v>508</v>
      </c>
      <c r="H158" t="b">
        <v>0</v>
      </c>
      <c r="I158" t="b">
        <v>1</v>
      </c>
      <c r="J158" t="b">
        <v>1</v>
      </c>
      <c r="L158">
        <v>1</v>
      </c>
      <c r="M158">
        <v>0</v>
      </c>
      <c r="N158">
        <v>0</v>
      </c>
    </row>
    <row r="159" spans="1:14" x14ac:dyDescent="0.3">
      <c r="A159" t="s">
        <v>409</v>
      </c>
      <c r="B159" t="s">
        <v>32</v>
      </c>
      <c r="C159" t="s">
        <v>23</v>
      </c>
      <c r="D159" s="21">
        <v>42685</v>
      </c>
      <c r="E159" t="s">
        <v>570</v>
      </c>
      <c r="F159" t="s">
        <v>488</v>
      </c>
      <c r="G159" t="s">
        <v>570</v>
      </c>
      <c r="H159" t="b">
        <v>1</v>
      </c>
      <c r="I159" t="b">
        <v>0</v>
      </c>
      <c r="J159" t="b">
        <v>0</v>
      </c>
      <c r="K159" s="21">
        <v>42685</v>
      </c>
      <c r="L159">
        <v>0.5</v>
      </c>
      <c r="M159">
        <v>1</v>
      </c>
      <c r="N159">
        <v>0</v>
      </c>
    </row>
    <row r="160" spans="1:14" x14ac:dyDescent="0.3">
      <c r="A160" t="s">
        <v>624</v>
      </c>
      <c r="B160" t="s">
        <v>66</v>
      </c>
      <c r="C160" t="s">
        <v>18</v>
      </c>
      <c r="D160" s="21">
        <v>42685</v>
      </c>
      <c r="E160" t="s">
        <v>57</v>
      </c>
      <c r="F160" t="s">
        <v>507</v>
      </c>
      <c r="G160" t="s">
        <v>508</v>
      </c>
      <c r="H160" t="b">
        <v>0</v>
      </c>
      <c r="I160" t="b">
        <v>1</v>
      </c>
      <c r="J160" t="b">
        <v>0</v>
      </c>
      <c r="L160">
        <v>1</v>
      </c>
      <c r="M160">
        <v>0</v>
      </c>
      <c r="N160">
        <v>0</v>
      </c>
    </row>
    <row r="161" spans="1:14" x14ac:dyDescent="0.3">
      <c r="A161" t="s">
        <v>160</v>
      </c>
      <c r="B161" t="s">
        <v>93</v>
      </c>
      <c r="C161" t="s">
        <v>22</v>
      </c>
      <c r="D161" s="21">
        <v>42688</v>
      </c>
      <c r="E161" t="s">
        <v>625</v>
      </c>
      <c r="F161" t="s">
        <v>522</v>
      </c>
      <c r="G161" t="s">
        <v>625</v>
      </c>
      <c r="H161" t="b">
        <v>0</v>
      </c>
      <c r="I161" t="b">
        <v>1</v>
      </c>
      <c r="J161" t="b">
        <v>0</v>
      </c>
      <c r="K161" s="21">
        <v>42682</v>
      </c>
      <c r="L161">
        <v>0.5</v>
      </c>
      <c r="M161">
        <v>0</v>
      </c>
      <c r="N161">
        <v>0</v>
      </c>
    </row>
    <row r="162" spans="1:14" x14ac:dyDescent="0.3">
      <c r="A162" t="s">
        <v>424</v>
      </c>
      <c r="B162" t="s">
        <v>71</v>
      </c>
      <c r="C162" t="s">
        <v>18</v>
      </c>
      <c r="D162" s="21">
        <v>42684</v>
      </c>
      <c r="E162" t="s">
        <v>492</v>
      </c>
      <c r="F162" t="s">
        <v>564</v>
      </c>
      <c r="G162" t="s">
        <v>492</v>
      </c>
      <c r="H162" t="b">
        <v>1</v>
      </c>
      <c r="I162" t="b">
        <v>0</v>
      </c>
      <c r="J162" t="b">
        <v>0</v>
      </c>
      <c r="K162" s="21">
        <v>42684</v>
      </c>
      <c r="L162">
        <v>1</v>
      </c>
      <c r="M162">
        <v>1</v>
      </c>
      <c r="N162">
        <v>0</v>
      </c>
    </row>
    <row r="163" spans="1:14" x14ac:dyDescent="0.3">
      <c r="A163" t="s">
        <v>450</v>
      </c>
      <c r="B163" t="s">
        <v>125</v>
      </c>
      <c r="C163" t="s">
        <v>18</v>
      </c>
      <c r="D163" s="21">
        <v>42684</v>
      </c>
      <c r="E163" t="s">
        <v>553</v>
      </c>
      <c r="F163" t="s">
        <v>495</v>
      </c>
      <c r="G163" t="s">
        <v>553</v>
      </c>
      <c r="H163" t="b">
        <v>1</v>
      </c>
      <c r="I163" t="b">
        <v>0</v>
      </c>
      <c r="J163" t="b">
        <v>0</v>
      </c>
      <c r="K163" s="21">
        <v>42684</v>
      </c>
      <c r="L163">
        <v>1</v>
      </c>
      <c r="M163">
        <v>1</v>
      </c>
      <c r="N163">
        <v>0</v>
      </c>
    </row>
    <row r="164" spans="1:14" x14ac:dyDescent="0.3">
      <c r="A164" t="s">
        <v>626</v>
      </c>
      <c r="B164" t="s">
        <v>72</v>
      </c>
      <c r="C164" t="s">
        <v>18</v>
      </c>
      <c r="D164" s="21">
        <v>42685</v>
      </c>
      <c r="H164" t="b">
        <v>0</v>
      </c>
      <c r="I164" t="b">
        <v>1</v>
      </c>
      <c r="J164" t="b">
        <v>0</v>
      </c>
      <c r="L164">
        <v>1</v>
      </c>
      <c r="M164">
        <v>0</v>
      </c>
      <c r="N164">
        <v>0</v>
      </c>
    </row>
    <row r="165" spans="1:14" x14ac:dyDescent="0.3">
      <c r="A165" t="s">
        <v>627</v>
      </c>
      <c r="B165" t="s">
        <v>566</v>
      </c>
      <c r="C165" t="s">
        <v>21</v>
      </c>
      <c r="D165" s="21">
        <v>42685</v>
      </c>
      <c r="E165" t="s">
        <v>392</v>
      </c>
      <c r="F165" t="s">
        <v>511</v>
      </c>
      <c r="G165" t="s">
        <v>392</v>
      </c>
      <c r="H165" t="b">
        <v>0</v>
      </c>
      <c r="I165" t="b">
        <v>0</v>
      </c>
      <c r="J165" t="b">
        <v>0</v>
      </c>
      <c r="L165">
        <v>0.5</v>
      </c>
      <c r="M165">
        <v>0</v>
      </c>
      <c r="N165">
        <v>0</v>
      </c>
    </row>
    <row r="166" spans="1:14" x14ac:dyDescent="0.3">
      <c r="A166" t="s">
        <v>628</v>
      </c>
      <c r="B166" t="s">
        <v>36</v>
      </c>
      <c r="C166" t="s">
        <v>18</v>
      </c>
      <c r="D166" s="21">
        <v>42689</v>
      </c>
      <c r="H166" t="b">
        <v>0</v>
      </c>
      <c r="I166" t="b">
        <v>1</v>
      </c>
      <c r="J166" t="b">
        <v>1</v>
      </c>
      <c r="L166">
        <v>1</v>
      </c>
      <c r="M166">
        <v>0</v>
      </c>
      <c r="N166">
        <v>0</v>
      </c>
    </row>
    <row r="167" spans="1:14" x14ac:dyDescent="0.3">
      <c r="A167" t="s">
        <v>316</v>
      </c>
      <c r="B167" t="s">
        <v>108</v>
      </c>
      <c r="C167" t="s">
        <v>21</v>
      </c>
      <c r="D167" s="21">
        <v>42649</v>
      </c>
      <c r="E167" t="s">
        <v>539</v>
      </c>
      <c r="H167" t="b">
        <v>0</v>
      </c>
      <c r="I167" t="b">
        <v>1</v>
      </c>
      <c r="J167" t="b">
        <v>1</v>
      </c>
      <c r="K167" s="21">
        <v>42681</v>
      </c>
      <c r="L167">
        <v>0.25</v>
      </c>
      <c r="M167">
        <v>0</v>
      </c>
      <c r="N167">
        <v>0</v>
      </c>
    </row>
    <row r="168" spans="1:14" x14ac:dyDescent="0.3">
      <c r="A168" t="s">
        <v>175</v>
      </c>
      <c r="B168" t="s">
        <v>126</v>
      </c>
      <c r="C168" t="s">
        <v>20</v>
      </c>
      <c r="D168" s="21">
        <v>42683</v>
      </c>
      <c r="E168" t="s">
        <v>499</v>
      </c>
      <c r="F168" t="s">
        <v>495</v>
      </c>
      <c r="G168" t="s">
        <v>499</v>
      </c>
      <c r="H168" t="b">
        <v>1</v>
      </c>
      <c r="I168" t="b">
        <v>0</v>
      </c>
      <c r="J168" t="b">
        <v>0</v>
      </c>
      <c r="K168" s="21">
        <v>42683</v>
      </c>
      <c r="L168">
        <v>1</v>
      </c>
      <c r="M168">
        <v>1</v>
      </c>
      <c r="N168">
        <v>0</v>
      </c>
    </row>
    <row r="169" spans="1:14" x14ac:dyDescent="0.3">
      <c r="A169" t="s">
        <v>629</v>
      </c>
      <c r="B169" t="s">
        <v>60</v>
      </c>
      <c r="C169" t="s">
        <v>23</v>
      </c>
      <c r="D169" s="21">
        <v>42682</v>
      </c>
      <c r="F169" t="s">
        <v>497</v>
      </c>
      <c r="G169" t="s">
        <v>500</v>
      </c>
      <c r="H169" t="b">
        <v>1</v>
      </c>
      <c r="I169" t="b">
        <v>0</v>
      </c>
      <c r="J169" t="b">
        <v>0</v>
      </c>
      <c r="L169">
        <v>1</v>
      </c>
      <c r="M169">
        <v>0</v>
      </c>
      <c r="N169">
        <v>0</v>
      </c>
    </row>
    <row r="170" spans="1:14" x14ac:dyDescent="0.3">
      <c r="A170" t="s">
        <v>630</v>
      </c>
      <c r="B170" t="s">
        <v>95</v>
      </c>
      <c r="C170" t="s">
        <v>18</v>
      </c>
      <c r="D170" s="21">
        <v>42685</v>
      </c>
      <c r="E170" t="s">
        <v>553</v>
      </c>
      <c r="F170" t="s">
        <v>482</v>
      </c>
      <c r="G170" t="s">
        <v>553</v>
      </c>
      <c r="H170" t="b">
        <v>1</v>
      </c>
      <c r="I170" t="b">
        <v>0</v>
      </c>
      <c r="J170" t="b">
        <v>1</v>
      </c>
      <c r="L170">
        <v>1</v>
      </c>
      <c r="M170">
        <v>0</v>
      </c>
      <c r="N170">
        <v>0</v>
      </c>
    </row>
    <row r="171" spans="1:14" x14ac:dyDescent="0.3">
      <c r="A171" t="s">
        <v>631</v>
      </c>
      <c r="B171" t="s">
        <v>71</v>
      </c>
      <c r="C171" t="s">
        <v>18</v>
      </c>
      <c r="D171" s="21">
        <v>42683</v>
      </c>
      <c r="E171" t="s">
        <v>489</v>
      </c>
      <c r="H171" t="b">
        <v>0</v>
      </c>
      <c r="I171" t="b">
        <v>1</v>
      </c>
      <c r="J171" t="b">
        <v>1</v>
      </c>
      <c r="L171">
        <v>0.5</v>
      </c>
      <c r="M171">
        <v>0</v>
      </c>
      <c r="N171">
        <v>0</v>
      </c>
    </row>
    <row r="172" spans="1:14" x14ac:dyDescent="0.3">
      <c r="A172" t="s">
        <v>632</v>
      </c>
      <c r="B172" t="s">
        <v>94</v>
      </c>
      <c r="C172" t="s">
        <v>22</v>
      </c>
      <c r="D172" s="21">
        <v>42689</v>
      </c>
      <c r="E172" t="s">
        <v>345</v>
      </c>
      <c r="H172" t="b">
        <v>0</v>
      </c>
      <c r="I172" t="b">
        <v>0</v>
      </c>
      <c r="J172" t="b">
        <v>0</v>
      </c>
      <c r="L172">
        <v>1</v>
      </c>
      <c r="M172">
        <v>0</v>
      </c>
      <c r="N172">
        <v>0</v>
      </c>
    </row>
    <row r="173" spans="1:14" x14ac:dyDescent="0.3">
      <c r="A173" t="s">
        <v>633</v>
      </c>
      <c r="B173" t="s">
        <v>89</v>
      </c>
      <c r="C173" t="s">
        <v>21</v>
      </c>
      <c r="D173" s="21">
        <v>42685</v>
      </c>
      <c r="E173" t="s">
        <v>491</v>
      </c>
      <c r="F173" t="s">
        <v>511</v>
      </c>
      <c r="G173" t="s">
        <v>491</v>
      </c>
      <c r="H173" t="b">
        <v>1</v>
      </c>
      <c r="I173" t="b">
        <v>1</v>
      </c>
      <c r="J173" t="b">
        <v>1</v>
      </c>
      <c r="L173">
        <v>0.5</v>
      </c>
      <c r="M173">
        <v>0</v>
      </c>
      <c r="N173">
        <v>0</v>
      </c>
    </row>
    <row r="174" spans="1:14" x14ac:dyDescent="0.3">
      <c r="A174" t="s">
        <v>634</v>
      </c>
      <c r="B174" t="s">
        <v>125</v>
      </c>
      <c r="C174" t="s">
        <v>18</v>
      </c>
      <c r="D174" s="21">
        <v>42688</v>
      </c>
      <c r="E174" t="s">
        <v>553</v>
      </c>
      <c r="H174" t="b">
        <v>0</v>
      </c>
      <c r="I174" t="b">
        <v>1</v>
      </c>
      <c r="J174" t="b">
        <v>1</v>
      </c>
      <c r="K174" s="21">
        <v>42665</v>
      </c>
      <c r="L174">
        <v>1</v>
      </c>
      <c r="M174">
        <v>0</v>
      </c>
      <c r="N174">
        <v>0</v>
      </c>
    </row>
    <row r="175" spans="1:14" x14ac:dyDescent="0.3">
      <c r="A175" t="s">
        <v>635</v>
      </c>
      <c r="B175" t="s">
        <v>106</v>
      </c>
      <c r="C175" t="s">
        <v>21</v>
      </c>
      <c r="D175" s="21">
        <v>42685</v>
      </c>
      <c r="E175" t="s">
        <v>339</v>
      </c>
      <c r="H175" t="b">
        <v>0</v>
      </c>
      <c r="I175" t="b">
        <v>0</v>
      </c>
      <c r="J175" t="b">
        <v>0</v>
      </c>
      <c r="L175">
        <v>1</v>
      </c>
      <c r="M175">
        <v>0</v>
      </c>
      <c r="N175">
        <v>0</v>
      </c>
    </row>
    <row r="176" spans="1:14" x14ac:dyDescent="0.3">
      <c r="A176" t="s">
        <v>259</v>
      </c>
      <c r="B176" t="s">
        <v>113</v>
      </c>
      <c r="C176" t="s">
        <v>20</v>
      </c>
      <c r="D176" s="21">
        <v>42684</v>
      </c>
      <c r="E176" t="s">
        <v>509</v>
      </c>
      <c r="F176" t="s">
        <v>482</v>
      </c>
      <c r="G176" t="s">
        <v>509</v>
      </c>
      <c r="H176" t="b">
        <v>0</v>
      </c>
      <c r="I176" t="b">
        <v>1</v>
      </c>
      <c r="J176" t="b">
        <v>1</v>
      </c>
      <c r="K176" s="21">
        <v>42688</v>
      </c>
      <c r="L176">
        <v>0.25</v>
      </c>
      <c r="M176">
        <v>0</v>
      </c>
      <c r="N176">
        <v>0</v>
      </c>
    </row>
    <row r="177" spans="1:14" x14ac:dyDescent="0.3">
      <c r="A177" t="s">
        <v>336</v>
      </c>
      <c r="B177" t="s">
        <v>78</v>
      </c>
      <c r="C177" t="s">
        <v>18</v>
      </c>
      <c r="D177" s="21">
        <v>42683</v>
      </c>
      <c r="E177" t="s">
        <v>553</v>
      </c>
      <c r="F177" t="s">
        <v>488</v>
      </c>
      <c r="G177" t="s">
        <v>553</v>
      </c>
      <c r="H177" t="b">
        <v>1</v>
      </c>
      <c r="I177" t="b">
        <v>0</v>
      </c>
      <c r="J177" t="b">
        <v>0</v>
      </c>
      <c r="K177" s="21">
        <v>42683</v>
      </c>
      <c r="L177">
        <v>0.25</v>
      </c>
      <c r="M177">
        <v>1</v>
      </c>
      <c r="N177">
        <v>0</v>
      </c>
    </row>
    <row r="178" spans="1:14" x14ac:dyDescent="0.3">
      <c r="A178" t="s">
        <v>636</v>
      </c>
      <c r="B178" t="s">
        <v>77</v>
      </c>
      <c r="C178" t="s">
        <v>23</v>
      </c>
      <c r="D178" s="21">
        <v>42683</v>
      </c>
      <c r="E178" t="s">
        <v>570</v>
      </c>
      <c r="H178" t="b">
        <v>1</v>
      </c>
      <c r="I178" t="b">
        <v>1</v>
      </c>
      <c r="J178" t="b">
        <v>0</v>
      </c>
      <c r="L178">
        <v>1</v>
      </c>
      <c r="M178">
        <v>0</v>
      </c>
      <c r="N178">
        <v>0</v>
      </c>
    </row>
    <row r="179" spans="1:14" x14ac:dyDescent="0.3">
      <c r="A179" t="s">
        <v>407</v>
      </c>
      <c r="B179" t="s">
        <v>125</v>
      </c>
      <c r="C179" t="s">
        <v>18</v>
      </c>
      <c r="D179" s="21">
        <v>42682</v>
      </c>
      <c r="E179" t="s">
        <v>553</v>
      </c>
      <c r="F179" t="s">
        <v>495</v>
      </c>
      <c r="G179" t="s">
        <v>553</v>
      </c>
      <c r="H179" t="b">
        <v>1</v>
      </c>
      <c r="I179" t="b">
        <v>0</v>
      </c>
      <c r="J179" t="b">
        <v>0</v>
      </c>
      <c r="K179" s="21">
        <v>42682</v>
      </c>
      <c r="L179">
        <v>1</v>
      </c>
      <c r="M179">
        <v>1</v>
      </c>
      <c r="N179">
        <v>0</v>
      </c>
    </row>
    <row r="180" spans="1:14" x14ac:dyDescent="0.3">
      <c r="A180" t="s">
        <v>637</v>
      </c>
      <c r="B180" t="s">
        <v>126</v>
      </c>
      <c r="C180" t="s">
        <v>20</v>
      </c>
      <c r="D180" s="21">
        <v>42685</v>
      </c>
      <c r="E180" t="s">
        <v>516</v>
      </c>
      <c r="H180" t="b">
        <v>0</v>
      </c>
      <c r="I180" t="b">
        <v>1</v>
      </c>
      <c r="J180" t="b">
        <v>1</v>
      </c>
      <c r="L180">
        <v>1</v>
      </c>
      <c r="M180">
        <v>0</v>
      </c>
      <c r="N180">
        <v>0</v>
      </c>
    </row>
    <row r="181" spans="1:14" x14ac:dyDescent="0.3">
      <c r="A181" t="s">
        <v>638</v>
      </c>
      <c r="B181" t="s">
        <v>98</v>
      </c>
      <c r="C181" t="s">
        <v>20</v>
      </c>
      <c r="D181" s="21">
        <v>42685</v>
      </c>
      <c r="E181" t="s">
        <v>561</v>
      </c>
      <c r="F181" t="s">
        <v>497</v>
      </c>
      <c r="G181" t="s">
        <v>561</v>
      </c>
      <c r="H181" t="b">
        <v>0</v>
      </c>
      <c r="I181" t="b">
        <v>0</v>
      </c>
      <c r="J181" t="b">
        <v>0</v>
      </c>
      <c r="L181">
        <v>1</v>
      </c>
      <c r="M181">
        <v>0</v>
      </c>
      <c r="N181">
        <v>0</v>
      </c>
    </row>
    <row r="182" spans="1:14" x14ac:dyDescent="0.3">
      <c r="A182" t="s">
        <v>639</v>
      </c>
      <c r="B182" t="s">
        <v>36</v>
      </c>
      <c r="C182" t="s">
        <v>18</v>
      </c>
      <c r="D182" s="21">
        <v>42679</v>
      </c>
      <c r="F182" t="s">
        <v>507</v>
      </c>
      <c r="G182" t="s">
        <v>508</v>
      </c>
      <c r="H182" t="b">
        <v>0</v>
      </c>
      <c r="I182" t="b">
        <v>1</v>
      </c>
      <c r="J182" t="b">
        <v>0</v>
      </c>
      <c r="L182">
        <v>1</v>
      </c>
      <c r="M182">
        <v>0</v>
      </c>
      <c r="N182">
        <v>0</v>
      </c>
    </row>
    <row r="183" spans="1:14" x14ac:dyDescent="0.3">
      <c r="A183" t="s">
        <v>640</v>
      </c>
      <c r="B183" t="s">
        <v>30</v>
      </c>
      <c r="C183" t="s">
        <v>23</v>
      </c>
      <c r="D183" s="21">
        <v>42678</v>
      </c>
      <c r="H183" t="b">
        <v>0</v>
      </c>
      <c r="I183" t="b">
        <v>1</v>
      </c>
      <c r="J183" t="b">
        <v>0</v>
      </c>
      <c r="L183">
        <v>1</v>
      </c>
      <c r="M183">
        <v>0</v>
      </c>
      <c r="N183">
        <v>0</v>
      </c>
    </row>
    <row r="184" spans="1:14" x14ac:dyDescent="0.3">
      <c r="A184" t="s">
        <v>641</v>
      </c>
      <c r="B184" t="s">
        <v>124</v>
      </c>
      <c r="C184" t="s">
        <v>21</v>
      </c>
      <c r="D184" s="21">
        <v>42676</v>
      </c>
      <c r="E184" t="s">
        <v>539</v>
      </c>
      <c r="H184" t="b">
        <v>1</v>
      </c>
      <c r="I184" t="b">
        <v>1</v>
      </c>
      <c r="J184" t="b">
        <v>1</v>
      </c>
      <c r="L184">
        <v>0.5</v>
      </c>
      <c r="M184">
        <v>0</v>
      </c>
      <c r="N184">
        <v>0</v>
      </c>
    </row>
    <row r="185" spans="1:14" x14ac:dyDescent="0.3">
      <c r="A185" t="s">
        <v>642</v>
      </c>
      <c r="B185" t="s">
        <v>71</v>
      </c>
      <c r="C185" t="s">
        <v>18</v>
      </c>
      <c r="D185" s="21">
        <v>42675</v>
      </c>
      <c r="E185" t="s">
        <v>489</v>
      </c>
      <c r="F185" t="s">
        <v>522</v>
      </c>
      <c r="G185" t="s">
        <v>489</v>
      </c>
      <c r="H185" t="b">
        <v>1</v>
      </c>
      <c r="I185" t="b">
        <v>1</v>
      </c>
      <c r="J185" t="b">
        <v>0</v>
      </c>
      <c r="L185">
        <v>1</v>
      </c>
      <c r="M185">
        <v>0</v>
      </c>
      <c r="N185">
        <v>0</v>
      </c>
    </row>
    <row r="186" spans="1:14" x14ac:dyDescent="0.3">
      <c r="A186" t="s">
        <v>169</v>
      </c>
      <c r="B186" t="s">
        <v>112</v>
      </c>
      <c r="C186" t="s">
        <v>21</v>
      </c>
      <c r="D186" s="21">
        <v>42675</v>
      </c>
      <c r="E186" t="s">
        <v>195</v>
      </c>
      <c r="F186" t="s">
        <v>495</v>
      </c>
      <c r="G186" t="s">
        <v>195</v>
      </c>
      <c r="H186" t="b">
        <v>1</v>
      </c>
      <c r="I186" t="b">
        <v>0</v>
      </c>
      <c r="J186" t="b">
        <v>0</v>
      </c>
      <c r="K186" s="21">
        <v>42675</v>
      </c>
      <c r="L186">
        <v>1</v>
      </c>
      <c r="M186">
        <v>1</v>
      </c>
      <c r="N186">
        <v>0</v>
      </c>
    </row>
    <row r="187" spans="1:14" x14ac:dyDescent="0.3">
      <c r="A187" t="s">
        <v>410</v>
      </c>
      <c r="B187" t="s">
        <v>68</v>
      </c>
      <c r="C187" t="s">
        <v>18</v>
      </c>
      <c r="D187" s="21">
        <v>42679</v>
      </c>
      <c r="E187" t="s">
        <v>489</v>
      </c>
      <c r="F187" t="s">
        <v>495</v>
      </c>
      <c r="G187" t="s">
        <v>489</v>
      </c>
      <c r="H187" t="b">
        <v>1</v>
      </c>
      <c r="I187" t="b">
        <v>0</v>
      </c>
      <c r="J187" t="b">
        <v>0</v>
      </c>
      <c r="K187" s="21">
        <v>42679</v>
      </c>
      <c r="L187">
        <v>1</v>
      </c>
      <c r="M187">
        <v>1</v>
      </c>
      <c r="N187">
        <v>0</v>
      </c>
    </row>
    <row r="188" spans="1:14" x14ac:dyDescent="0.3">
      <c r="A188" t="s">
        <v>643</v>
      </c>
      <c r="B188" t="s">
        <v>107</v>
      </c>
      <c r="C188" t="s">
        <v>21</v>
      </c>
      <c r="D188" s="21">
        <v>42677</v>
      </c>
      <c r="E188" t="s">
        <v>491</v>
      </c>
      <c r="F188" t="s">
        <v>482</v>
      </c>
      <c r="G188" t="s">
        <v>491</v>
      </c>
      <c r="H188" t="b">
        <v>1</v>
      </c>
      <c r="I188" t="b">
        <v>1</v>
      </c>
      <c r="J188" t="b">
        <v>1</v>
      </c>
      <c r="L188">
        <v>0.5</v>
      </c>
      <c r="M188">
        <v>0</v>
      </c>
      <c r="N188">
        <v>0</v>
      </c>
    </row>
    <row r="189" spans="1:14" x14ac:dyDescent="0.3">
      <c r="A189" t="s">
        <v>644</v>
      </c>
      <c r="B189" t="s">
        <v>45</v>
      </c>
      <c r="C189" t="s">
        <v>21</v>
      </c>
      <c r="D189" s="21">
        <v>42684</v>
      </c>
      <c r="E189" t="s">
        <v>491</v>
      </c>
      <c r="H189" t="b">
        <v>0</v>
      </c>
      <c r="I189" t="b">
        <v>1</v>
      </c>
      <c r="J189" t="b">
        <v>1</v>
      </c>
      <c r="K189" s="21">
        <v>42672</v>
      </c>
      <c r="L189">
        <v>1</v>
      </c>
      <c r="M189">
        <v>0</v>
      </c>
      <c r="N189">
        <v>0</v>
      </c>
    </row>
    <row r="190" spans="1:14" x14ac:dyDescent="0.3">
      <c r="A190" t="s">
        <v>645</v>
      </c>
      <c r="B190" t="s">
        <v>122</v>
      </c>
      <c r="C190" t="s">
        <v>23</v>
      </c>
      <c r="D190" s="21">
        <v>42682</v>
      </c>
      <c r="E190" t="s">
        <v>529</v>
      </c>
      <c r="F190" t="s">
        <v>497</v>
      </c>
      <c r="G190" t="s">
        <v>529</v>
      </c>
      <c r="H190" t="b">
        <v>0</v>
      </c>
      <c r="I190" t="b">
        <v>0</v>
      </c>
      <c r="J190" t="b">
        <v>0</v>
      </c>
      <c r="L190">
        <v>1</v>
      </c>
      <c r="M190">
        <v>0</v>
      </c>
      <c r="N190">
        <v>0</v>
      </c>
    </row>
    <row r="191" spans="1:14" x14ac:dyDescent="0.3">
      <c r="A191" t="s">
        <v>222</v>
      </c>
      <c r="B191" t="s">
        <v>95</v>
      </c>
      <c r="C191" t="s">
        <v>18</v>
      </c>
      <c r="D191" s="21">
        <v>42679</v>
      </c>
      <c r="H191" t="b">
        <v>1</v>
      </c>
      <c r="I191" t="b">
        <v>0</v>
      </c>
      <c r="J191" t="b">
        <v>1</v>
      </c>
      <c r="K191" s="21">
        <v>42678</v>
      </c>
      <c r="L191">
        <v>0.5</v>
      </c>
      <c r="M191">
        <v>0</v>
      </c>
      <c r="N191">
        <v>0</v>
      </c>
    </row>
    <row r="192" spans="1:14" x14ac:dyDescent="0.3">
      <c r="A192" t="s">
        <v>646</v>
      </c>
      <c r="B192" t="s">
        <v>66</v>
      </c>
      <c r="C192" t="s">
        <v>18</v>
      </c>
      <c r="D192" s="21">
        <v>42676</v>
      </c>
      <c r="H192" t="b">
        <v>0</v>
      </c>
      <c r="I192" t="b">
        <v>1</v>
      </c>
      <c r="J192" t="b">
        <v>0</v>
      </c>
      <c r="L192">
        <v>1</v>
      </c>
      <c r="M192">
        <v>0</v>
      </c>
      <c r="N192">
        <v>0</v>
      </c>
    </row>
    <row r="193" spans="1:14" x14ac:dyDescent="0.3">
      <c r="A193" t="s">
        <v>647</v>
      </c>
      <c r="B193" t="s">
        <v>135</v>
      </c>
      <c r="C193" t="s">
        <v>21</v>
      </c>
      <c r="D193" s="21">
        <v>42677</v>
      </c>
      <c r="F193" t="s">
        <v>482</v>
      </c>
      <c r="G193" t="s">
        <v>648</v>
      </c>
      <c r="H193" t="b">
        <v>0</v>
      </c>
      <c r="I193" t="b">
        <v>1</v>
      </c>
      <c r="J193" t="b">
        <v>1</v>
      </c>
      <c r="L193">
        <v>0.5</v>
      </c>
      <c r="M193">
        <v>0</v>
      </c>
      <c r="N193">
        <v>0</v>
      </c>
    </row>
    <row r="194" spans="1:14" x14ac:dyDescent="0.3">
      <c r="A194" t="s">
        <v>649</v>
      </c>
      <c r="B194" t="s">
        <v>113</v>
      </c>
      <c r="C194" t="s">
        <v>20</v>
      </c>
      <c r="D194" s="21">
        <v>42684</v>
      </c>
      <c r="H194" t="b">
        <v>0</v>
      </c>
      <c r="I194" t="b">
        <v>1</v>
      </c>
      <c r="J194" t="b">
        <v>0</v>
      </c>
      <c r="L194">
        <v>1</v>
      </c>
      <c r="M194">
        <v>0</v>
      </c>
      <c r="N194">
        <v>0</v>
      </c>
    </row>
    <row r="195" spans="1:14" x14ac:dyDescent="0.3">
      <c r="A195" t="s">
        <v>650</v>
      </c>
      <c r="B195" t="s">
        <v>82</v>
      </c>
      <c r="C195" t="s">
        <v>23</v>
      </c>
      <c r="D195" s="21">
        <v>42679</v>
      </c>
      <c r="E195" t="s">
        <v>500</v>
      </c>
      <c r="F195" t="s">
        <v>511</v>
      </c>
      <c r="G195" t="s">
        <v>500</v>
      </c>
      <c r="H195" t="b">
        <v>0</v>
      </c>
      <c r="I195" t="b">
        <v>0</v>
      </c>
      <c r="J195" t="b">
        <v>0</v>
      </c>
      <c r="L195">
        <v>1</v>
      </c>
      <c r="M195">
        <v>0</v>
      </c>
      <c r="N195">
        <v>0</v>
      </c>
    </row>
    <row r="196" spans="1:14" x14ac:dyDescent="0.3">
      <c r="A196" t="s">
        <v>464</v>
      </c>
      <c r="B196" t="s">
        <v>47</v>
      </c>
      <c r="C196" t="s">
        <v>20</v>
      </c>
      <c r="D196" s="21">
        <v>42651</v>
      </c>
      <c r="F196" t="s">
        <v>482</v>
      </c>
      <c r="G196" t="s">
        <v>651</v>
      </c>
      <c r="H196" t="b">
        <v>0</v>
      </c>
      <c r="I196" t="b">
        <v>1</v>
      </c>
      <c r="J196" t="b">
        <v>1</v>
      </c>
      <c r="K196" s="21">
        <v>42679</v>
      </c>
      <c r="L196">
        <v>0.25</v>
      </c>
      <c r="M196">
        <v>0</v>
      </c>
      <c r="N196">
        <v>0</v>
      </c>
    </row>
    <row r="197" spans="1:14" x14ac:dyDescent="0.3">
      <c r="A197" t="s">
        <v>352</v>
      </c>
      <c r="B197" t="s">
        <v>353</v>
      </c>
      <c r="C197" t="s">
        <v>18</v>
      </c>
      <c r="D197" s="21">
        <v>42612</v>
      </c>
      <c r="E197" t="s">
        <v>300</v>
      </c>
      <c r="F197" t="s">
        <v>511</v>
      </c>
      <c r="G197" t="s">
        <v>300</v>
      </c>
      <c r="H197" t="b">
        <v>1</v>
      </c>
      <c r="I197" t="b">
        <v>0</v>
      </c>
      <c r="J197" t="b">
        <v>0</v>
      </c>
      <c r="K197" s="21">
        <v>42679</v>
      </c>
      <c r="L197">
        <v>0.25</v>
      </c>
      <c r="M197">
        <v>0</v>
      </c>
      <c r="N197">
        <v>0</v>
      </c>
    </row>
    <row r="198" spans="1:14" x14ac:dyDescent="0.3">
      <c r="A198" t="s">
        <v>652</v>
      </c>
      <c r="B198" t="s">
        <v>97</v>
      </c>
      <c r="C198" t="s">
        <v>20</v>
      </c>
      <c r="D198" s="21">
        <v>42679</v>
      </c>
      <c r="H198" t="b">
        <v>0</v>
      </c>
      <c r="I198" t="b">
        <v>1</v>
      </c>
      <c r="J198" t="b">
        <v>0</v>
      </c>
      <c r="L198">
        <v>1</v>
      </c>
      <c r="M198">
        <v>0</v>
      </c>
      <c r="N198">
        <v>0</v>
      </c>
    </row>
    <row r="199" spans="1:14" x14ac:dyDescent="0.3">
      <c r="A199" t="s">
        <v>653</v>
      </c>
      <c r="B199" t="s">
        <v>126</v>
      </c>
      <c r="C199" t="s">
        <v>20</v>
      </c>
      <c r="D199" s="21">
        <v>42681</v>
      </c>
      <c r="H199" t="b">
        <v>0</v>
      </c>
      <c r="I199" t="b">
        <v>1</v>
      </c>
      <c r="J199" t="b">
        <v>0</v>
      </c>
      <c r="L199">
        <v>1</v>
      </c>
      <c r="M199">
        <v>0</v>
      </c>
      <c r="N199">
        <v>0</v>
      </c>
    </row>
    <row r="200" spans="1:14" x14ac:dyDescent="0.3">
      <c r="A200" t="s">
        <v>327</v>
      </c>
      <c r="B200" t="s">
        <v>72</v>
      </c>
      <c r="C200" t="s">
        <v>18</v>
      </c>
      <c r="D200" s="21">
        <v>42612</v>
      </c>
      <c r="E200" t="s">
        <v>654</v>
      </c>
      <c r="F200" t="s">
        <v>482</v>
      </c>
      <c r="H200" t="b">
        <v>0</v>
      </c>
      <c r="I200" t="b">
        <v>1</v>
      </c>
      <c r="J200" t="b">
        <v>1</v>
      </c>
      <c r="K200" s="21">
        <v>42679</v>
      </c>
      <c r="L200">
        <v>0.25</v>
      </c>
      <c r="M200">
        <v>0</v>
      </c>
      <c r="N200">
        <v>0</v>
      </c>
    </row>
    <row r="201" spans="1:14" x14ac:dyDescent="0.3">
      <c r="A201" t="s">
        <v>440</v>
      </c>
      <c r="B201" t="s">
        <v>128</v>
      </c>
      <c r="C201" t="s">
        <v>18</v>
      </c>
      <c r="D201" s="21">
        <v>42682</v>
      </c>
      <c r="E201" t="s">
        <v>492</v>
      </c>
      <c r="F201" t="s">
        <v>564</v>
      </c>
      <c r="G201" t="s">
        <v>492</v>
      </c>
      <c r="H201" t="b">
        <v>1</v>
      </c>
      <c r="I201" t="b">
        <v>1</v>
      </c>
      <c r="J201" t="b">
        <v>0</v>
      </c>
      <c r="K201" s="21">
        <v>42682</v>
      </c>
      <c r="L201">
        <v>0.25</v>
      </c>
      <c r="M201">
        <v>1</v>
      </c>
      <c r="N201">
        <v>0</v>
      </c>
    </row>
    <row r="202" spans="1:14" x14ac:dyDescent="0.3">
      <c r="A202" t="s">
        <v>211</v>
      </c>
      <c r="B202" t="s">
        <v>108</v>
      </c>
      <c r="C202" t="s">
        <v>21</v>
      </c>
      <c r="D202" s="21">
        <v>42683</v>
      </c>
      <c r="E202" t="s">
        <v>539</v>
      </c>
      <c r="F202" t="s">
        <v>495</v>
      </c>
      <c r="G202" t="s">
        <v>539</v>
      </c>
      <c r="H202" t="b">
        <v>0</v>
      </c>
      <c r="I202" t="b">
        <v>0</v>
      </c>
      <c r="J202" t="b">
        <v>0</v>
      </c>
      <c r="K202" s="21">
        <v>42683</v>
      </c>
      <c r="L202">
        <v>0.5</v>
      </c>
      <c r="M202">
        <v>1</v>
      </c>
      <c r="N202">
        <v>0</v>
      </c>
    </row>
    <row r="203" spans="1:14" x14ac:dyDescent="0.3">
      <c r="A203" t="s">
        <v>513</v>
      </c>
      <c r="B203" t="s">
        <v>95</v>
      </c>
      <c r="C203" t="s">
        <v>18</v>
      </c>
      <c r="D203" s="21">
        <v>42686</v>
      </c>
      <c r="F203" t="s">
        <v>482</v>
      </c>
      <c r="G203" t="s">
        <v>648</v>
      </c>
      <c r="H203" t="b">
        <v>1</v>
      </c>
      <c r="I203" t="b">
        <v>0</v>
      </c>
      <c r="J203" t="b">
        <v>1</v>
      </c>
      <c r="L203">
        <v>0.33</v>
      </c>
      <c r="M203">
        <v>0</v>
      </c>
      <c r="N203">
        <v>0</v>
      </c>
    </row>
    <row r="204" spans="1:14" x14ac:dyDescent="0.3">
      <c r="A204" t="s">
        <v>655</v>
      </c>
      <c r="B204" t="s">
        <v>107</v>
      </c>
      <c r="C204" t="s">
        <v>21</v>
      </c>
      <c r="D204" s="21">
        <v>42688</v>
      </c>
      <c r="H204" t="b">
        <v>0</v>
      </c>
      <c r="I204" t="b">
        <v>1</v>
      </c>
      <c r="J204" t="b">
        <v>0</v>
      </c>
      <c r="L204">
        <v>1</v>
      </c>
      <c r="M204">
        <v>0</v>
      </c>
      <c r="N204">
        <v>0</v>
      </c>
    </row>
    <row r="205" spans="1:14" x14ac:dyDescent="0.3">
      <c r="A205" t="s">
        <v>613</v>
      </c>
      <c r="B205" t="s">
        <v>125</v>
      </c>
      <c r="C205" t="s">
        <v>18</v>
      </c>
      <c r="D205" s="21">
        <v>42681</v>
      </c>
      <c r="E205" t="s">
        <v>492</v>
      </c>
      <c r="F205" t="s">
        <v>511</v>
      </c>
      <c r="G205" t="s">
        <v>492</v>
      </c>
      <c r="H205" t="b">
        <v>1</v>
      </c>
      <c r="I205" t="b">
        <v>0</v>
      </c>
      <c r="J205" t="b">
        <v>0</v>
      </c>
      <c r="L205">
        <v>0.5</v>
      </c>
      <c r="M205">
        <v>0</v>
      </c>
      <c r="N205">
        <v>0</v>
      </c>
    </row>
    <row r="206" spans="1:14" x14ac:dyDescent="0.3">
      <c r="A206" t="s">
        <v>273</v>
      </c>
      <c r="B206" t="s">
        <v>105</v>
      </c>
      <c r="C206" t="s">
        <v>22</v>
      </c>
      <c r="D206" s="21">
        <v>42681</v>
      </c>
      <c r="E206" t="s">
        <v>656</v>
      </c>
      <c r="F206" t="s">
        <v>495</v>
      </c>
      <c r="G206" t="s">
        <v>656</v>
      </c>
      <c r="H206" t="b">
        <v>1</v>
      </c>
      <c r="I206" t="b">
        <v>0</v>
      </c>
      <c r="J206" t="b">
        <v>0</v>
      </c>
      <c r="K206" s="21">
        <v>42681</v>
      </c>
      <c r="L206">
        <v>0.5</v>
      </c>
      <c r="M206">
        <v>1</v>
      </c>
      <c r="N206">
        <v>0</v>
      </c>
    </row>
    <row r="207" spans="1:14" x14ac:dyDescent="0.3">
      <c r="A207" t="s">
        <v>657</v>
      </c>
      <c r="B207" t="s">
        <v>117</v>
      </c>
      <c r="C207" t="s">
        <v>24</v>
      </c>
      <c r="D207" s="21">
        <v>42688</v>
      </c>
      <c r="E207" t="s">
        <v>532</v>
      </c>
      <c r="F207" t="s">
        <v>511</v>
      </c>
      <c r="G207" t="s">
        <v>532</v>
      </c>
      <c r="H207" t="b">
        <v>1</v>
      </c>
      <c r="I207" t="b">
        <v>0</v>
      </c>
      <c r="J207" t="b">
        <v>0</v>
      </c>
      <c r="L207">
        <v>0.33</v>
      </c>
      <c r="M207">
        <v>0</v>
      </c>
      <c r="N207">
        <v>0</v>
      </c>
    </row>
    <row r="208" spans="1:14" x14ac:dyDescent="0.3">
      <c r="A208" t="s">
        <v>658</v>
      </c>
      <c r="B208" t="s">
        <v>113</v>
      </c>
      <c r="C208" t="s">
        <v>20</v>
      </c>
      <c r="D208" s="21">
        <v>42688</v>
      </c>
      <c r="E208" t="s">
        <v>427</v>
      </c>
      <c r="F208" t="s">
        <v>511</v>
      </c>
      <c r="G208" t="s">
        <v>427</v>
      </c>
      <c r="H208" t="b">
        <v>0</v>
      </c>
      <c r="I208" t="b">
        <v>0</v>
      </c>
      <c r="J208" t="b">
        <v>0</v>
      </c>
      <c r="L208">
        <v>0.5</v>
      </c>
      <c r="M208">
        <v>0</v>
      </c>
      <c r="N208">
        <v>0</v>
      </c>
    </row>
    <row r="209" spans="1:14" x14ac:dyDescent="0.3">
      <c r="A209" t="s">
        <v>659</v>
      </c>
      <c r="B209" t="s">
        <v>99</v>
      </c>
      <c r="C209" t="s">
        <v>19</v>
      </c>
      <c r="D209" s="21">
        <v>42686</v>
      </c>
      <c r="E209" t="s">
        <v>545</v>
      </c>
      <c r="F209" t="s">
        <v>511</v>
      </c>
      <c r="G209" t="s">
        <v>545</v>
      </c>
      <c r="H209" t="b">
        <v>0</v>
      </c>
      <c r="I209" t="b">
        <v>0</v>
      </c>
      <c r="J209" t="b">
        <v>0</v>
      </c>
      <c r="L209">
        <v>1</v>
      </c>
      <c r="M209">
        <v>0</v>
      </c>
      <c r="N209">
        <v>0</v>
      </c>
    </row>
    <row r="210" spans="1:14" x14ac:dyDescent="0.3">
      <c r="A210" t="s">
        <v>660</v>
      </c>
      <c r="B210" t="s">
        <v>110</v>
      </c>
      <c r="C210" t="s">
        <v>21</v>
      </c>
      <c r="D210" s="21">
        <v>42683</v>
      </c>
      <c r="E210" t="s">
        <v>539</v>
      </c>
      <c r="F210" t="s">
        <v>511</v>
      </c>
      <c r="G210" t="s">
        <v>539</v>
      </c>
      <c r="H210" t="b">
        <v>1</v>
      </c>
      <c r="I210" t="b">
        <v>0</v>
      </c>
      <c r="J210" t="b">
        <v>0</v>
      </c>
      <c r="L210">
        <v>0.5</v>
      </c>
      <c r="M210">
        <v>0</v>
      </c>
      <c r="N210">
        <v>0</v>
      </c>
    </row>
    <row r="211" spans="1:14" x14ac:dyDescent="0.3">
      <c r="A211" t="s">
        <v>496</v>
      </c>
      <c r="B211" t="s">
        <v>109</v>
      </c>
      <c r="C211" t="s">
        <v>21</v>
      </c>
      <c r="D211" s="21">
        <v>42685</v>
      </c>
      <c r="H211" t="b">
        <v>0</v>
      </c>
      <c r="I211" t="b">
        <v>1</v>
      </c>
      <c r="J211" t="b">
        <v>1</v>
      </c>
      <c r="L211">
        <v>0.5</v>
      </c>
      <c r="M211">
        <v>0</v>
      </c>
      <c r="N211">
        <v>0</v>
      </c>
    </row>
    <row r="212" spans="1:14" x14ac:dyDescent="0.3">
      <c r="A212" t="s">
        <v>319</v>
      </c>
      <c r="B212" t="s">
        <v>107</v>
      </c>
      <c r="C212" t="s">
        <v>21</v>
      </c>
      <c r="D212" s="21">
        <v>42681</v>
      </c>
      <c r="E212" t="s">
        <v>392</v>
      </c>
      <c r="F212" t="s">
        <v>495</v>
      </c>
      <c r="G212" t="s">
        <v>392</v>
      </c>
      <c r="H212" t="b">
        <v>1</v>
      </c>
      <c r="I212" t="b">
        <v>0</v>
      </c>
      <c r="J212" t="b">
        <v>0</v>
      </c>
      <c r="K212" s="21">
        <v>42681</v>
      </c>
      <c r="L212">
        <v>1</v>
      </c>
      <c r="M212">
        <v>1</v>
      </c>
      <c r="N212">
        <v>0</v>
      </c>
    </row>
    <row r="213" spans="1:14" x14ac:dyDescent="0.3">
      <c r="A213" t="s">
        <v>661</v>
      </c>
      <c r="B213" t="s">
        <v>112</v>
      </c>
      <c r="C213" t="s">
        <v>21</v>
      </c>
      <c r="D213" s="21">
        <v>42683</v>
      </c>
      <c r="E213" t="s">
        <v>392</v>
      </c>
      <c r="F213" t="s">
        <v>482</v>
      </c>
      <c r="G213" t="s">
        <v>392</v>
      </c>
      <c r="H213" t="b">
        <v>0</v>
      </c>
      <c r="I213" t="b">
        <v>1</v>
      </c>
      <c r="J213" t="b">
        <v>1</v>
      </c>
      <c r="L213">
        <v>1</v>
      </c>
      <c r="M213">
        <v>0</v>
      </c>
      <c r="N213">
        <v>0</v>
      </c>
    </row>
    <row r="214" spans="1:14" x14ac:dyDescent="0.3">
      <c r="A214" t="s">
        <v>349</v>
      </c>
      <c r="B214" t="s">
        <v>104</v>
      </c>
      <c r="C214" t="s">
        <v>18</v>
      </c>
      <c r="D214" s="21">
        <v>42689</v>
      </c>
      <c r="E214" t="s">
        <v>489</v>
      </c>
      <c r="F214" t="s">
        <v>488</v>
      </c>
      <c r="G214" t="s">
        <v>489</v>
      </c>
      <c r="H214" t="b">
        <v>0</v>
      </c>
      <c r="I214" t="b">
        <v>0</v>
      </c>
      <c r="J214" t="b">
        <v>0</v>
      </c>
      <c r="K214" s="21">
        <v>42689</v>
      </c>
      <c r="L214">
        <v>1</v>
      </c>
      <c r="M214">
        <v>1</v>
      </c>
      <c r="N214">
        <v>0</v>
      </c>
    </row>
    <row r="215" spans="1:14" x14ac:dyDescent="0.3">
      <c r="A215" t="s">
        <v>380</v>
      </c>
      <c r="B215" t="s">
        <v>34</v>
      </c>
      <c r="C215" t="s">
        <v>24</v>
      </c>
      <c r="D215" s="21">
        <v>42682</v>
      </c>
      <c r="E215" t="s">
        <v>533</v>
      </c>
      <c r="F215" t="s">
        <v>495</v>
      </c>
      <c r="G215" t="s">
        <v>533</v>
      </c>
      <c r="H215" t="b">
        <v>1</v>
      </c>
      <c r="I215" t="b">
        <v>0</v>
      </c>
      <c r="J215" t="b">
        <v>0</v>
      </c>
      <c r="K215" s="21">
        <v>42682</v>
      </c>
      <c r="L215">
        <v>0.33</v>
      </c>
      <c r="M215">
        <v>1</v>
      </c>
      <c r="N215">
        <v>0</v>
      </c>
    </row>
    <row r="216" spans="1:14" x14ac:dyDescent="0.3">
      <c r="A216" t="s">
        <v>662</v>
      </c>
      <c r="B216" t="s">
        <v>95</v>
      </c>
      <c r="C216" t="s">
        <v>18</v>
      </c>
      <c r="D216" s="21">
        <v>42689</v>
      </c>
      <c r="E216" t="s">
        <v>57</v>
      </c>
      <c r="F216" t="s">
        <v>482</v>
      </c>
      <c r="G216" t="s">
        <v>57</v>
      </c>
      <c r="H216" t="b">
        <v>1</v>
      </c>
      <c r="I216" t="b">
        <v>1</v>
      </c>
      <c r="J216" t="b">
        <v>1</v>
      </c>
      <c r="L216">
        <v>1</v>
      </c>
      <c r="M216">
        <v>0</v>
      </c>
      <c r="N216">
        <v>0</v>
      </c>
    </row>
    <row r="217" spans="1:14" x14ac:dyDescent="0.3">
      <c r="A217" t="s">
        <v>321</v>
      </c>
      <c r="B217" t="s">
        <v>108</v>
      </c>
      <c r="C217" t="s">
        <v>21</v>
      </c>
      <c r="D217" s="21">
        <v>42683</v>
      </c>
      <c r="E217" t="s">
        <v>307</v>
      </c>
      <c r="F217" t="s">
        <v>488</v>
      </c>
      <c r="G217" t="s">
        <v>307</v>
      </c>
      <c r="H217" t="b">
        <v>0</v>
      </c>
      <c r="I217" t="b">
        <v>0</v>
      </c>
      <c r="J217" t="b">
        <v>0</v>
      </c>
      <c r="K217" s="21">
        <v>42683</v>
      </c>
      <c r="L217">
        <v>1</v>
      </c>
      <c r="M217">
        <v>1</v>
      </c>
      <c r="N217">
        <v>0</v>
      </c>
    </row>
    <row r="218" spans="1:14" x14ac:dyDescent="0.3">
      <c r="A218" t="s">
        <v>261</v>
      </c>
      <c r="B218" t="s">
        <v>90</v>
      </c>
      <c r="C218" t="s">
        <v>21</v>
      </c>
      <c r="D218" s="21">
        <v>42683</v>
      </c>
      <c r="E218" t="s">
        <v>392</v>
      </c>
      <c r="F218" t="s">
        <v>495</v>
      </c>
      <c r="G218" t="s">
        <v>392</v>
      </c>
      <c r="H218" t="b">
        <v>1</v>
      </c>
      <c r="I218" t="b">
        <v>0</v>
      </c>
      <c r="J218" t="b">
        <v>0</v>
      </c>
      <c r="K218" s="21">
        <v>42683</v>
      </c>
      <c r="L218">
        <v>1</v>
      </c>
      <c r="M218">
        <v>1</v>
      </c>
      <c r="N218">
        <v>0</v>
      </c>
    </row>
    <row r="219" spans="1:14" x14ac:dyDescent="0.3">
      <c r="A219" t="s">
        <v>663</v>
      </c>
      <c r="B219" t="s">
        <v>95</v>
      </c>
      <c r="C219" t="s">
        <v>18</v>
      </c>
      <c r="D219" s="21">
        <v>42684</v>
      </c>
      <c r="E219" t="s">
        <v>492</v>
      </c>
      <c r="F219" t="s">
        <v>497</v>
      </c>
      <c r="G219" t="s">
        <v>492</v>
      </c>
      <c r="H219" t="b">
        <v>1</v>
      </c>
      <c r="I219" t="b">
        <v>0</v>
      </c>
      <c r="J219" t="b">
        <v>0</v>
      </c>
      <c r="L219">
        <v>1</v>
      </c>
      <c r="M219">
        <v>0</v>
      </c>
      <c r="N219">
        <v>0</v>
      </c>
    </row>
    <row r="220" spans="1:14" x14ac:dyDescent="0.3">
      <c r="A220" t="s">
        <v>664</v>
      </c>
      <c r="B220" t="s">
        <v>44</v>
      </c>
      <c r="C220" t="s">
        <v>21</v>
      </c>
      <c r="D220" s="21">
        <v>42681</v>
      </c>
      <c r="E220" t="s">
        <v>392</v>
      </c>
      <c r="H220" t="b">
        <v>1</v>
      </c>
      <c r="I220" t="b">
        <v>1</v>
      </c>
      <c r="J220" t="b">
        <v>0</v>
      </c>
      <c r="L220">
        <v>1</v>
      </c>
      <c r="M220">
        <v>0</v>
      </c>
      <c r="N220">
        <v>0</v>
      </c>
    </row>
    <row r="221" spans="1:14" x14ac:dyDescent="0.3">
      <c r="A221" t="s">
        <v>665</v>
      </c>
      <c r="B221" t="s">
        <v>104</v>
      </c>
      <c r="C221" t="s">
        <v>18</v>
      </c>
      <c r="D221" s="21">
        <v>42681</v>
      </c>
      <c r="H221" t="b">
        <v>1</v>
      </c>
      <c r="I221" t="b">
        <v>1</v>
      </c>
      <c r="J221" t="b">
        <v>0</v>
      </c>
      <c r="L221">
        <v>1</v>
      </c>
      <c r="M221">
        <v>0</v>
      </c>
      <c r="N221">
        <v>0</v>
      </c>
    </row>
    <row r="222" spans="1:14" x14ac:dyDescent="0.3">
      <c r="A222" t="s">
        <v>474</v>
      </c>
      <c r="B222" t="s">
        <v>72</v>
      </c>
      <c r="C222" t="s">
        <v>18</v>
      </c>
      <c r="D222" s="21">
        <v>42683</v>
      </c>
      <c r="E222" t="s">
        <v>492</v>
      </c>
      <c r="F222" t="s">
        <v>495</v>
      </c>
      <c r="G222" t="s">
        <v>492</v>
      </c>
      <c r="H222" t="b">
        <v>1</v>
      </c>
      <c r="I222" t="b">
        <v>0</v>
      </c>
      <c r="J222" t="b">
        <v>0</v>
      </c>
      <c r="K222" s="21">
        <v>42683</v>
      </c>
      <c r="L222">
        <v>1</v>
      </c>
      <c r="M222">
        <v>1</v>
      </c>
      <c r="N222">
        <v>0</v>
      </c>
    </row>
    <row r="223" spans="1:14" x14ac:dyDescent="0.3">
      <c r="A223" t="s">
        <v>666</v>
      </c>
      <c r="B223" t="s">
        <v>66</v>
      </c>
      <c r="C223" t="s">
        <v>18</v>
      </c>
      <c r="D223" s="21">
        <v>42688</v>
      </c>
      <c r="E223" t="s">
        <v>57</v>
      </c>
      <c r="F223" t="s">
        <v>511</v>
      </c>
      <c r="G223" t="s">
        <v>57</v>
      </c>
      <c r="H223" t="b">
        <v>0</v>
      </c>
      <c r="I223" t="b">
        <v>0</v>
      </c>
      <c r="J223" t="b">
        <v>0</v>
      </c>
      <c r="L223">
        <v>0.5</v>
      </c>
      <c r="M223">
        <v>0</v>
      </c>
      <c r="N223">
        <v>0</v>
      </c>
    </row>
    <row r="224" spans="1:14" x14ac:dyDescent="0.3">
      <c r="A224" t="s">
        <v>667</v>
      </c>
      <c r="B224" t="s">
        <v>77</v>
      </c>
      <c r="C224" t="s">
        <v>23</v>
      </c>
      <c r="D224" s="21">
        <v>42682</v>
      </c>
      <c r="E224" t="s">
        <v>570</v>
      </c>
      <c r="F224" t="s">
        <v>505</v>
      </c>
      <c r="G224" t="s">
        <v>570</v>
      </c>
      <c r="H224" t="b">
        <v>1</v>
      </c>
      <c r="I224" t="b">
        <v>0</v>
      </c>
      <c r="J224" t="b">
        <v>0</v>
      </c>
      <c r="L224">
        <v>1</v>
      </c>
      <c r="M224">
        <v>0</v>
      </c>
      <c r="N224">
        <v>0</v>
      </c>
    </row>
    <row r="225" spans="1:14" x14ac:dyDescent="0.3">
      <c r="A225" t="s">
        <v>171</v>
      </c>
      <c r="B225" t="s">
        <v>61</v>
      </c>
      <c r="C225" t="s">
        <v>24</v>
      </c>
      <c r="D225" s="21">
        <v>42682</v>
      </c>
      <c r="E225" t="s">
        <v>532</v>
      </c>
      <c r="F225" t="s">
        <v>488</v>
      </c>
      <c r="G225" t="s">
        <v>532</v>
      </c>
      <c r="H225" t="b">
        <v>1</v>
      </c>
      <c r="I225" t="b">
        <v>0</v>
      </c>
      <c r="J225" t="b">
        <v>0</v>
      </c>
      <c r="K225" s="21">
        <v>42682</v>
      </c>
      <c r="L225">
        <v>1</v>
      </c>
      <c r="M225">
        <v>1</v>
      </c>
      <c r="N225">
        <v>0</v>
      </c>
    </row>
    <row r="226" spans="1:14" x14ac:dyDescent="0.3">
      <c r="A226" t="s">
        <v>668</v>
      </c>
      <c r="B226" t="s">
        <v>72</v>
      </c>
      <c r="C226" t="s">
        <v>18</v>
      </c>
      <c r="D226" s="21">
        <v>42686</v>
      </c>
      <c r="E226" t="s">
        <v>142</v>
      </c>
      <c r="F226" t="s">
        <v>511</v>
      </c>
      <c r="G226" t="s">
        <v>142</v>
      </c>
      <c r="H226" t="b">
        <v>0</v>
      </c>
      <c r="I226" t="b">
        <v>0</v>
      </c>
      <c r="J226" t="b">
        <v>0</v>
      </c>
      <c r="L226">
        <v>1</v>
      </c>
      <c r="M226">
        <v>0</v>
      </c>
      <c r="N226">
        <v>0</v>
      </c>
    </row>
    <row r="227" spans="1:14" x14ac:dyDescent="0.3">
      <c r="A227" t="s">
        <v>669</v>
      </c>
      <c r="B227" t="s">
        <v>120</v>
      </c>
      <c r="C227" t="s">
        <v>21</v>
      </c>
      <c r="D227" s="21">
        <v>42677</v>
      </c>
      <c r="H227" t="b">
        <v>0</v>
      </c>
      <c r="I227" t="b">
        <v>1</v>
      </c>
      <c r="J227" t="b">
        <v>0</v>
      </c>
      <c r="L227">
        <v>1</v>
      </c>
      <c r="M227">
        <v>0</v>
      </c>
      <c r="N227">
        <v>0</v>
      </c>
    </row>
    <row r="228" spans="1:14" x14ac:dyDescent="0.3">
      <c r="A228" t="s">
        <v>246</v>
      </c>
      <c r="B228" t="s">
        <v>133</v>
      </c>
      <c r="C228" t="s">
        <v>20</v>
      </c>
      <c r="D228" s="21">
        <v>42625</v>
      </c>
      <c r="F228" t="s">
        <v>482</v>
      </c>
      <c r="G228" t="s">
        <v>508</v>
      </c>
      <c r="H228" t="b">
        <v>0</v>
      </c>
      <c r="I228" t="b">
        <v>1</v>
      </c>
      <c r="J228" t="b">
        <v>1</v>
      </c>
      <c r="K228" s="21">
        <v>42684</v>
      </c>
      <c r="L228">
        <v>0.2</v>
      </c>
      <c r="M228">
        <v>0</v>
      </c>
      <c r="N228">
        <v>0</v>
      </c>
    </row>
    <row r="229" spans="1:14" x14ac:dyDescent="0.3">
      <c r="A229" t="s">
        <v>214</v>
      </c>
      <c r="B229" t="s">
        <v>67</v>
      </c>
      <c r="C229" t="s">
        <v>18</v>
      </c>
      <c r="D229" s="21">
        <v>42681</v>
      </c>
      <c r="E229" t="s">
        <v>492</v>
      </c>
      <c r="F229" t="s">
        <v>488</v>
      </c>
      <c r="G229" t="s">
        <v>492</v>
      </c>
      <c r="H229" t="b">
        <v>1</v>
      </c>
      <c r="I229" t="b">
        <v>1</v>
      </c>
      <c r="J229" t="b">
        <v>0</v>
      </c>
      <c r="K229" s="21">
        <v>42681</v>
      </c>
      <c r="L229">
        <v>0.5</v>
      </c>
      <c r="M229">
        <v>1</v>
      </c>
      <c r="N229">
        <v>0</v>
      </c>
    </row>
    <row r="230" spans="1:14" x14ac:dyDescent="0.3">
      <c r="A230" t="s">
        <v>670</v>
      </c>
      <c r="B230" t="s">
        <v>93</v>
      </c>
      <c r="C230" t="s">
        <v>22</v>
      </c>
      <c r="D230" s="21">
        <v>42689</v>
      </c>
      <c r="E230" t="s">
        <v>625</v>
      </c>
      <c r="H230" t="b">
        <v>0</v>
      </c>
      <c r="I230" t="b">
        <v>0</v>
      </c>
      <c r="J230" t="b">
        <v>0</v>
      </c>
      <c r="L230">
        <v>0.5</v>
      </c>
      <c r="M230">
        <v>0</v>
      </c>
      <c r="N230">
        <v>0</v>
      </c>
    </row>
    <row r="231" spans="1:14" x14ac:dyDescent="0.3">
      <c r="A231" t="s">
        <v>671</v>
      </c>
      <c r="B231" t="s">
        <v>124</v>
      </c>
      <c r="C231" t="s">
        <v>21</v>
      </c>
      <c r="D231" s="21">
        <v>42688</v>
      </c>
      <c r="F231" t="s">
        <v>482</v>
      </c>
      <c r="G231" t="s">
        <v>508</v>
      </c>
      <c r="H231" t="b">
        <v>0</v>
      </c>
      <c r="I231" t="b">
        <v>1</v>
      </c>
      <c r="J231" t="b">
        <v>1</v>
      </c>
      <c r="L231">
        <v>0.5</v>
      </c>
      <c r="M231">
        <v>0</v>
      </c>
      <c r="N231">
        <v>0</v>
      </c>
    </row>
    <row r="232" spans="1:14" x14ac:dyDescent="0.3">
      <c r="A232" t="s">
        <v>671</v>
      </c>
      <c r="B232" t="s">
        <v>124</v>
      </c>
      <c r="C232" t="s">
        <v>21</v>
      </c>
      <c r="D232" s="21">
        <v>42683</v>
      </c>
      <c r="H232" t="b">
        <v>0</v>
      </c>
      <c r="I232" t="b">
        <v>1</v>
      </c>
      <c r="J232" t="b">
        <v>1</v>
      </c>
      <c r="L232">
        <v>0.5</v>
      </c>
      <c r="M232">
        <v>0</v>
      </c>
      <c r="N232">
        <v>0</v>
      </c>
    </row>
    <row r="233" spans="1:14" x14ac:dyDescent="0.3">
      <c r="A233" t="s">
        <v>672</v>
      </c>
      <c r="B233" t="s">
        <v>93</v>
      </c>
      <c r="C233" t="s">
        <v>22</v>
      </c>
      <c r="D233" s="21">
        <v>42684</v>
      </c>
      <c r="E233" t="s">
        <v>673</v>
      </c>
      <c r="F233" t="s">
        <v>522</v>
      </c>
      <c r="G233" t="s">
        <v>673</v>
      </c>
      <c r="H233" t="b">
        <v>1</v>
      </c>
      <c r="I233" t="b">
        <v>1</v>
      </c>
      <c r="J233" t="b">
        <v>0</v>
      </c>
      <c r="L233">
        <v>0.5</v>
      </c>
      <c r="M233">
        <v>0</v>
      </c>
      <c r="N233">
        <v>0</v>
      </c>
    </row>
    <row r="234" spans="1:14" x14ac:dyDescent="0.3">
      <c r="A234" t="s">
        <v>674</v>
      </c>
      <c r="B234" t="s">
        <v>48</v>
      </c>
      <c r="C234" t="s">
        <v>18</v>
      </c>
      <c r="D234" s="21">
        <v>42683</v>
      </c>
      <c r="E234" t="s">
        <v>489</v>
      </c>
      <c r="F234" t="s">
        <v>507</v>
      </c>
      <c r="G234" t="s">
        <v>508</v>
      </c>
      <c r="H234" t="b">
        <v>0</v>
      </c>
      <c r="I234" t="b">
        <v>1</v>
      </c>
      <c r="J234" t="b">
        <v>0</v>
      </c>
      <c r="L234">
        <v>1</v>
      </c>
      <c r="M234">
        <v>0</v>
      </c>
      <c r="N234">
        <v>0</v>
      </c>
    </row>
    <row r="235" spans="1:14" x14ac:dyDescent="0.3">
      <c r="A235" t="s">
        <v>298</v>
      </c>
      <c r="B235" t="s">
        <v>123</v>
      </c>
      <c r="C235" t="s">
        <v>19</v>
      </c>
      <c r="D235" s="21">
        <v>42686</v>
      </c>
      <c r="E235" t="s">
        <v>656</v>
      </c>
      <c r="F235" t="s">
        <v>495</v>
      </c>
      <c r="G235" t="s">
        <v>656</v>
      </c>
      <c r="H235" t="b">
        <v>0</v>
      </c>
      <c r="I235" t="b">
        <v>0</v>
      </c>
      <c r="J235" t="b">
        <v>0</v>
      </c>
      <c r="K235" s="21">
        <v>42686</v>
      </c>
      <c r="L235">
        <v>1</v>
      </c>
      <c r="M235">
        <v>1</v>
      </c>
      <c r="N235">
        <v>0</v>
      </c>
    </row>
    <row r="236" spans="1:14" x14ac:dyDescent="0.3">
      <c r="A236" t="s">
        <v>177</v>
      </c>
      <c r="B236" t="s">
        <v>128</v>
      </c>
      <c r="C236" t="s">
        <v>18</v>
      </c>
      <c r="D236" s="21">
        <v>42686</v>
      </c>
      <c r="E236" t="s">
        <v>142</v>
      </c>
      <c r="F236" t="s">
        <v>495</v>
      </c>
      <c r="G236" t="s">
        <v>142</v>
      </c>
      <c r="H236" t="b">
        <v>1</v>
      </c>
      <c r="I236" t="b">
        <v>0</v>
      </c>
      <c r="J236" t="b">
        <v>0</v>
      </c>
      <c r="K236" s="21">
        <v>42686</v>
      </c>
      <c r="L236">
        <v>1</v>
      </c>
      <c r="M236">
        <v>1</v>
      </c>
      <c r="N236">
        <v>0</v>
      </c>
    </row>
    <row r="237" spans="1:14" x14ac:dyDescent="0.3">
      <c r="A237" t="s">
        <v>475</v>
      </c>
      <c r="B237" t="s">
        <v>89</v>
      </c>
      <c r="C237" t="s">
        <v>21</v>
      </c>
      <c r="D237" s="21">
        <v>42685</v>
      </c>
      <c r="E237" t="s">
        <v>307</v>
      </c>
      <c r="F237" t="s">
        <v>495</v>
      </c>
      <c r="G237" t="s">
        <v>307</v>
      </c>
      <c r="H237" t="b">
        <v>1</v>
      </c>
      <c r="I237" t="b">
        <v>0</v>
      </c>
      <c r="J237" t="b">
        <v>0</v>
      </c>
      <c r="K237" s="21">
        <v>42685</v>
      </c>
      <c r="L237">
        <v>0.5</v>
      </c>
      <c r="M237">
        <v>1</v>
      </c>
      <c r="N237">
        <v>0</v>
      </c>
    </row>
    <row r="238" spans="1:14" x14ac:dyDescent="0.3">
      <c r="A238" t="s">
        <v>675</v>
      </c>
      <c r="B238" t="s">
        <v>110</v>
      </c>
      <c r="C238" t="s">
        <v>21</v>
      </c>
      <c r="D238" s="21">
        <v>42685</v>
      </c>
      <c r="E238" t="s">
        <v>502</v>
      </c>
      <c r="F238" t="s">
        <v>511</v>
      </c>
      <c r="G238" t="s">
        <v>502</v>
      </c>
      <c r="H238" t="b">
        <v>0</v>
      </c>
      <c r="I238" t="b">
        <v>0</v>
      </c>
      <c r="J238" t="b">
        <v>0</v>
      </c>
      <c r="L238">
        <v>1</v>
      </c>
      <c r="M238">
        <v>0</v>
      </c>
      <c r="N238">
        <v>0</v>
      </c>
    </row>
    <row r="239" spans="1:14" x14ac:dyDescent="0.3">
      <c r="A239" t="s">
        <v>676</v>
      </c>
      <c r="B239" t="s">
        <v>99</v>
      </c>
      <c r="C239" t="s">
        <v>19</v>
      </c>
      <c r="D239" s="21">
        <v>42685</v>
      </c>
      <c r="E239" t="s">
        <v>545</v>
      </c>
      <c r="F239" t="s">
        <v>511</v>
      </c>
      <c r="G239" t="s">
        <v>545</v>
      </c>
      <c r="H239" t="b">
        <v>1</v>
      </c>
      <c r="I239" t="b">
        <v>0</v>
      </c>
      <c r="J239" t="b">
        <v>0</v>
      </c>
      <c r="L239">
        <v>1</v>
      </c>
      <c r="M239">
        <v>0</v>
      </c>
      <c r="N239">
        <v>0</v>
      </c>
    </row>
    <row r="240" spans="1:14" x14ac:dyDescent="0.3">
      <c r="A240" t="s">
        <v>281</v>
      </c>
      <c r="B240" t="s">
        <v>86</v>
      </c>
      <c r="C240" t="s">
        <v>21</v>
      </c>
      <c r="D240" s="21">
        <v>42684</v>
      </c>
      <c r="E240" t="s">
        <v>307</v>
      </c>
      <c r="F240" t="s">
        <v>486</v>
      </c>
      <c r="G240" t="s">
        <v>307</v>
      </c>
      <c r="H240" t="b">
        <v>1</v>
      </c>
      <c r="I240" t="b">
        <v>0</v>
      </c>
      <c r="J240" t="b">
        <v>0</v>
      </c>
      <c r="K240" s="21">
        <v>42684</v>
      </c>
      <c r="L240">
        <v>1</v>
      </c>
      <c r="M240">
        <v>1</v>
      </c>
      <c r="N240">
        <v>1</v>
      </c>
    </row>
    <row r="241" spans="1:14" x14ac:dyDescent="0.3">
      <c r="A241" t="s">
        <v>677</v>
      </c>
      <c r="B241" t="s">
        <v>83</v>
      </c>
      <c r="C241" t="s">
        <v>19</v>
      </c>
      <c r="D241" s="21">
        <v>42689</v>
      </c>
      <c r="H241" t="b">
        <v>0</v>
      </c>
      <c r="I241" t="b">
        <v>1</v>
      </c>
      <c r="J241" t="b">
        <v>0</v>
      </c>
      <c r="L241">
        <v>1</v>
      </c>
      <c r="M241">
        <v>0</v>
      </c>
      <c r="N241">
        <v>0</v>
      </c>
    </row>
    <row r="242" spans="1:14" x14ac:dyDescent="0.3">
      <c r="A242" t="s">
        <v>678</v>
      </c>
      <c r="B242" t="s">
        <v>77</v>
      </c>
      <c r="C242" t="s">
        <v>23</v>
      </c>
      <c r="D242" s="21">
        <v>42686</v>
      </c>
      <c r="H242" t="b">
        <v>0</v>
      </c>
      <c r="I242" t="b">
        <v>1</v>
      </c>
      <c r="J242" t="b">
        <v>0</v>
      </c>
      <c r="L242">
        <v>1</v>
      </c>
      <c r="M242">
        <v>0</v>
      </c>
      <c r="N242">
        <v>0</v>
      </c>
    </row>
    <row r="243" spans="1:14" x14ac:dyDescent="0.3">
      <c r="A243" t="s">
        <v>679</v>
      </c>
      <c r="B243" t="s">
        <v>89</v>
      </c>
      <c r="C243" t="s">
        <v>21</v>
      </c>
      <c r="D243" s="21">
        <v>42677</v>
      </c>
      <c r="F243" t="s">
        <v>482</v>
      </c>
      <c r="H243" t="b">
        <v>0</v>
      </c>
      <c r="I243" t="b">
        <v>1</v>
      </c>
      <c r="J243" t="b">
        <v>1</v>
      </c>
      <c r="K243" s="21">
        <v>42658</v>
      </c>
      <c r="L243">
        <v>0.33</v>
      </c>
      <c r="M243">
        <v>0</v>
      </c>
      <c r="N243">
        <v>0</v>
      </c>
    </row>
    <row r="244" spans="1:14" x14ac:dyDescent="0.3">
      <c r="A244" t="s">
        <v>297</v>
      </c>
      <c r="B244" t="s">
        <v>104</v>
      </c>
      <c r="C244" t="s">
        <v>18</v>
      </c>
      <c r="D244" s="21">
        <v>42683</v>
      </c>
      <c r="F244" t="s">
        <v>482</v>
      </c>
      <c r="G244" t="s">
        <v>615</v>
      </c>
      <c r="H244" t="b">
        <v>0</v>
      </c>
      <c r="I244" t="b">
        <v>1</v>
      </c>
      <c r="J244" t="b">
        <v>1</v>
      </c>
      <c r="K244" s="21">
        <v>42683</v>
      </c>
      <c r="L244">
        <v>0.33</v>
      </c>
      <c r="M244">
        <v>0</v>
      </c>
      <c r="N244">
        <v>0</v>
      </c>
    </row>
    <row r="245" spans="1:14" x14ac:dyDescent="0.3">
      <c r="A245" t="s">
        <v>679</v>
      </c>
      <c r="B245" t="s">
        <v>89</v>
      </c>
      <c r="C245" t="s">
        <v>21</v>
      </c>
      <c r="D245" s="21">
        <v>42679</v>
      </c>
      <c r="H245" t="b">
        <v>0</v>
      </c>
      <c r="I245" t="b">
        <v>1</v>
      </c>
      <c r="J245" t="b">
        <v>1</v>
      </c>
      <c r="K245" s="21">
        <v>42658</v>
      </c>
      <c r="L245">
        <v>0.33</v>
      </c>
      <c r="M245">
        <v>0</v>
      </c>
      <c r="N245">
        <v>0</v>
      </c>
    </row>
    <row r="246" spans="1:14" x14ac:dyDescent="0.3">
      <c r="A246" t="s">
        <v>680</v>
      </c>
      <c r="B246" t="s">
        <v>128</v>
      </c>
      <c r="C246" t="s">
        <v>18</v>
      </c>
      <c r="D246" s="21">
        <v>42686</v>
      </c>
      <c r="H246" t="b">
        <v>0</v>
      </c>
      <c r="I246" t="b">
        <v>1</v>
      </c>
      <c r="J246" t="b">
        <v>0</v>
      </c>
      <c r="L246">
        <v>1</v>
      </c>
      <c r="M246">
        <v>0</v>
      </c>
      <c r="N246">
        <v>0</v>
      </c>
    </row>
    <row r="247" spans="1:14" x14ac:dyDescent="0.3">
      <c r="A247" t="s">
        <v>596</v>
      </c>
      <c r="B247" t="s">
        <v>61</v>
      </c>
      <c r="C247" t="s">
        <v>24</v>
      </c>
      <c r="D247" s="21">
        <v>42682</v>
      </c>
      <c r="E247" t="s">
        <v>516</v>
      </c>
      <c r="F247" t="s">
        <v>482</v>
      </c>
      <c r="G247" t="s">
        <v>516</v>
      </c>
      <c r="H247" t="b">
        <v>0</v>
      </c>
      <c r="I247" t="b">
        <v>1</v>
      </c>
      <c r="J247" t="b">
        <v>1</v>
      </c>
      <c r="L247">
        <v>0.2</v>
      </c>
      <c r="M247">
        <v>0</v>
      </c>
      <c r="N247">
        <v>0</v>
      </c>
    </row>
    <row r="248" spans="1:14" x14ac:dyDescent="0.3">
      <c r="A248" t="s">
        <v>192</v>
      </c>
      <c r="B248" t="s">
        <v>77</v>
      </c>
      <c r="C248" t="s">
        <v>23</v>
      </c>
      <c r="D248" s="21">
        <v>42686</v>
      </c>
      <c r="E248" t="s">
        <v>570</v>
      </c>
      <c r="F248" t="s">
        <v>495</v>
      </c>
      <c r="G248" t="s">
        <v>570</v>
      </c>
      <c r="H248" t="b">
        <v>1</v>
      </c>
      <c r="I248" t="b">
        <v>0</v>
      </c>
      <c r="J248" t="b">
        <v>0</v>
      </c>
      <c r="K248" s="21">
        <v>42686</v>
      </c>
      <c r="L248">
        <v>1</v>
      </c>
      <c r="M248">
        <v>1</v>
      </c>
      <c r="N248">
        <v>0</v>
      </c>
    </row>
    <row r="249" spans="1:14" x14ac:dyDescent="0.3">
      <c r="A249" t="s">
        <v>681</v>
      </c>
      <c r="B249" t="s">
        <v>61</v>
      </c>
      <c r="C249" t="s">
        <v>24</v>
      </c>
      <c r="D249" s="21">
        <v>42682</v>
      </c>
      <c r="E249" t="s">
        <v>532</v>
      </c>
      <c r="F249" t="s">
        <v>522</v>
      </c>
      <c r="G249" t="s">
        <v>532</v>
      </c>
      <c r="H249" t="b">
        <v>1</v>
      </c>
      <c r="I249" t="b">
        <v>1</v>
      </c>
      <c r="J249" t="b">
        <v>0</v>
      </c>
      <c r="L249">
        <v>1</v>
      </c>
      <c r="M249">
        <v>0</v>
      </c>
      <c r="N249">
        <v>0</v>
      </c>
    </row>
    <row r="250" spans="1:14" x14ac:dyDescent="0.3">
      <c r="A250" t="s">
        <v>377</v>
      </c>
      <c r="B250" t="s">
        <v>114</v>
      </c>
      <c r="C250" t="s">
        <v>20</v>
      </c>
      <c r="D250" s="21">
        <v>42682</v>
      </c>
      <c r="E250" t="s">
        <v>561</v>
      </c>
      <c r="F250" t="s">
        <v>482</v>
      </c>
      <c r="G250" t="s">
        <v>561</v>
      </c>
      <c r="H250" t="b">
        <v>0</v>
      </c>
      <c r="I250" t="b">
        <v>1</v>
      </c>
      <c r="J250" t="b">
        <v>1</v>
      </c>
      <c r="K250" s="21">
        <v>42683</v>
      </c>
      <c r="L250">
        <v>0.2</v>
      </c>
      <c r="M250">
        <v>0</v>
      </c>
      <c r="N250">
        <v>0</v>
      </c>
    </row>
    <row r="251" spans="1:14" x14ac:dyDescent="0.3">
      <c r="A251" t="s">
        <v>682</v>
      </c>
      <c r="B251" t="s">
        <v>122</v>
      </c>
      <c r="C251" t="s">
        <v>23</v>
      </c>
      <c r="D251" s="21">
        <v>42682</v>
      </c>
      <c r="E251" t="s">
        <v>523</v>
      </c>
      <c r="F251" t="s">
        <v>522</v>
      </c>
      <c r="G251" t="s">
        <v>523</v>
      </c>
      <c r="H251" t="b">
        <v>0</v>
      </c>
      <c r="I251" t="b">
        <v>1</v>
      </c>
      <c r="J251" t="b">
        <v>1</v>
      </c>
      <c r="L251">
        <v>0.25</v>
      </c>
      <c r="M251">
        <v>0</v>
      </c>
      <c r="N251">
        <v>0</v>
      </c>
    </row>
    <row r="252" spans="1:14" x14ac:dyDescent="0.3">
      <c r="A252" t="s">
        <v>683</v>
      </c>
      <c r="B252" t="s">
        <v>107</v>
      </c>
      <c r="C252" t="s">
        <v>21</v>
      </c>
      <c r="D252" s="21">
        <v>42688</v>
      </c>
      <c r="E252" t="s">
        <v>339</v>
      </c>
      <c r="H252" t="b">
        <v>1</v>
      </c>
      <c r="I252" t="b">
        <v>1</v>
      </c>
      <c r="J252" t="b">
        <v>1</v>
      </c>
      <c r="L252">
        <v>1</v>
      </c>
      <c r="M252">
        <v>0</v>
      </c>
      <c r="N252">
        <v>0</v>
      </c>
    </row>
    <row r="253" spans="1:14" x14ac:dyDescent="0.3">
      <c r="A253" t="s">
        <v>684</v>
      </c>
      <c r="B253" t="s">
        <v>113</v>
      </c>
      <c r="C253" t="s">
        <v>20</v>
      </c>
      <c r="D253" s="21">
        <v>42684</v>
      </c>
      <c r="H253" t="b">
        <v>0</v>
      </c>
      <c r="I253" t="b">
        <v>1</v>
      </c>
      <c r="J253" t="b">
        <v>0</v>
      </c>
      <c r="L253">
        <v>1</v>
      </c>
      <c r="M253">
        <v>0</v>
      </c>
      <c r="N253">
        <v>0</v>
      </c>
    </row>
    <row r="254" spans="1:14" x14ac:dyDescent="0.3">
      <c r="A254" t="s">
        <v>685</v>
      </c>
      <c r="B254" t="s">
        <v>123</v>
      </c>
      <c r="C254" t="s">
        <v>19</v>
      </c>
      <c r="D254" s="21">
        <v>42686</v>
      </c>
      <c r="H254" t="b">
        <v>0</v>
      </c>
      <c r="I254" t="b">
        <v>1</v>
      </c>
      <c r="J254" t="b">
        <v>0</v>
      </c>
      <c r="L254">
        <v>1</v>
      </c>
      <c r="M254">
        <v>0</v>
      </c>
      <c r="N254">
        <v>0</v>
      </c>
    </row>
    <row r="255" spans="1:14" x14ac:dyDescent="0.3">
      <c r="A255" t="s">
        <v>297</v>
      </c>
      <c r="B255" t="s">
        <v>104</v>
      </c>
      <c r="C255" t="s">
        <v>18</v>
      </c>
      <c r="D255" s="21">
        <v>42683</v>
      </c>
      <c r="E255" t="s">
        <v>553</v>
      </c>
      <c r="F255" t="s">
        <v>495</v>
      </c>
      <c r="G255" t="s">
        <v>553</v>
      </c>
      <c r="H255" t="b">
        <v>0</v>
      </c>
      <c r="I255" t="b">
        <v>0</v>
      </c>
      <c r="J255" t="b">
        <v>0</v>
      </c>
      <c r="K255" s="21">
        <v>42683</v>
      </c>
      <c r="L255">
        <v>0.33</v>
      </c>
      <c r="M255">
        <v>1</v>
      </c>
      <c r="N255">
        <v>0</v>
      </c>
    </row>
    <row r="256" spans="1:14" x14ac:dyDescent="0.3">
      <c r="A256" t="s">
        <v>686</v>
      </c>
      <c r="B256" t="s">
        <v>98</v>
      </c>
      <c r="C256" t="s">
        <v>20</v>
      </c>
      <c r="D256" s="21">
        <v>42686</v>
      </c>
      <c r="H256" t="b">
        <v>0</v>
      </c>
      <c r="I256" t="b">
        <v>1</v>
      </c>
      <c r="J256" t="b">
        <v>0</v>
      </c>
      <c r="L256">
        <v>1</v>
      </c>
      <c r="M256">
        <v>0</v>
      </c>
      <c r="N256">
        <v>0</v>
      </c>
    </row>
    <row r="257" spans="1:14" x14ac:dyDescent="0.3">
      <c r="A257" t="s">
        <v>385</v>
      </c>
      <c r="B257" t="s">
        <v>182</v>
      </c>
      <c r="C257" t="s">
        <v>21</v>
      </c>
      <c r="D257" s="21">
        <v>42649</v>
      </c>
      <c r="E257" t="s">
        <v>539</v>
      </c>
      <c r="H257" t="b">
        <v>1</v>
      </c>
      <c r="I257" t="b">
        <v>1</v>
      </c>
      <c r="J257" t="b">
        <v>1</v>
      </c>
      <c r="K257" s="21">
        <v>42675</v>
      </c>
      <c r="L257">
        <v>0.2</v>
      </c>
      <c r="M257">
        <v>0</v>
      </c>
      <c r="N257">
        <v>0</v>
      </c>
    </row>
    <row r="258" spans="1:14" x14ac:dyDescent="0.3">
      <c r="A258" t="s">
        <v>687</v>
      </c>
      <c r="B258" t="s">
        <v>68</v>
      </c>
      <c r="C258" t="s">
        <v>18</v>
      </c>
      <c r="D258" s="21">
        <v>42675</v>
      </c>
      <c r="E258" t="s">
        <v>688</v>
      </c>
      <c r="F258" t="s">
        <v>511</v>
      </c>
      <c r="G258" t="s">
        <v>688</v>
      </c>
      <c r="H258" t="b">
        <v>1</v>
      </c>
      <c r="I258" t="b">
        <v>0</v>
      </c>
      <c r="J258" t="b">
        <v>0</v>
      </c>
      <c r="L258">
        <v>1</v>
      </c>
      <c r="M258">
        <v>0</v>
      </c>
      <c r="N258">
        <v>0</v>
      </c>
    </row>
    <row r="259" spans="1:14" x14ac:dyDescent="0.3">
      <c r="A259" t="s">
        <v>222</v>
      </c>
      <c r="B259" t="s">
        <v>95</v>
      </c>
      <c r="C259" t="s">
        <v>18</v>
      </c>
      <c r="D259" s="21">
        <v>42678</v>
      </c>
      <c r="E259" t="s">
        <v>300</v>
      </c>
      <c r="F259" t="s">
        <v>564</v>
      </c>
      <c r="G259" t="s">
        <v>300</v>
      </c>
      <c r="H259" t="b">
        <v>1</v>
      </c>
      <c r="I259" t="b">
        <v>0</v>
      </c>
      <c r="J259" t="b">
        <v>0</v>
      </c>
      <c r="K259" s="21">
        <v>42678</v>
      </c>
      <c r="L259">
        <v>0.5</v>
      </c>
      <c r="M259">
        <v>1</v>
      </c>
      <c r="N259">
        <v>0</v>
      </c>
    </row>
    <row r="260" spans="1:14" x14ac:dyDescent="0.3">
      <c r="A260" t="s">
        <v>380</v>
      </c>
      <c r="B260" t="s">
        <v>34</v>
      </c>
      <c r="C260" t="s">
        <v>24</v>
      </c>
      <c r="D260" s="21">
        <v>42675</v>
      </c>
      <c r="E260" t="s">
        <v>533</v>
      </c>
      <c r="F260" t="s">
        <v>482</v>
      </c>
      <c r="G260" t="s">
        <v>689</v>
      </c>
      <c r="H260" t="b">
        <v>1</v>
      </c>
      <c r="I260" t="b">
        <v>1</v>
      </c>
      <c r="J260" t="b">
        <v>1</v>
      </c>
      <c r="K260" s="21">
        <v>42682</v>
      </c>
      <c r="L260">
        <v>0.33</v>
      </c>
      <c r="M260">
        <v>0</v>
      </c>
      <c r="N260">
        <v>0</v>
      </c>
    </row>
    <row r="261" spans="1:14" x14ac:dyDescent="0.3">
      <c r="A261" t="s">
        <v>154</v>
      </c>
      <c r="B261" t="s">
        <v>72</v>
      </c>
      <c r="C261" t="s">
        <v>18</v>
      </c>
      <c r="D261" s="21">
        <v>42683</v>
      </c>
      <c r="E261" t="s">
        <v>553</v>
      </c>
      <c r="F261" t="s">
        <v>495</v>
      </c>
      <c r="G261" t="s">
        <v>553</v>
      </c>
      <c r="H261" t="b">
        <v>1</v>
      </c>
      <c r="I261" t="b">
        <v>0</v>
      </c>
      <c r="J261" t="b">
        <v>0</v>
      </c>
      <c r="K261" s="21">
        <v>42683</v>
      </c>
      <c r="L261">
        <v>1</v>
      </c>
      <c r="M261">
        <v>1</v>
      </c>
      <c r="N261">
        <v>0</v>
      </c>
    </row>
    <row r="262" spans="1:14" x14ac:dyDescent="0.3">
      <c r="A262" t="s">
        <v>458</v>
      </c>
      <c r="B262" t="s">
        <v>116</v>
      </c>
      <c r="C262" t="s">
        <v>21</v>
      </c>
      <c r="D262" s="21">
        <v>42689</v>
      </c>
      <c r="E262" t="s">
        <v>491</v>
      </c>
      <c r="H262" t="b">
        <v>0</v>
      </c>
      <c r="I262" t="b">
        <v>1</v>
      </c>
      <c r="J262" t="b">
        <v>1</v>
      </c>
      <c r="K262" s="21">
        <v>42682</v>
      </c>
      <c r="L262">
        <v>0.5</v>
      </c>
      <c r="M262">
        <v>0</v>
      </c>
      <c r="N262">
        <v>0</v>
      </c>
    </row>
    <row r="263" spans="1:14" x14ac:dyDescent="0.3">
      <c r="A263" t="s">
        <v>266</v>
      </c>
      <c r="B263" t="s">
        <v>51</v>
      </c>
      <c r="C263" t="s">
        <v>18</v>
      </c>
      <c r="D263" s="21">
        <v>42686</v>
      </c>
      <c r="F263" t="s">
        <v>482</v>
      </c>
      <c r="G263" t="s">
        <v>508</v>
      </c>
      <c r="H263" t="b">
        <v>1</v>
      </c>
      <c r="I263" t="b">
        <v>1</v>
      </c>
      <c r="J263" t="b">
        <v>1</v>
      </c>
      <c r="K263" s="21">
        <v>42685</v>
      </c>
      <c r="L263">
        <v>0.5</v>
      </c>
      <c r="M263">
        <v>0</v>
      </c>
      <c r="N263">
        <v>0</v>
      </c>
    </row>
    <row r="264" spans="1:14" x14ac:dyDescent="0.3">
      <c r="A264" t="s">
        <v>690</v>
      </c>
      <c r="B264" t="s">
        <v>96</v>
      </c>
      <c r="C264" t="s">
        <v>24</v>
      </c>
      <c r="D264" s="21">
        <v>42683</v>
      </c>
      <c r="E264" t="s">
        <v>516</v>
      </c>
      <c r="H264" t="b">
        <v>0</v>
      </c>
      <c r="I264" t="b">
        <v>1</v>
      </c>
      <c r="J264" t="b">
        <v>0</v>
      </c>
      <c r="L264">
        <v>1</v>
      </c>
      <c r="M264">
        <v>0</v>
      </c>
      <c r="N264">
        <v>0</v>
      </c>
    </row>
    <row r="265" spans="1:14" x14ac:dyDescent="0.3">
      <c r="A265" t="s">
        <v>691</v>
      </c>
      <c r="B265" t="s">
        <v>109</v>
      </c>
      <c r="C265" t="s">
        <v>21</v>
      </c>
      <c r="D265" s="21">
        <v>42683</v>
      </c>
      <c r="E265" t="s">
        <v>539</v>
      </c>
      <c r="F265" t="s">
        <v>497</v>
      </c>
      <c r="G265" t="s">
        <v>539</v>
      </c>
      <c r="H265" t="b">
        <v>0</v>
      </c>
      <c r="I265" t="b">
        <v>0</v>
      </c>
      <c r="J265" t="b">
        <v>0</v>
      </c>
      <c r="L265">
        <v>1</v>
      </c>
      <c r="M265">
        <v>0</v>
      </c>
      <c r="N265">
        <v>0</v>
      </c>
    </row>
    <row r="266" spans="1:14" x14ac:dyDescent="0.3">
      <c r="A266" t="s">
        <v>692</v>
      </c>
      <c r="B266" t="s">
        <v>54</v>
      </c>
      <c r="C266" t="s">
        <v>18</v>
      </c>
      <c r="D266" s="21">
        <v>42688</v>
      </c>
      <c r="E266" t="s">
        <v>492</v>
      </c>
      <c r="F266" t="s">
        <v>522</v>
      </c>
      <c r="G266" t="s">
        <v>492</v>
      </c>
      <c r="H266" t="b">
        <v>1</v>
      </c>
      <c r="I266" t="b">
        <v>1</v>
      </c>
      <c r="J266" t="b">
        <v>0</v>
      </c>
      <c r="L266">
        <v>0.5</v>
      </c>
      <c r="M266">
        <v>0</v>
      </c>
      <c r="N266">
        <v>0</v>
      </c>
    </row>
    <row r="267" spans="1:14" x14ac:dyDescent="0.3">
      <c r="A267" t="s">
        <v>377</v>
      </c>
      <c r="B267" t="s">
        <v>114</v>
      </c>
      <c r="C267" t="s">
        <v>20</v>
      </c>
      <c r="D267" s="21">
        <v>42683</v>
      </c>
      <c r="E267" t="s">
        <v>532</v>
      </c>
      <c r="F267" t="s">
        <v>495</v>
      </c>
      <c r="G267" t="s">
        <v>532</v>
      </c>
      <c r="H267" t="b">
        <v>1</v>
      </c>
      <c r="I267" t="b">
        <v>0</v>
      </c>
      <c r="J267" t="b">
        <v>0</v>
      </c>
      <c r="K267" s="21">
        <v>42683</v>
      </c>
      <c r="L267">
        <v>0.2</v>
      </c>
      <c r="M267">
        <v>1</v>
      </c>
      <c r="N267">
        <v>0</v>
      </c>
    </row>
    <row r="268" spans="1:14" x14ac:dyDescent="0.3">
      <c r="A268" t="s">
        <v>332</v>
      </c>
      <c r="B268" t="s">
        <v>83</v>
      </c>
      <c r="C268" t="s">
        <v>19</v>
      </c>
      <c r="D268" s="21">
        <v>42686</v>
      </c>
      <c r="E268" t="s">
        <v>563</v>
      </c>
      <c r="F268" t="s">
        <v>495</v>
      </c>
      <c r="G268" t="s">
        <v>563</v>
      </c>
      <c r="H268" t="b">
        <v>0</v>
      </c>
      <c r="I268" t="b">
        <v>0</v>
      </c>
      <c r="J268" t="b">
        <v>0</v>
      </c>
      <c r="K268" s="21">
        <v>42686</v>
      </c>
      <c r="L268">
        <v>1</v>
      </c>
      <c r="M268">
        <v>1</v>
      </c>
      <c r="N268">
        <v>0</v>
      </c>
    </row>
    <row r="269" spans="1:14" x14ac:dyDescent="0.3">
      <c r="A269" t="s">
        <v>693</v>
      </c>
      <c r="B269" t="s">
        <v>123</v>
      </c>
      <c r="C269" t="s">
        <v>19</v>
      </c>
      <c r="D269" s="21">
        <v>42686</v>
      </c>
      <c r="H269" t="b">
        <v>1</v>
      </c>
      <c r="I269" t="b">
        <v>1</v>
      </c>
      <c r="J269" t="b">
        <v>0</v>
      </c>
      <c r="L269">
        <v>1</v>
      </c>
      <c r="M269">
        <v>0</v>
      </c>
      <c r="N269">
        <v>0</v>
      </c>
    </row>
    <row r="270" spans="1:14" x14ac:dyDescent="0.3">
      <c r="A270" t="s">
        <v>694</v>
      </c>
      <c r="B270" t="s">
        <v>96</v>
      </c>
      <c r="C270" t="s">
        <v>24</v>
      </c>
      <c r="D270" s="21">
        <v>42683</v>
      </c>
      <c r="E270" t="s">
        <v>499</v>
      </c>
      <c r="H270" t="b">
        <v>0</v>
      </c>
      <c r="I270" t="b">
        <v>1</v>
      </c>
      <c r="J270" t="b">
        <v>0</v>
      </c>
      <c r="L270">
        <v>1</v>
      </c>
      <c r="M270">
        <v>0</v>
      </c>
      <c r="N270">
        <v>0</v>
      </c>
    </row>
    <row r="271" spans="1:14" x14ac:dyDescent="0.3">
      <c r="A271" t="s">
        <v>695</v>
      </c>
      <c r="B271" t="s">
        <v>46</v>
      </c>
      <c r="C271" t="s">
        <v>24</v>
      </c>
      <c r="D271" s="21">
        <v>42676</v>
      </c>
      <c r="H271" t="b">
        <v>0</v>
      </c>
      <c r="I271" t="b">
        <v>1</v>
      </c>
      <c r="J271" t="b">
        <v>0</v>
      </c>
      <c r="L271">
        <v>1</v>
      </c>
      <c r="M271">
        <v>0</v>
      </c>
      <c r="N271">
        <v>0</v>
      </c>
    </row>
    <row r="272" spans="1:14" x14ac:dyDescent="0.3">
      <c r="A272" t="s">
        <v>696</v>
      </c>
      <c r="B272" t="s">
        <v>94</v>
      </c>
      <c r="C272" t="s">
        <v>22</v>
      </c>
      <c r="D272" s="21">
        <v>42679</v>
      </c>
      <c r="F272" t="s">
        <v>497</v>
      </c>
      <c r="G272" t="s">
        <v>508</v>
      </c>
      <c r="H272" t="b">
        <v>0</v>
      </c>
      <c r="I272" t="b">
        <v>1</v>
      </c>
      <c r="J272" t="b">
        <v>0</v>
      </c>
      <c r="L272">
        <v>1</v>
      </c>
      <c r="M272">
        <v>0</v>
      </c>
      <c r="N272">
        <v>0</v>
      </c>
    </row>
    <row r="273" spans="1:14" x14ac:dyDescent="0.3">
      <c r="A273" t="s">
        <v>697</v>
      </c>
      <c r="B273" t="s">
        <v>111</v>
      </c>
      <c r="C273" t="s">
        <v>20</v>
      </c>
      <c r="D273" s="21">
        <v>42679</v>
      </c>
      <c r="F273" t="s">
        <v>482</v>
      </c>
      <c r="G273" t="s">
        <v>427</v>
      </c>
      <c r="H273" t="b">
        <v>0</v>
      </c>
      <c r="I273" t="b">
        <v>1</v>
      </c>
      <c r="J273" t="b">
        <v>1</v>
      </c>
      <c r="L273">
        <v>0.33</v>
      </c>
      <c r="M273">
        <v>0</v>
      </c>
      <c r="N273">
        <v>0</v>
      </c>
    </row>
    <row r="274" spans="1:14" x14ac:dyDescent="0.3">
      <c r="A274" t="s">
        <v>698</v>
      </c>
      <c r="B274" t="s">
        <v>98</v>
      </c>
      <c r="C274" t="s">
        <v>20</v>
      </c>
      <c r="D274" s="21">
        <v>42676</v>
      </c>
      <c r="E274" t="s">
        <v>533</v>
      </c>
      <c r="H274" t="b">
        <v>0</v>
      </c>
      <c r="I274" t="b">
        <v>1</v>
      </c>
      <c r="J274" t="b">
        <v>0</v>
      </c>
      <c r="L274">
        <v>1</v>
      </c>
      <c r="M274">
        <v>0</v>
      </c>
      <c r="N274">
        <v>0</v>
      </c>
    </row>
    <row r="275" spans="1:14" x14ac:dyDescent="0.3">
      <c r="A275" t="s">
        <v>226</v>
      </c>
      <c r="B275" t="s">
        <v>48</v>
      </c>
      <c r="C275" t="s">
        <v>18</v>
      </c>
      <c r="D275" s="21">
        <v>42677</v>
      </c>
      <c r="E275" t="s">
        <v>489</v>
      </c>
      <c r="F275" t="s">
        <v>488</v>
      </c>
      <c r="G275" t="s">
        <v>489</v>
      </c>
      <c r="H275" t="b">
        <v>1</v>
      </c>
      <c r="I275" t="b">
        <v>0</v>
      </c>
      <c r="J275" t="b">
        <v>0</v>
      </c>
      <c r="K275" s="21">
        <v>42677</v>
      </c>
      <c r="L275">
        <v>1</v>
      </c>
      <c r="M275">
        <v>1</v>
      </c>
      <c r="N275">
        <v>0</v>
      </c>
    </row>
    <row r="276" spans="1:14" x14ac:dyDescent="0.3">
      <c r="A276" t="s">
        <v>430</v>
      </c>
      <c r="B276" t="s">
        <v>107</v>
      </c>
      <c r="C276" t="s">
        <v>21</v>
      </c>
      <c r="D276" s="21">
        <v>42676</v>
      </c>
      <c r="E276" t="s">
        <v>195</v>
      </c>
      <c r="F276" t="s">
        <v>495</v>
      </c>
      <c r="G276" t="s">
        <v>195</v>
      </c>
      <c r="H276" t="b">
        <v>1</v>
      </c>
      <c r="I276" t="b">
        <v>0</v>
      </c>
      <c r="J276" t="b">
        <v>0</v>
      </c>
      <c r="K276" s="21">
        <v>42676</v>
      </c>
      <c r="L276">
        <v>0.5</v>
      </c>
      <c r="M276">
        <v>1</v>
      </c>
      <c r="N276">
        <v>0</v>
      </c>
    </row>
    <row r="277" spans="1:14" x14ac:dyDescent="0.3">
      <c r="A277" t="s">
        <v>396</v>
      </c>
      <c r="B277" t="s">
        <v>104</v>
      </c>
      <c r="C277" t="s">
        <v>18</v>
      </c>
      <c r="D277" s="21">
        <v>42676</v>
      </c>
      <c r="F277" t="s">
        <v>482</v>
      </c>
      <c r="H277" t="b">
        <v>0</v>
      </c>
      <c r="I277" t="b">
        <v>1</v>
      </c>
      <c r="J277" t="b">
        <v>1</v>
      </c>
      <c r="K277" s="21">
        <v>42676</v>
      </c>
      <c r="L277">
        <v>0.25</v>
      </c>
      <c r="M277">
        <v>0</v>
      </c>
      <c r="N277">
        <v>0</v>
      </c>
    </row>
    <row r="278" spans="1:14" x14ac:dyDescent="0.3">
      <c r="A278" t="s">
        <v>340</v>
      </c>
      <c r="B278" t="s">
        <v>38</v>
      </c>
      <c r="C278" t="s">
        <v>18</v>
      </c>
      <c r="D278" s="21">
        <v>42675</v>
      </c>
      <c r="E278" t="s">
        <v>339</v>
      </c>
      <c r="F278" t="s">
        <v>512</v>
      </c>
      <c r="G278" t="s">
        <v>339</v>
      </c>
      <c r="H278" t="b">
        <v>1</v>
      </c>
      <c r="I278" t="b">
        <v>0</v>
      </c>
      <c r="J278" t="b">
        <v>0</v>
      </c>
      <c r="K278" s="21">
        <v>42675</v>
      </c>
      <c r="L278">
        <v>0.2</v>
      </c>
      <c r="M278">
        <v>1</v>
      </c>
      <c r="N278">
        <v>0</v>
      </c>
    </row>
    <row r="279" spans="1:14" x14ac:dyDescent="0.3">
      <c r="A279" t="s">
        <v>699</v>
      </c>
      <c r="B279" t="s">
        <v>118</v>
      </c>
      <c r="C279" t="s">
        <v>21</v>
      </c>
      <c r="D279" s="21">
        <v>42688</v>
      </c>
      <c r="F279" t="s">
        <v>482</v>
      </c>
      <c r="G279" t="s">
        <v>508</v>
      </c>
      <c r="H279" t="b">
        <v>0</v>
      </c>
      <c r="I279" t="b">
        <v>1</v>
      </c>
      <c r="J279" t="b">
        <v>1</v>
      </c>
      <c r="L279">
        <v>0.5</v>
      </c>
      <c r="M279">
        <v>0</v>
      </c>
      <c r="N279">
        <v>0</v>
      </c>
    </row>
    <row r="280" spans="1:14" x14ac:dyDescent="0.3">
      <c r="A280" t="s">
        <v>396</v>
      </c>
      <c r="B280" t="s">
        <v>104</v>
      </c>
      <c r="C280" t="s">
        <v>18</v>
      </c>
      <c r="D280" s="21">
        <v>42676</v>
      </c>
      <c r="E280" t="s">
        <v>57</v>
      </c>
      <c r="F280" t="s">
        <v>512</v>
      </c>
      <c r="G280" t="s">
        <v>57</v>
      </c>
      <c r="H280" t="b">
        <v>1</v>
      </c>
      <c r="I280" t="b">
        <v>0</v>
      </c>
      <c r="J280" t="b">
        <v>0</v>
      </c>
      <c r="K280" s="21">
        <v>42676</v>
      </c>
      <c r="L280">
        <v>0.25</v>
      </c>
      <c r="M280">
        <v>1</v>
      </c>
      <c r="N280">
        <v>0</v>
      </c>
    </row>
    <row r="281" spans="1:14" x14ac:dyDescent="0.3">
      <c r="A281" t="s">
        <v>700</v>
      </c>
      <c r="B281" t="s">
        <v>68</v>
      </c>
      <c r="C281" t="s">
        <v>18</v>
      </c>
      <c r="D281" s="21">
        <v>42689</v>
      </c>
      <c r="H281" t="b">
        <v>1</v>
      </c>
      <c r="I281" t="b">
        <v>0</v>
      </c>
      <c r="J281" t="b">
        <v>0</v>
      </c>
      <c r="L281">
        <v>0.17</v>
      </c>
      <c r="M281">
        <v>0</v>
      </c>
      <c r="N281">
        <v>0</v>
      </c>
    </row>
    <row r="282" spans="1:14" x14ac:dyDescent="0.3">
      <c r="A282" t="s">
        <v>701</v>
      </c>
      <c r="B282" t="s">
        <v>108</v>
      </c>
      <c r="C282" t="s">
        <v>21</v>
      </c>
      <c r="D282" s="21">
        <v>42683</v>
      </c>
      <c r="E282" t="s">
        <v>491</v>
      </c>
      <c r="F282" t="s">
        <v>511</v>
      </c>
      <c r="G282" t="s">
        <v>491</v>
      </c>
      <c r="H282" t="b">
        <v>0</v>
      </c>
      <c r="I282" t="b">
        <v>0</v>
      </c>
      <c r="J282" t="b">
        <v>0</v>
      </c>
      <c r="K282" s="21">
        <v>42665</v>
      </c>
      <c r="L282">
        <v>1</v>
      </c>
      <c r="M282">
        <v>0</v>
      </c>
      <c r="N282">
        <v>0</v>
      </c>
    </row>
    <row r="283" spans="1:14" x14ac:dyDescent="0.3">
      <c r="A283" t="s">
        <v>702</v>
      </c>
      <c r="B283" t="s">
        <v>108</v>
      </c>
      <c r="C283" t="s">
        <v>21</v>
      </c>
      <c r="D283" s="21">
        <v>42677</v>
      </c>
      <c r="E283" t="s">
        <v>392</v>
      </c>
      <c r="F283" t="s">
        <v>522</v>
      </c>
      <c r="G283" t="s">
        <v>392</v>
      </c>
      <c r="H283" t="b">
        <v>0</v>
      </c>
      <c r="I283" t="b">
        <v>1</v>
      </c>
      <c r="J283" t="b">
        <v>0</v>
      </c>
      <c r="L283">
        <v>1</v>
      </c>
      <c r="M283">
        <v>0</v>
      </c>
      <c r="N283">
        <v>0</v>
      </c>
    </row>
    <row r="284" spans="1:14" x14ac:dyDescent="0.3">
      <c r="A284" t="s">
        <v>703</v>
      </c>
      <c r="B284" t="s">
        <v>99</v>
      </c>
      <c r="C284" t="s">
        <v>19</v>
      </c>
      <c r="D284" s="21">
        <v>42683</v>
      </c>
      <c r="H284" t="b">
        <v>0</v>
      </c>
      <c r="I284" t="b">
        <v>1</v>
      </c>
      <c r="J284" t="b">
        <v>0</v>
      </c>
      <c r="L284">
        <v>1</v>
      </c>
      <c r="M284">
        <v>0</v>
      </c>
      <c r="N284">
        <v>0</v>
      </c>
    </row>
    <row r="285" spans="1:14" x14ac:dyDescent="0.3">
      <c r="A285" t="s">
        <v>704</v>
      </c>
      <c r="B285" t="s">
        <v>135</v>
      </c>
      <c r="C285" t="s">
        <v>21</v>
      </c>
      <c r="D285" s="21">
        <v>42676</v>
      </c>
      <c r="E285" t="s">
        <v>539</v>
      </c>
      <c r="F285" t="s">
        <v>511</v>
      </c>
      <c r="G285" t="s">
        <v>539</v>
      </c>
      <c r="H285" t="b">
        <v>0</v>
      </c>
      <c r="I285" t="b">
        <v>0</v>
      </c>
      <c r="J285" t="b">
        <v>0</v>
      </c>
      <c r="L285">
        <v>1</v>
      </c>
      <c r="M285">
        <v>0</v>
      </c>
      <c r="N285">
        <v>0</v>
      </c>
    </row>
    <row r="286" spans="1:14" x14ac:dyDescent="0.3">
      <c r="A286" t="s">
        <v>705</v>
      </c>
      <c r="B286" t="s">
        <v>113</v>
      </c>
      <c r="C286" t="s">
        <v>20</v>
      </c>
      <c r="D286" s="21">
        <v>42679</v>
      </c>
      <c r="E286" t="s">
        <v>516</v>
      </c>
      <c r="F286" t="s">
        <v>511</v>
      </c>
      <c r="G286" t="s">
        <v>516</v>
      </c>
      <c r="H286" t="b">
        <v>1</v>
      </c>
      <c r="I286" t="b">
        <v>0</v>
      </c>
      <c r="J286" t="b">
        <v>0</v>
      </c>
      <c r="L286">
        <v>1</v>
      </c>
      <c r="M286">
        <v>0</v>
      </c>
      <c r="N286">
        <v>0</v>
      </c>
    </row>
    <row r="287" spans="1:14" x14ac:dyDescent="0.3">
      <c r="A287" t="s">
        <v>706</v>
      </c>
      <c r="B287" t="s">
        <v>72</v>
      </c>
      <c r="C287" t="s">
        <v>18</v>
      </c>
      <c r="D287" s="21">
        <v>42675</v>
      </c>
      <c r="F287" t="s">
        <v>482</v>
      </c>
      <c r="H287" t="b">
        <v>0</v>
      </c>
      <c r="I287" t="b">
        <v>1</v>
      </c>
      <c r="J287" t="b">
        <v>1</v>
      </c>
      <c r="L287">
        <v>0.5</v>
      </c>
      <c r="M287">
        <v>0</v>
      </c>
      <c r="N287">
        <v>0</v>
      </c>
    </row>
    <row r="288" spans="1:14" x14ac:dyDescent="0.3">
      <c r="A288" t="s">
        <v>348</v>
      </c>
      <c r="B288" t="s">
        <v>135</v>
      </c>
      <c r="C288" t="s">
        <v>21</v>
      </c>
      <c r="D288" s="21">
        <v>42671</v>
      </c>
      <c r="E288" t="s">
        <v>539</v>
      </c>
      <c r="H288" t="b">
        <v>1</v>
      </c>
      <c r="I288" t="b">
        <v>1</v>
      </c>
      <c r="J288" t="b">
        <v>1</v>
      </c>
      <c r="K288" s="21">
        <v>42681</v>
      </c>
      <c r="L288">
        <v>0.5</v>
      </c>
      <c r="M288">
        <v>0</v>
      </c>
      <c r="N288">
        <v>0</v>
      </c>
    </row>
    <row r="289" spans="1:14" x14ac:dyDescent="0.3">
      <c r="A289" t="s">
        <v>215</v>
      </c>
      <c r="B289" t="s">
        <v>107</v>
      </c>
      <c r="C289" t="s">
        <v>21</v>
      </c>
      <c r="D289" s="21">
        <v>42681</v>
      </c>
      <c r="E289" t="s">
        <v>392</v>
      </c>
      <c r="F289" t="s">
        <v>495</v>
      </c>
      <c r="G289" t="s">
        <v>392</v>
      </c>
      <c r="H289" t="b">
        <v>1</v>
      </c>
      <c r="I289" t="b">
        <v>0</v>
      </c>
      <c r="J289" t="b">
        <v>0</v>
      </c>
      <c r="K289" s="21">
        <v>42681</v>
      </c>
      <c r="L289">
        <v>1</v>
      </c>
      <c r="M289">
        <v>1</v>
      </c>
      <c r="N289">
        <v>0</v>
      </c>
    </row>
    <row r="290" spans="1:14" x14ac:dyDescent="0.3">
      <c r="A290" t="s">
        <v>707</v>
      </c>
      <c r="B290" t="s">
        <v>132</v>
      </c>
      <c r="C290" t="s">
        <v>24</v>
      </c>
      <c r="D290" s="21">
        <v>42675</v>
      </c>
      <c r="E290" t="s">
        <v>533</v>
      </c>
      <c r="F290" t="s">
        <v>522</v>
      </c>
      <c r="G290" t="s">
        <v>533</v>
      </c>
      <c r="H290" t="b">
        <v>0</v>
      </c>
      <c r="I290" t="b">
        <v>1</v>
      </c>
      <c r="J290" t="b">
        <v>0</v>
      </c>
      <c r="L290">
        <v>1</v>
      </c>
      <c r="M290">
        <v>0</v>
      </c>
      <c r="N290">
        <v>0</v>
      </c>
    </row>
    <row r="291" spans="1:14" x14ac:dyDescent="0.3">
      <c r="A291" t="s">
        <v>708</v>
      </c>
      <c r="B291" t="s">
        <v>36</v>
      </c>
      <c r="C291" t="s">
        <v>18</v>
      </c>
      <c r="D291" s="21">
        <v>42676</v>
      </c>
      <c r="E291" t="s">
        <v>392</v>
      </c>
      <c r="H291" t="b">
        <v>0</v>
      </c>
      <c r="I291" t="b">
        <v>1</v>
      </c>
      <c r="J291" t="b">
        <v>0</v>
      </c>
      <c r="L291">
        <v>1</v>
      </c>
      <c r="M291">
        <v>0</v>
      </c>
      <c r="N291">
        <v>0</v>
      </c>
    </row>
    <row r="292" spans="1:14" x14ac:dyDescent="0.3">
      <c r="A292" t="s">
        <v>709</v>
      </c>
      <c r="B292" t="s">
        <v>93</v>
      </c>
      <c r="C292" t="s">
        <v>22</v>
      </c>
      <c r="D292" s="21">
        <v>42679</v>
      </c>
      <c r="H292" t="b">
        <v>0</v>
      </c>
      <c r="I292" t="b">
        <v>1</v>
      </c>
      <c r="J292" t="b">
        <v>0</v>
      </c>
      <c r="L292">
        <v>1</v>
      </c>
      <c r="M292">
        <v>0</v>
      </c>
      <c r="N292">
        <v>0</v>
      </c>
    </row>
    <row r="293" spans="1:14" x14ac:dyDescent="0.3">
      <c r="A293" t="s">
        <v>710</v>
      </c>
      <c r="B293" t="s">
        <v>125</v>
      </c>
      <c r="C293" t="s">
        <v>18</v>
      </c>
      <c r="D293" s="21">
        <v>42678</v>
      </c>
      <c r="H293" t="b">
        <v>0</v>
      </c>
      <c r="I293" t="b">
        <v>1</v>
      </c>
      <c r="J293" t="b">
        <v>1</v>
      </c>
      <c r="L293">
        <v>0.5</v>
      </c>
      <c r="M293">
        <v>0</v>
      </c>
      <c r="N293">
        <v>0</v>
      </c>
    </row>
    <row r="294" spans="1:14" x14ac:dyDescent="0.3">
      <c r="A294" t="s">
        <v>711</v>
      </c>
      <c r="B294" t="s">
        <v>71</v>
      </c>
      <c r="C294" t="s">
        <v>18</v>
      </c>
      <c r="D294" s="21">
        <v>42676</v>
      </c>
      <c r="H294" t="b">
        <v>0</v>
      </c>
      <c r="I294" t="b">
        <v>1</v>
      </c>
      <c r="J294" t="b">
        <v>0</v>
      </c>
      <c r="L294">
        <v>1</v>
      </c>
      <c r="M294">
        <v>0</v>
      </c>
      <c r="N294">
        <v>0</v>
      </c>
    </row>
    <row r="295" spans="1:14" x14ac:dyDescent="0.3">
      <c r="A295" t="s">
        <v>221</v>
      </c>
      <c r="B295" t="s">
        <v>121</v>
      </c>
      <c r="C295" t="s">
        <v>21</v>
      </c>
      <c r="D295" s="21">
        <v>42686</v>
      </c>
      <c r="E295" t="s">
        <v>502</v>
      </c>
      <c r="F295" t="s">
        <v>488</v>
      </c>
      <c r="G295" t="s">
        <v>502</v>
      </c>
      <c r="H295" t="b">
        <v>1</v>
      </c>
      <c r="I295" t="b">
        <v>0</v>
      </c>
      <c r="J295" t="b">
        <v>0</v>
      </c>
      <c r="K295" s="21">
        <v>42686</v>
      </c>
      <c r="L295">
        <v>1</v>
      </c>
      <c r="M295">
        <v>1</v>
      </c>
      <c r="N295">
        <v>0</v>
      </c>
    </row>
    <row r="296" spans="1:14" x14ac:dyDescent="0.3">
      <c r="A296" t="s">
        <v>469</v>
      </c>
      <c r="B296" t="s">
        <v>38</v>
      </c>
      <c r="C296" t="s">
        <v>18</v>
      </c>
      <c r="D296" s="21">
        <v>42671</v>
      </c>
      <c r="E296" t="s">
        <v>392</v>
      </c>
      <c r="F296" t="s">
        <v>511</v>
      </c>
      <c r="G296" t="s">
        <v>392</v>
      </c>
      <c r="H296" t="b">
        <v>1</v>
      </c>
      <c r="I296" t="b">
        <v>0</v>
      </c>
      <c r="J296" t="b">
        <v>0</v>
      </c>
      <c r="K296" s="21">
        <v>42678</v>
      </c>
      <c r="L296">
        <v>0.5</v>
      </c>
      <c r="M296">
        <v>0</v>
      </c>
      <c r="N296">
        <v>0</v>
      </c>
    </row>
    <row r="297" spans="1:14" x14ac:dyDescent="0.3">
      <c r="A297" t="s">
        <v>328</v>
      </c>
      <c r="B297" t="s">
        <v>104</v>
      </c>
      <c r="C297" t="s">
        <v>18</v>
      </c>
      <c r="D297" s="21">
        <v>42679</v>
      </c>
      <c r="E297" t="s">
        <v>492</v>
      </c>
      <c r="F297" t="s">
        <v>488</v>
      </c>
      <c r="G297" t="s">
        <v>492</v>
      </c>
      <c r="H297" t="b">
        <v>1</v>
      </c>
      <c r="I297" t="b">
        <v>1</v>
      </c>
      <c r="J297" t="b">
        <v>0</v>
      </c>
      <c r="K297" s="21">
        <v>42679</v>
      </c>
      <c r="L297">
        <v>0.5</v>
      </c>
      <c r="M297">
        <v>1</v>
      </c>
      <c r="N297">
        <v>0</v>
      </c>
    </row>
    <row r="298" spans="1:14" x14ac:dyDescent="0.3">
      <c r="A298" t="s">
        <v>712</v>
      </c>
      <c r="B298" t="s">
        <v>36</v>
      </c>
      <c r="C298" t="s">
        <v>18</v>
      </c>
      <c r="D298" s="21">
        <v>42686</v>
      </c>
      <c r="E298" t="s">
        <v>142</v>
      </c>
      <c r="H298" t="b">
        <v>0</v>
      </c>
      <c r="I298" t="b">
        <v>1</v>
      </c>
      <c r="J298" t="b">
        <v>1</v>
      </c>
      <c r="L298">
        <v>1</v>
      </c>
      <c r="M298">
        <v>0</v>
      </c>
      <c r="N298">
        <v>0</v>
      </c>
    </row>
    <row r="299" spans="1:14" x14ac:dyDescent="0.3">
      <c r="A299" t="s">
        <v>713</v>
      </c>
      <c r="B299" t="s">
        <v>55</v>
      </c>
      <c r="C299" t="s">
        <v>19</v>
      </c>
      <c r="D299" s="21">
        <v>42676</v>
      </c>
      <c r="E299" t="s">
        <v>563</v>
      </c>
      <c r="F299" t="s">
        <v>511</v>
      </c>
      <c r="G299" t="s">
        <v>563</v>
      </c>
      <c r="H299" t="b">
        <v>0</v>
      </c>
      <c r="I299" t="b">
        <v>0</v>
      </c>
      <c r="J299" t="b">
        <v>0</v>
      </c>
      <c r="L299">
        <v>1</v>
      </c>
      <c r="M299">
        <v>0</v>
      </c>
      <c r="N299">
        <v>0</v>
      </c>
    </row>
    <row r="300" spans="1:14" x14ac:dyDescent="0.3">
      <c r="A300" t="s">
        <v>714</v>
      </c>
      <c r="B300" t="s">
        <v>88</v>
      </c>
      <c r="C300" t="s">
        <v>18</v>
      </c>
      <c r="D300" s="21">
        <v>42675</v>
      </c>
      <c r="E300" t="s">
        <v>539</v>
      </c>
      <c r="H300" t="b">
        <v>1</v>
      </c>
      <c r="I300" t="b">
        <v>1</v>
      </c>
      <c r="J300" t="b">
        <v>1</v>
      </c>
      <c r="L300">
        <v>0.5</v>
      </c>
      <c r="M300">
        <v>0</v>
      </c>
      <c r="N300">
        <v>0</v>
      </c>
    </row>
    <row r="301" spans="1:14" x14ac:dyDescent="0.3">
      <c r="A301" t="s">
        <v>715</v>
      </c>
      <c r="B301" t="s">
        <v>106</v>
      </c>
      <c r="C301" t="s">
        <v>21</v>
      </c>
      <c r="D301" s="21">
        <v>42676</v>
      </c>
      <c r="E301" t="s">
        <v>491</v>
      </c>
      <c r="F301" t="s">
        <v>511</v>
      </c>
      <c r="G301" t="s">
        <v>491</v>
      </c>
      <c r="H301" t="b">
        <v>0</v>
      </c>
      <c r="I301" t="b">
        <v>0</v>
      </c>
      <c r="J301" t="b">
        <v>0</v>
      </c>
      <c r="L301">
        <v>1</v>
      </c>
      <c r="M301">
        <v>0</v>
      </c>
      <c r="N301">
        <v>0</v>
      </c>
    </row>
    <row r="302" spans="1:14" x14ac:dyDescent="0.3">
      <c r="A302" t="s">
        <v>716</v>
      </c>
      <c r="B302" t="s">
        <v>83</v>
      </c>
      <c r="C302" t="s">
        <v>19</v>
      </c>
      <c r="D302" s="21">
        <v>42676</v>
      </c>
      <c r="F302" t="s">
        <v>482</v>
      </c>
      <c r="G302" t="s">
        <v>545</v>
      </c>
      <c r="H302" t="b">
        <v>0</v>
      </c>
      <c r="I302" t="b">
        <v>1</v>
      </c>
      <c r="J302" t="b">
        <v>1</v>
      </c>
      <c r="K302" s="21">
        <v>42654</v>
      </c>
      <c r="L302">
        <v>0.5</v>
      </c>
      <c r="M302">
        <v>0</v>
      </c>
      <c r="N302">
        <v>0</v>
      </c>
    </row>
    <row r="303" spans="1:14" x14ac:dyDescent="0.3">
      <c r="A303" t="s">
        <v>717</v>
      </c>
      <c r="B303" t="s">
        <v>107</v>
      </c>
      <c r="C303" t="s">
        <v>21</v>
      </c>
      <c r="D303" s="21">
        <v>42682</v>
      </c>
      <c r="H303" t="b">
        <v>1</v>
      </c>
      <c r="I303" t="b">
        <v>1</v>
      </c>
      <c r="J303" t="b">
        <v>0</v>
      </c>
      <c r="L303">
        <v>1</v>
      </c>
      <c r="M303">
        <v>0</v>
      </c>
      <c r="N303">
        <v>0</v>
      </c>
    </row>
    <row r="304" spans="1:14" x14ac:dyDescent="0.3">
      <c r="A304" t="s">
        <v>718</v>
      </c>
      <c r="B304" t="s">
        <v>135</v>
      </c>
      <c r="C304" t="s">
        <v>21</v>
      </c>
      <c r="D304" s="21">
        <v>42675</v>
      </c>
      <c r="E304" t="s">
        <v>195</v>
      </c>
      <c r="F304" t="s">
        <v>522</v>
      </c>
      <c r="G304" t="s">
        <v>195</v>
      </c>
      <c r="H304" t="b">
        <v>0</v>
      </c>
      <c r="I304" t="b">
        <v>1</v>
      </c>
      <c r="J304" t="b">
        <v>0</v>
      </c>
      <c r="L304">
        <v>1</v>
      </c>
      <c r="M304">
        <v>0</v>
      </c>
      <c r="N304">
        <v>0</v>
      </c>
    </row>
    <row r="305" spans="1:14" x14ac:dyDescent="0.3">
      <c r="A305" t="s">
        <v>719</v>
      </c>
      <c r="B305" t="s">
        <v>93</v>
      </c>
      <c r="C305" t="s">
        <v>22</v>
      </c>
      <c r="D305" s="21">
        <v>42677</v>
      </c>
      <c r="H305" t="b">
        <v>0</v>
      </c>
      <c r="I305" t="b">
        <v>1</v>
      </c>
      <c r="J305" t="b">
        <v>0</v>
      </c>
      <c r="L305">
        <v>1</v>
      </c>
      <c r="M305">
        <v>0</v>
      </c>
      <c r="N305">
        <v>0</v>
      </c>
    </row>
    <row r="306" spans="1:14" x14ac:dyDescent="0.3">
      <c r="A306" t="s">
        <v>267</v>
      </c>
      <c r="B306" t="s">
        <v>94</v>
      </c>
      <c r="C306" t="s">
        <v>22</v>
      </c>
      <c r="D306" s="21">
        <v>42675</v>
      </c>
      <c r="E306" t="s">
        <v>673</v>
      </c>
      <c r="F306" t="s">
        <v>488</v>
      </c>
      <c r="G306" t="s">
        <v>673</v>
      </c>
      <c r="H306" t="b">
        <v>1</v>
      </c>
      <c r="I306" t="b">
        <v>0</v>
      </c>
      <c r="J306" t="b">
        <v>0</v>
      </c>
      <c r="K306" s="21">
        <v>42675</v>
      </c>
      <c r="L306">
        <v>1</v>
      </c>
      <c r="M306">
        <v>1</v>
      </c>
      <c r="N306">
        <v>0</v>
      </c>
    </row>
    <row r="307" spans="1:14" x14ac:dyDescent="0.3">
      <c r="A307" t="s">
        <v>438</v>
      </c>
      <c r="B307" t="s">
        <v>95</v>
      </c>
      <c r="C307" t="s">
        <v>18</v>
      </c>
      <c r="D307" s="21">
        <v>42679</v>
      </c>
      <c r="E307" t="s">
        <v>489</v>
      </c>
      <c r="F307" t="s">
        <v>488</v>
      </c>
      <c r="G307" t="s">
        <v>489</v>
      </c>
      <c r="H307" t="b">
        <v>1</v>
      </c>
      <c r="I307" t="b">
        <v>0</v>
      </c>
      <c r="J307" t="b">
        <v>0</v>
      </c>
      <c r="K307" s="21">
        <v>42679</v>
      </c>
      <c r="L307">
        <v>1</v>
      </c>
      <c r="M307">
        <v>1</v>
      </c>
      <c r="N307">
        <v>0</v>
      </c>
    </row>
    <row r="308" spans="1:14" x14ac:dyDescent="0.3">
      <c r="A308" t="s">
        <v>399</v>
      </c>
      <c r="B308" t="s">
        <v>400</v>
      </c>
      <c r="C308" t="s">
        <v>19</v>
      </c>
      <c r="D308" s="21">
        <v>42671</v>
      </c>
      <c r="E308" t="s">
        <v>625</v>
      </c>
      <c r="F308" t="s">
        <v>482</v>
      </c>
      <c r="G308" t="s">
        <v>625</v>
      </c>
      <c r="H308" t="b">
        <v>0</v>
      </c>
      <c r="I308" t="b">
        <v>1</v>
      </c>
      <c r="J308" t="b">
        <v>1</v>
      </c>
      <c r="K308" s="21">
        <v>42675</v>
      </c>
      <c r="L308">
        <v>0.33</v>
      </c>
      <c r="M308">
        <v>0</v>
      </c>
      <c r="N308">
        <v>0</v>
      </c>
    </row>
    <row r="309" spans="1:14" x14ac:dyDescent="0.3">
      <c r="A309" t="s">
        <v>720</v>
      </c>
      <c r="B309" t="s">
        <v>39</v>
      </c>
      <c r="C309" t="s">
        <v>18</v>
      </c>
      <c r="D309" s="21">
        <v>42684</v>
      </c>
      <c r="E309" t="s">
        <v>57</v>
      </c>
      <c r="H309" t="b">
        <v>0</v>
      </c>
      <c r="I309" t="b">
        <v>1</v>
      </c>
      <c r="J309" t="b">
        <v>0</v>
      </c>
      <c r="L309">
        <v>1</v>
      </c>
      <c r="M309">
        <v>0</v>
      </c>
      <c r="N309">
        <v>0</v>
      </c>
    </row>
    <row r="310" spans="1:14" x14ac:dyDescent="0.3">
      <c r="A310" t="s">
        <v>721</v>
      </c>
      <c r="B310" t="s">
        <v>107</v>
      </c>
      <c r="C310" t="s">
        <v>21</v>
      </c>
      <c r="D310" s="21">
        <v>42686</v>
      </c>
      <c r="H310" t="b">
        <v>0</v>
      </c>
      <c r="I310" t="b">
        <v>1</v>
      </c>
      <c r="J310" t="b">
        <v>0</v>
      </c>
      <c r="L310">
        <v>1</v>
      </c>
      <c r="M310">
        <v>0</v>
      </c>
      <c r="N310">
        <v>0</v>
      </c>
    </row>
    <row r="311" spans="1:14" x14ac:dyDescent="0.3">
      <c r="A311" t="s">
        <v>722</v>
      </c>
      <c r="B311" t="s">
        <v>91</v>
      </c>
      <c r="C311" t="s">
        <v>18</v>
      </c>
      <c r="D311" s="21">
        <v>42676</v>
      </c>
      <c r="E311" t="s">
        <v>553</v>
      </c>
      <c r="F311" t="s">
        <v>495</v>
      </c>
      <c r="G311" t="s">
        <v>553</v>
      </c>
      <c r="H311" t="b">
        <v>1</v>
      </c>
      <c r="I311" t="b">
        <v>0</v>
      </c>
      <c r="J311" t="b">
        <v>0</v>
      </c>
      <c r="K311" s="21">
        <v>42669</v>
      </c>
      <c r="L311">
        <v>1</v>
      </c>
      <c r="M311">
        <v>1</v>
      </c>
      <c r="N311">
        <v>0</v>
      </c>
    </row>
    <row r="312" spans="1:14" x14ac:dyDescent="0.3">
      <c r="A312" t="s">
        <v>399</v>
      </c>
      <c r="B312" t="s">
        <v>400</v>
      </c>
      <c r="C312" t="s">
        <v>19</v>
      </c>
      <c r="D312" s="21">
        <v>42675</v>
      </c>
      <c r="E312" t="s">
        <v>625</v>
      </c>
      <c r="F312" t="s">
        <v>495</v>
      </c>
      <c r="G312" t="s">
        <v>625</v>
      </c>
      <c r="H312" t="b">
        <v>0</v>
      </c>
      <c r="I312" t="b">
        <v>0</v>
      </c>
      <c r="J312" t="b">
        <v>0</v>
      </c>
      <c r="K312" s="21">
        <v>42675</v>
      </c>
      <c r="L312">
        <v>0.33</v>
      </c>
      <c r="M312">
        <v>1</v>
      </c>
      <c r="N312">
        <v>0</v>
      </c>
    </row>
    <row r="313" spans="1:14" x14ac:dyDescent="0.3">
      <c r="A313" t="s">
        <v>283</v>
      </c>
      <c r="B313" t="s">
        <v>60</v>
      </c>
      <c r="C313" t="s">
        <v>23</v>
      </c>
      <c r="D313" s="21">
        <v>42674</v>
      </c>
      <c r="E313" t="s">
        <v>523</v>
      </c>
      <c r="H313" t="b">
        <v>0</v>
      </c>
      <c r="I313" t="b">
        <v>1</v>
      </c>
      <c r="J313" t="b">
        <v>1</v>
      </c>
      <c r="K313" s="21">
        <v>42684</v>
      </c>
      <c r="L313">
        <v>0.33</v>
      </c>
      <c r="M313">
        <v>0</v>
      </c>
      <c r="N313">
        <v>0</v>
      </c>
    </row>
    <row r="314" spans="1:14" x14ac:dyDescent="0.3">
      <c r="A314" t="s">
        <v>411</v>
      </c>
      <c r="B314" t="s">
        <v>94</v>
      </c>
      <c r="C314" t="s">
        <v>22</v>
      </c>
      <c r="D314" s="21">
        <v>42676</v>
      </c>
      <c r="E314" t="s">
        <v>579</v>
      </c>
      <c r="F314" t="s">
        <v>495</v>
      </c>
      <c r="G314" t="s">
        <v>579</v>
      </c>
      <c r="H314" t="b">
        <v>1</v>
      </c>
      <c r="I314" t="b">
        <v>0</v>
      </c>
      <c r="J314" t="b">
        <v>0</v>
      </c>
      <c r="K314" s="21">
        <v>42676</v>
      </c>
      <c r="L314">
        <v>1</v>
      </c>
      <c r="M314">
        <v>1</v>
      </c>
      <c r="N314">
        <v>0</v>
      </c>
    </row>
    <row r="315" spans="1:14" x14ac:dyDescent="0.3">
      <c r="A315" t="s">
        <v>225</v>
      </c>
      <c r="B315" t="s">
        <v>121</v>
      </c>
      <c r="C315" t="s">
        <v>21</v>
      </c>
      <c r="D315" s="21">
        <v>42679</v>
      </c>
      <c r="E315" t="s">
        <v>339</v>
      </c>
      <c r="F315" t="s">
        <v>495</v>
      </c>
      <c r="G315" t="s">
        <v>339</v>
      </c>
      <c r="H315" t="b">
        <v>1</v>
      </c>
      <c r="I315" t="b">
        <v>0</v>
      </c>
      <c r="J315" t="b">
        <v>0</v>
      </c>
      <c r="K315" s="21">
        <v>42679</v>
      </c>
      <c r="L315">
        <v>1</v>
      </c>
      <c r="M315">
        <v>1</v>
      </c>
      <c r="N315">
        <v>0</v>
      </c>
    </row>
    <row r="316" spans="1:14" x14ac:dyDescent="0.3">
      <c r="A316" t="s">
        <v>723</v>
      </c>
      <c r="B316" t="s">
        <v>45</v>
      </c>
      <c r="C316" t="s">
        <v>21</v>
      </c>
      <c r="D316" s="21">
        <v>42676</v>
      </c>
      <c r="E316" t="s">
        <v>539</v>
      </c>
      <c r="F316" t="s">
        <v>522</v>
      </c>
      <c r="G316" t="s">
        <v>539</v>
      </c>
      <c r="H316" t="b">
        <v>1</v>
      </c>
      <c r="I316" t="b">
        <v>1</v>
      </c>
      <c r="J316" t="b">
        <v>0</v>
      </c>
      <c r="L316">
        <v>1</v>
      </c>
      <c r="M316">
        <v>0</v>
      </c>
      <c r="N316">
        <v>0</v>
      </c>
    </row>
    <row r="317" spans="1:14" x14ac:dyDescent="0.3">
      <c r="A317" t="s">
        <v>724</v>
      </c>
      <c r="B317" t="s">
        <v>132</v>
      </c>
      <c r="C317" t="s">
        <v>24</v>
      </c>
      <c r="D317" s="21">
        <v>42678</v>
      </c>
      <c r="E317" t="s">
        <v>532</v>
      </c>
      <c r="F317" t="s">
        <v>522</v>
      </c>
      <c r="G317" t="s">
        <v>532</v>
      </c>
      <c r="H317" t="b">
        <v>1</v>
      </c>
      <c r="I317" t="b">
        <v>1</v>
      </c>
      <c r="J317" t="b">
        <v>0</v>
      </c>
      <c r="L317">
        <v>1</v>
      </c>
      <c r="M317">
        <v>0</v>
      </c>
      <c r="N317">
        <v>0</v>
      </c>
    </row>
    <row r="318" spans="1:14" x14ac:dyDescent="0.3">
      <c r="A318" t="s">
        <v>725</v>
      </c>
      <c r="B318" t="s">
        <v>36</v>
      </c>
      <c r="C318" t="s">
        <v>18</v>
      </c>
      <c r="D318" s="21">
        <v>42677</v>
      </c>
      <c r="E318" t="s">
        <v>492</v>
      </c>
      <c r="F318" t="s">
        <v>511</v>
      </c>
      <c r="G318" t="s">
        <v>492</v>
      </c>
      <c r="H318" t="b">
        <v>1</v>
      </c>
      <c r="I318" t="b">
        <v>0</v>
      </c>
      <c r="J318" t="b">
        <v>0</v>
      </c>
      <c r="L318">
        <v>1</v>
      </c>
      <c r="M318">
        <v>0</v>
      </c>
      <c r="N318">
        <v>0</v>
      </c>
    </row>
    <row r="319" spans="1:14" x14ac:dyDescent="0.3">
      <c r="A319" t="s">
        <v>598</v>
      </c>
      <c r="B319" t="s">
        <v>36</v>
      </c>
      <c r="C319" t="s">
        <v>18</v>
      </c>
      <c r="D319" s="21">
        <v>42686</v>
      </c>
      <c r="F319" t="s">
        <v>482</v>
      </c>
      <c r="G319" t="s">
        <v>508</v>
      </c>
      <c r="H319" t="b">
        <v>0</v>
      </c>
      <c r="I319" t="b">
        <v>1</v>
      </c>
      <c r="J319" t="b">
        <v>0</v>
      </c>
      <c r="L319">
        <v>0.33</v>
      </c>
      <c r="M319">
        <v>0</v>
      </c>
      <c r="N319">
        <v>0</v>
      </c>
    </row>
    <row r="320" spans="1:14" x14ac:dyDescent="0.3">
      <c r="A320" t="s">
        <v>412</v>
      </c>
      <c r="B320" t="s">
        <v>114</v>
      </c>
      <c r="C320" t="s">
        <v>20</v>
      </c>
      <c r="D320" s="21">
        <v>42678</v>
      </c>
      <c r="H320" t="b">
        <v>0</v>
      </c>
      <c r="I320" t="b">
        <v>1</v>
      </c>
      <c r="J320" t="b">
        <v>1</v>
      </c>
      <c r="K320" s="21">
        <v>42679</v>
      </c>
      <c r="L320">
        <v>0.5</v>
      </c>
      <c r="M320">
        <v>0</v>
      </c>
      <c r="N320">
        <v>0</v>
      </c>
    </row>
    <row r="321" spans="1:14" x14ac:dyDescent="0.3">
      <c r="A321" t="s">
        <v>726</v>
      </c>
      <c r="B321" t="s">
        <v>36</v>
      </c>
      <c r="C321" t="s">
        <v>18</v>
      </c>
      <c r="D321" s="21">
        <v>42676</v>
      </c>
      <c r="H321" t="b">
        <v>0</v>
      </c>
      <c r="I321" t="b">
        <v>1</v>
      </c>
      <c r="J321" t="b">
        <v>0</v>
      </c>
      <c r="L321">
        <v>1</v>
      </c>
      <c r="M321">
        <v>0</v>
      </c>
      <c r="N321">
        <v>0</v>
      </c>
    </row>
    <row r="322" spans="1:14" x14ac:dyDescent="0.3">
      <c r="A322" t="s">
        <v>444</v>
      </c>
      <c r="B322" t="s">
        <v>123</v>
      </c>
      <c r="C322" t="s">
        <v>19</v>
      </c>
      <c r="D322" s="21">
        <v>42665</v>
      </c>
      <c r="F322" t="s">
        <v>482</v>
      </c>
      <c r="G322" t="s">
        <v>727</v>
      </c>
      <c r="H322" t="b">
        <v>0</v>
      </c>
      <c r="I322" t="b">
        <v>1</v>
      </c>
      <c r="J322" t="b">
        <v>1</v>
      </c>
      <c r="K322" s="21">
        <v>42676</v>
      </c>
      <c r="L322">
        <v>0.5</v>
      </c>
      <c r="M322">
        <v>0</v>
      </c>
      <c r="N322">
        <v>0</v>
      </c>
    </row>
    <row r="323" spans="1:14" x14ac:dyDescent="0.3">
      <c r="A323" t="s">
        <v>700</v>
      </c>
      <c r="B323" t="s">
        <v>68</v>
      </c>
      <c r="C323" t="s">
        <v>18</v>
      </c>
      <c r="D323" s="21">
        <v>42688</v>
      </c>
      <c r="E323" t="s">
        <v>57</v>
      </c>
      <c r="F323" t="s">
        <v>482</v>
      </c>
      <c r="G323" t="s">
        <v>57</v>
      </c>
      <c r="H323" t="b">
        <v>1</v>
      </c>
      <c r="I323" t="b">
        <v>1</v>
      </c>
      <c r="J323" t="b">
        <v>1</v>
      </c>
      <c r="L323">
        <v>0.17</v>
      </c>
      <c r="M323">
        <v>0</v>
      </c>
      <c r="N323">
        <v>0</v>
      </c>
    </row>
    <row r="324" spans="1:14" x14ac:dyDescent="0.3">
      <c r="A324" t="s">
        <v>728</v>
      </c>
      <c r="B324" t="s">
        <v>89</v>
      </c>
      <c r="C324" t="s">
        <v>21</v>
      </c>
      <c r="D324" s="21">
        <v>42688</v>
      </c>
      <c r="E324" t="s">
        <v>195</v>
      </c>
      <c r="F324" t="s">
        <v>482</v>
      </c>
      <c r="H324" t="b">
        <v>1</v>
      </c>
      <c r="I324" t="b">
        <v>1</v>
      </c>
      <c r="J324" t="b">
        <v>1</v>
      </c>
      <c r="L324">
        <v>1</v>
      </c>
      <c r="M324">
        <v>0</v>
      </c>
      <c r="N324">
        <v>0</v>
      </c>
    </row>
    <row r="325" spans="1:14" x14ac:dyDescent="0.3">
      <c r="A325" t="s">
        <v>729</v>
      </c>
      <c r="B325" t="s">
        <v>121</v>
      </c>
      <c r="C325" t="s">
        <v>21</v>
      </c>
      <c r="D325" s="21">
        <v>42686</v>
      </c>
      <c r="F325" t="s">
        <v>730</v>
      </c>
      <c r="G325" t="s">
        <v>508</v>
      </c>
      <c r="H325" t="b">
        <v>0</v>
      </c>
      <c r="I325" t="b">
        <v>1</v>
      </c>
      <c r="J325" t="b">
        <v>0</v>
      </c>
      <c r="L325">
        <v>1</v>
      </c>
      <c r="M325">
        <v>0</v>
      </c>
      <c r="N325">
        <v>0</v>
      </c>
    </row>
    <row r="326" spans="1:14" x14ac:dyDescent="0.3">
      <c r="A326" t="s">
        <v>731</v>
      </c>
      <c r="B326" t="s">
        <v>92</v>
      </c>
      <c r="C326" t="s">
        <v>21</v>
      </c>
      <c r="D326" s="21">
        <v>42686</v>
      </c>
      <c r="E326" t="s">
        <v>491</v>
      </c>
      <c r="F326" t="s">
        <v>522</v>
      </c>
      <c r="G326" t="s">
        <v>491</v>
      </c>
      <c r="H326" t="b">
        <v>0</v>
      </c>
      <c r="I326" t="b">
        <v>1</v>
      </c>
      <c r="J326" t="b">
        <v>0</v>
      </c>
      <c r="L326">
        <v>1</v>
      </c>
      <c r="M326">
        <v>0</v>
      </c>
      <c r="N326">
        <v>0</v>
      </c>
    </row>
    <row r="327" spans="1:14" x14ac:dyDescent="0.3">
      <c r="A327" t="s">
        <v>204</v>
      </c>
      <c r="B327" t="s">
        <v>113</v>
      </c>
      <c r="C327" t="s">
        <v>20</v>
      </c>
      <c r="D327" s="21">
        <v>42679</v>
      </c>
      <c r="E327" t="s">
        <v>532</v>
      </c>
      <c r="F327" t="s">
        <v>495</v>
      </c>
      <c r="G327" t="s">
        <v>532</v>
      </c>
      <c r="H327" t="b">
        <v>1</v>
      </c>
      <c r="I327" t="b">
        <v>0</v>
      </c>
      <c r="J327" t="b">
        <v>0</v>
      </c>
      <c r="K327" s="21">
        <v>42679</v>
      </c>
      <c r="L327">
        <v>1</v>
      </c>
      <c r="M327">
        <v>1</v>
      </c>
      <c r="N327">
        <v>0</v>
      </c>
    </row>
    <row r="328" spans="1:14" x14ac:dyDescent="0.3">
      <c r="A328" t="s">
        <v>732</v>
      </c>
      <c r="B328" t="s">
        <v>108</v>
      </c>
      <c r="C328" t="s">
        <v>21</v>
      </c>
      <c r="D328" s="21">
        <v>42679</v>
      </c>
      <c r="E328" t="s">
        <v>502</v>
      </c>
      <c r="F328" t="s">
        <v>522</v>
      </c>
      <c r="G328" t="s">
        <v>502</v>
      </c>
      <c r="H328" t="b">
        <v>0</v>
      </c>
      <c r="I328" t="b">
        <v>1</v>
      </c>
      <c r="J328" t="b">
        <v>0</v>
      </c>
      <c r="L328">
        <v>1</v>
      </c>
      <c r="M328">
        <v>0</v>
      </c>
      <c r="N328">
        <v>0</v>
      </c>
    </row>
    <row r="329" spans="1:14" x14ac:dyDescent="0.3">
      <c r="A329" t="s">
        <v>733</v>
      </c>
      <c r="B329" t="s">
        <v>94</v>
      </c>
      <c r="C329" t="s">
        <v>22</v>
      </c>
      <c r="D329" s="21">
        <v>42676</v>
      </c>
      <c r="H329" t="b">
        <v>0</v>
      </c>
      <c r="I329" t="b">
        <v>1</v>
      </c>
      <c r="J329" t="b">
        <v>0</v>
      </c>
      <c r="L329">
        <v>1</v>
      </c>
      <c r="M329">
        <v>0</v>
      </c>
      <c r="N329">
        <v>0</v>
      </c>
    </row>
    <row r="330" spans="1:14" x14ac:dyDescent="0.3">
      <c r="A330" t="s">
        <v>734</v>
      </c>
      <c r="B330" t="s">
        <v>135</v>
      </c>
      <c r="C330" t="s">
        <v>21</v>
      </c>
      <c r="D330" s="21">
        <v>42675</v>
      </c>
      <c r="E330" t="s">
        <v>339</v>
      </c>
      <c r="F330" t="s">
        <v>497</v>
      </c>
      <c r="G330" t="s">
        <v>339</v>
      </c>
      <c r="H330" t="b">
        <v>1</v>
      </c>
      <c r="I330" t="b">
        <v>0</v>
      </c>
      <c r="J330" t="b">
        <v>0</v>
      </c>
      <c r="L330">
        <v>1</v>
      </c>
      <c r="M330">
        <v>0</v>
      </c>
      <c r="N330">
        <v>0</v>
      </c>
    </row>
    <row r="331" spans="1:14" x14ac:dyDescent="0.3">
      <c r="A331" t="s">
        <v>735</v>
      </c>
      <c r="B331" t="s">
        <v>30</v>
      </c>
      <c r="C331" t="s">
        <v>23</v>
      </c>
      <c r="D331" s="21">
        <v>42677</v>
      </c>
      <c r="E331" t="s">
        <v>570</v>
      </c>
      <c r="F331" t="s">
        <v>482</v>
      </c>
      <c r="G331" t="s">
        <v>570</v>
      </c>
      <c r="H331" t="b">
        <v>1</v>
      </c>
      <c r="I331" t="b">
        <v>1</v>
      </c>
      <c r="J331" t="b">
        <v>1</v>
      </c>
      <c r="L331">
        <v>1</v>
      </c>
      <c r="M331">
        <v>0</v>
      </c>
      <c r="N331">
        <v>0</v>
      </c>
    </row>
    <row r="332" spans="1:14" x14ac:dyDescent="0.3">
      <c r="A332" t="s">
        <v>736</v>
      </c>
      <c r="B332" t="s">
        <v>45</v>
      </c>
      <c r="C332" t="s">
        <v>21</v>
      </c>
      <c r="D332" s="21">
        <v>42686</v>
      </c>
      <c r="F332" t="s">
        <v>482</v>
      </c>
      <c r="G332" t="s">
        <v>535</v>
      </c>
      <c r="H332" t="b">
        <v>0</v>
      </c>
      <c r="I332" t="b">
        <v>1</v>
      </c>
      <c r="J332" t="b">
        <v>1</v>
      </c>
      <c r="L332">
        <v>1</v>
      </c>
      <c r="M332">
        <v>0</v>
      </c>
      <c r="N332">
        <v>0</v>
      </c>
    </row>
    <row r="333" spans="1:14" x14ac:dyDescent="0.3">
      <c r="A333" t="s">
        <v>737</v>
      </c>
      <c r="B333" t="s">
        <v>125</v>
      </c>
      <c r="C333" t="s">
        <v>18</v>
      </c>
      <c r="D333" s="21">
        <v>42675</v>
      </c>
      <c r="E333" t="s">
        <v>492</v>
      </c>
      <c r="F333" t="s">
        <v>482</v>
      </c>
      <c r="G333" t="s">
        <v>492</v>
      </c>
      <c r="H333" t="b">
        <v>1</v>
      </c>
      <c r="I333" t="b">
        <v>1</v>
      </c>
      <c r="J333" t="b">
        <v>1</v>
      </c>
      <c r="L333">
        <v>0.5</v>
      </c>
      <c r="M333">
        <v>0</v>
      </c>
      <c r="N333">
        <v>0</v>
      </c>
    </row>
    <row r="334" spans="1:14" x14ac:dyDescent="0.3">
      <c r="A334" t="s">
        <v>738</v>
      </c>
      <c r="B334" t="s">
        <v>88</v>
      </c>
      <c r="C334" t="s">
        <v>18</v>
      </c>
      <c r="D334" s="21">
        <v>42675</v>
      </c>
      <c r="E334" t="s">
        <v>539</v>
      </c>
      <c r="F334" t="s">
        <v>482</v>
      </c>
      <c r="G334" t="s">
        <v>539</v>
      </c>
      <c r="H334" t="b">
        <v>1</v>
      </c>
      <c r="I334" t="b">
        <v>1</v>
      </c>
      <c r="J334" t="b">
        <v>1</v>
      </c>
      <c r="L334">
        <v>0.5</v>
      </c>
      <c r="M334">
        <v>0</v>
      </c>
      <c r="N334">
        <v>0</v>
      </c>
    </row>
    <row r="335" spans="1:14" x14ac:dyDescent="0.3">
      <c r="A335" t="s">
        <v>376</v>
      </c>
      <c r="B335" t="s">
        <v>115</v>
      </c>
      <c r="C335" t="s">
        <v>24</v>
      </c>
      <c r="D335" s="21">
        <v>42682</v>
      </c>
      <c r="E335" t="s">
        <v>533</v>
      </c>
      <c r="F335" t="s">
        <v>488</v>
      </c>
      <c r="G335" t="s">
        <v>533</v>
      </c>
      <c r="H335" t="b">
        <v>1</v>
      </c>
      <c r="I335" t="b">
        <v>0</v>
      </c>
      <c r="J335" t="b">
        <v>0</v>
      </c>
      <c r="K335" s="21">
        <v>42682</v>
      </c>
      <c r="L335">
        <v>1</v>
      </c>
      <c r="M335">
        <v>1</v>
      </c>
      <c r="N335">
        <v>0</v>
      </c>
    </row>
    <row r="336" spans="1:14" x14ac:dyDescent="0.3">
      <c r="A336" t="s">
        <v>739</v>
      </c>
      <c r="B336" t="s">
        <v>132</v>
      </c>
      <c r="C336" t="s">
        <v>24</v>
      </c>
      <c r="D336" s="21">
        <v>42678</v>
      </c>
      <c r="E336" t="s">
        <v>427</v>
      </c>
      <c r="H336" t="b">
        <v>0</v>
      </c>
      <c r="I336" t="b">
        <v>1</v>
      </c>
      <c r="J336" t="b">
        <v>0</v>
      </c>
      <c r="L336">
        <v>1</v>
      </c>
      <c r="M336">
        <v>0</v>
      </c>
      <c r="N336">
        <v>0</v>
      </c>
    </row>
    <row r="337" spans="1:14" x14ac:dyDescent="0.3">
      <c r="A337" t="s">
        <v>359</v>
      </c>
      <c r="B337" t="s">
        <v>121</v>
      </c>
      <c r="C337" t="s">
        <v>21</v>
      </c>
      <c r="D337" s="21">
        <v>42676</v>
      </c>
      <c r="F337" t="s">
        <v>482</v>
      </c>
      <c r="G337" t="s">
        <v>508</v>
      </c>
      <c r="H337" t="b">
        <v>0</v>
      </c>
      <c r="I337" t="b">
        <v>1</v>
      </c>
      <c r="J337" t="b">
        <v>1</v>
      </c>
      <c r="K337" s="21">
        <v>42688</v>
      </c>
      <c r="L337">
        <v>0.33</v>
      </c>
      <c r="M337">
        <v>0</v>
      </c>
      <c r="N337">
        <v>0</v>
      </c>
    </row>
    <row r="338" spans="1:14" x14ac:dyDescent="0.3">
      <c r="A338" t="s">
        <v>740</v>
      </c>
      <c r="B338" t="s">
        <v>53</v>
      </c>
      <c r="C338" t="s">
        <v>22</v>
      </c>
      <c r="D338" s="21">
        <v>42678</v>
      </c>
      <c r="H338" t="b">
        <v>0</v>
      </c>
      <c r="I338" t="b">
        <v>1</v>
      </c>
      <c r="J338" t="b">
        <v>0</v>
      </c>
      <c r="L338">
        <v>1</v>
      </c>
      <c r="M338">
        <v>0</v>
      </c>
      <c r="N338">
        <v>0</v>
      </c>
    </row>
    <row r="339" spans="1:14" x14ac:dyDescent="0.3">
      <c r="A339" t="s">
        <v>741</v>
      </c>
      <c r="B339" t="s">
        <v>62</v>
      </c>
      <c r="C339" t="s">
        <v>23</v>
      </c>
      <c r="D339" s="21">
        <v>42675</v>
      </c>
      <c r="E339" t="s">
        <v>570</v>
      </c>
      <c r="F339" t="s">
        <v>511</v>
      </c>
      <c r="G339" t="s">
        <v>570</v>
      </c>
      <c r="H339" t="b">
        <v>0</v>
      </c>
      <c r="I339" t="b">
        <v>0</v>
      </c>
      <c r="J339" t="b">
        <v>0</v>
      </c>
      <c r="L339">
        <v>1</v>
      </c>
      <c r="M339">
        <v>0</v>
      </c>
      <c r="N339">
        <v>0</v>
      </c>
    </row>
    <row r="340" spans="1:14" x14ac:dyDescent="0.3">
      <c r="A340" t="s">
        <v>302</v>
      </c>
      <c r="B340" t="s">
        <v>110</v>
      </c>
      <c r="C340" t="s">
        <v>21</v>
      </c>
      <c r="D340" s="21">
        <v>42676</v>
      </c>
      <c r="E340" t="s">
        <v>491</v>
      </c>
      <c r="F340" t="s">
        <v>486</v>
      </c>
      <c r="G340" t="s">
        <v>491</v>
      </c>
      <c r="H340" t="b">
        <v>1</v>
      </c>
      <c r="I340" t="b">
        <v>0</v>
      </c>
      <c r="J340" t="b">
        <v>0</v>
      </c>
      <c r="K340" s="21">
        <v>42676</v>
      </c>
      <c r="L340">
        <v>1</v>
      </c>
      <c r="M340">
        <v>1</v>
      </c>
      <c r="N340">
        <v>1</v>
      </c>
    </row>
    <row r="341" spans="1:14" x14ac:dyDescent="0.3">
      <c r="A341" t="s">
        <v>336</v>
      </c>
      <c r="B341" t="s">
        <v>78</v>
      </c>
      <c r="C341" t="s">
        <v>18</v>
      </c>
      <c r="D341" s="21">
        <v>42654</v>
      </c>
      <c r="E341" t="s">
        <v>300</v>
      </c>
      <c r="F341" t="s">
        <v>522</v>
      </c>
      <c r="G341" t="s">
        <v>300</v>
      </c>
      <c r="H341" t="b">
        <v>1</v>
      </c>
      <c r="I341" t="b">
        <v>1</v>
      </c>
      <c r="J341" t="b">
        <v>1</v>
      </c>
      <c r="K341" s="21">
        <v>42683</v>
      </c>
      <c r="L341">
        <v>0.25</v>
      </c>
      <c r="M341">
        <v>0</v>
      </c>
      <c r="N341">
        <v>0</v>
      </c>
    </row>
    <row r="342" spans="1:14" x14ac:dyDescent="0.3">
      <c r="A342" t="s">
        <v>742</v>
      </c>
      <c r="B342" t="s">
        <v>96</v>
      </c>
      <c r="C342" t="s">
        <v>24</v>
      </c>
      <c r="D342" s="21">
        <v>42676</v>
      </c>
      <c r="E342" t="s">
        <v>587</v>
      </c>
      <c r="H342" t="b">
        <v>0</v>
      </c>
      <c r="I342" t="b">
        <v>1</v>
      </c>
      <c r="J342" t="b">
        <v>0</v>
      </c>
      <c r="K342" s="21">
        <v>42642</v>
      </c>
      <c r="L342">
        <v>1</v>
      </c>
      <c r="M342">
        <v>0</v>
      </c>
      <c r="N342">
        <v>0</v>
      </c>
    </row>
    <row r="343" spans="1:14" x14ac:dyDescent="0.3">
      <c r="A343" t="s">
        <v>743</v>
      </c>
      <c r="B343" t="s">
        <v>72</v>
      </c>
      <c r="C343" t="s">
        <v>18</v>
      </c>
      <c r="D343" s="21">
        <v>42678</v>
      </c>
      <c r="E343" t="s">
        <v>300</v>
      </c>
      <c r="F343" t="s">
        <v>511</v>
      </c>
      <c r="G343" t="s">
        <v>300</v>
      </c>
      <c r="H343" t="b">
        <v>0</v>
      </c>
      <c r="I343" t="b">
        <v>0</v>
      </c>
      <c r="J343" t="b">
        <v>0</v>
      </c>
      <c r="L343">
        <v>1</v>
      </c>
      <c r="M343">
        <v>0</v>
      </c>
      <c r="N343">
        <v>0</v>
      </c>
    </row>
    <row r="344" spans="1:14" x14ac:dyDescent="0.3">
      <c r="A344" t="s">
        <v>246</v>
      </c>
      <c r="B344" t="s">
        <v>133</v>
      </c>
      <c r="C344" t="s">
        <v>20</v>
      </c>
      <c r="D344" s="21">
        <v>42671</v>
      </c>
      <c r="E344" t="s">
        <v>561</v>
      </c>
      <c r="F344" t="s">
        <v>482</v>
      </c>
      <c r="G344" t="s">
        <v>561</v>
      </c>
      <c r="H344" t="b">
        <v>1</v>
      </c>
      <c r="I344" t="b">
        <v>1</v>
      </c>
      <c r="J344" t="b">
        <v>1</v>
      </c>
      <c r="K344" s="21">
        <v>42684</v>
      </c>
      <c r="L344">
        <v>0.2</v>
      </c>
      <c r="M344">
        <v>0</v>
      </c>
      <c r="N344">
        <v>0</v>
      </c>
    </row>
    <row r="345" spans="1:14" x14ac:dyDescent="0.3">
      <c r="A345" t="s">
        <v>276</v>
      </c>
      <c r="B345" t="s">
        <v>114</v>
      </c>
      <c r="C345" t="s">
        <v>20</v>
      </c>
      <c r="D345" s="21">
        <v>42632</v>
      </c>
      <c r="E345" t="s">
        <v>427</v>
      </c>
      <c r="H345" t="b">
        <v>1</v>
      </c>
      <c r="I345" t="b">
        <v>1</v>
      </c>
      <c r="J345" t="b">
        <v>1</v>
      </c>
      <c r="K345" s="21">
        <v>42682</v>
      </c>
      <c r="L345">
        <v>0.25</v>
      </c>
      <c r="M345">
        <v>0</v>
      </c>
      <c r="N345">
        <v>0</v>
      </c>
    </row>
    <row r="346" spans="1:14" x14ac:dyDescent="0.3">
      <c r="A346" t="s">
        <v>336</v>
      </c>
      <c r="B346" t="s">
        <v>78</v>
      </c>
      <c r="C346" t="s">
        <v>18</v>
      </c>
      <c r="D346" s="21">
        <v>42643</v>
      </c>
      <c r="E346" t="s">
        <v>688</v>
      </c>
      <c r="F346" t="s">
        <v>482</v>
      </c>
      <c r="G346" t="s">
        <v>688</v>
      </c>
      <c r="H346" t="b">
        <v>1</v>
      </c>
      <c r="I346" t="b">
        <v>1</v>
      </c>
      <c r="J346" t="b">
        <v>1</v>
      </c>
      <c r="K346" s="21">
        <v>42683</v>
      </c>
      <c r="L346">
        <v>0.25</v>
      </c>
      <c r="M346">
        <v>0</v>
      </c>
      <c r="N346">
        <v>0</v>
      </c>
    </row>
    <row r="347" spans="1:14" x14ac:dyDescent="0.3">
      <c r="A347" t="s">
        <v>744</v>
      </c>
      <c r="B347" t="s">
        <v>116</v>
      </c>
      <c r="C347" t="s">
        <v>21</v>
      </c>
      <c r="D347" s="21">
        <v>42689</v>
      </c>
      <c r="H347" t="b">
        <v>1</v>
      </c>
      <c r="I347" t="b">
        <v>1</v>
      </c>
      <c r="J347" t="b">
        <v>1</v>
      </c>
      <c r="L347">
        <v>1</v>
      </c>
      <c r="M347">
        <v>0</v>
      </c>
      <c r="N347">
        <v>0</v>
      </c>
    </row>
    <row r="348" spans="1:14" x14ac:dyDescent="0.3">
      <c r="A348" t="s">
        <v>745</v>
      </c>
      <c r="B348" t="s">
        <v>45</v>
      </c>
      <c r="C348" t="s">
        <v>21</v>
      </c>
      <c r="D348" s="21">
        <v>42675</v>
      </c>
      <c r="H348" t="b">
        <v>0</v>
      </c>
      <c r="I348" t="b">
        <v>1</v>
      </c>
      <c r="J348" t="b">
        <v>0</v>
      </c>
      <c r="L348">
        <v>1</v>
      </c>
      <c r="M348">
        <v>0</v>
      </c>
      <c r="N348">
        <v>0</v>
      </c>
    </row>
    <row r="349" spans="1:14" x14ac:dyDescent="0.3">
      <c r="A349" t="s">
        <v>746</v>
      </c>
      <c r="B349" t="s">
        <v>61</v>
      </c>
      <c r="C349" t="s">
        <v>24</v>
      </c>
      <c r="D349" s="21">
        <v>42689</v>
      </c>
      <c r="E349" t="s">
        <v>561</v>
      </c>
      <c r="H349" t="b">
        <v>0</v>
      </c>
      <c r="I349" t="b">
        <v>0</v>
      </c>
      <c r="J349" t="b">
        <v>0</v>
      </c>
      <c r="L349">
        <v>1</v>
      </c>
      <c r="M349">
        <v>0</v>
      </c>
      <c r="N349">
        <v>0</v>
      </c>
    </row>
    <row r="350" spans="1:14" x14ac:dyDescent="0.3">
      <c r="A350" t="s">
        <v>227</v>
      </c>
      <c r="B350" t="s">
        <v>92</v>
      </c>
      <c r="C350" t="s">
        <v>21</v>
      </c>
      <c r="D350" s="21">
        <v>42686</v>
      </c>
      <c r="F350" t="s">
        <v>482</v>
      </c>
      <c r="G350" t="s">
        <v>747</v>
      </c>
      <c r="H350" t="b">
        <v>0</v>
      </c>
      <c r="I350" t="b">
        <v>1</v>
      </c>
      <c r="J350" t="b">
        <v>1</v>
      </c>
      <c r="K350" s="21">
        <v>42686</v>
      </c>
      <c r="L350">
        <v>0.5</v>
      </c>
      <c r="M350">
        <v>0</v>
      </c>
      <c r="N350">
        <v>0</v>
      </c>
    </row>
    <row r="351" spans="1:14" x14ac:dyDescent="0.3">
      <c r="A351" t="s">
        <v>748</v>
      </c>
      <c r="B351" t="s">
        <v>91</v>
      </c>
      <c r="C351" t="s">
        <v>18</v>
      </c>
      <c r="D351" s="21">
        <v>42689</v>
      </c>
      <c r="E351" t="s">
        <v>142</v>
      </c>
      <c r="H351" t="b">
        <v>1</v>
      </c>
      <c r="I351" t="b">
        <v>0</v>
      </c>
      <c r="J351" t="b">
        <v>0</v>
      </c>
      <c r="L351">
        <v>1</v>
      </c>
      <c r="M351">
        <v>0</v>
      </c>
      <c r="N351">
        <v>0</v>
      </c>
    </row>
    <row r="352" spans="1:14" x14ac:dyDescent="0.3">
      <c r="A352" t="s">
        <v>749</v>
      </c>
      <c r="B352" t="s">
        <v>118</v>
      </c>
      <c r="C352" t="s">
        <v>21</v>
      </c>
      <c r="D352" s="21">
        <v>42677</v>
      </c>
      <c r="E352" t="s">
        <v>307</v>
      </c>
      <c r="F352" t="s">
        <v>522</v>
      </c>
      <c r="G352" t="s">
        <v>307</v>
      </c>
      <c r="H352" t="b">
        <v>1</v>
      </c>
      <c r="I352" t="b">
        <v>1</v>
      </c>
      <c r="J352" t="b">
        <v>0</v>
      </c>
      <c r="L352">
        <v>1</v>
      </c>
      <c r="M352">
        <v>0</v>
      </c>
      <c r="N352">
        <v>0</v>
      </c>
    </row>
    <row r="353" spans="1:14" x14ac:dyDescent="0.3">
      <c r="A353" t="s">
        <v>750</v>
      </c>
      <c r="B353" t="s">
        <v>65</v>
      </c>
      <c r="C353" t="s">
        <v>21</v>
      </c>
      <c r="D353" s="21">
        <v>42689</v>
      </c>
      <c r="E353" t="s">
        <v>307</v>
      </c>
      <c r="H353" t="b">
        <v>1</v>
      </c>
      <c r="I353" t="b">
        <v>1</v>
      </c>
      <c r="J353" t="b">
        <v>0</v>
      </c>
      <c r="L353">
        <v>1</v>
      </c>
      <c r="M353">
        <v>0</v>
      </c>
      <c r="N353">
        <v>0</v>
      </c>
    </row>
    <row r="354" spans="1:14" x14ac:dyDescent="0.3">
      <c r="A354" t="s">
        <v>389</v>
      </c>
      <c r="B354" t="s">
        <v>88</v>
      </c>
      <c r="C354" t="s">
        <v>18</v>
      </c>
      <c r="D354" s="21">
        <v>42688</v>
      </c>
      <c r="E354" t="s">
        <v>553</v>
      </c>
      <c r="F354" t="s">
        <v>495</v>
      </c>
      <c r="G354" t="s">
        <v>553</v>
      </c>
      <c r="H354" t="b">
        <v>1</v>
      </c>
      <c r="I354" t="b">
        <v>0</v>
      </c>
      <c r="J354" t="b">
        <v>0</v>
      </c>
      <c r="K354" s="21">
        <v>42688</v>
      </c>
      <c r="L354">
        <v>1</v>
      </c>
      <c r="M354">
        <v>1</v>
      </c>
      <c r="N354">
        <v>0</v>
      </c>
    </row>
    <row r="355" spans="1:14" x14ac:dyDescent="0.3">
      <c r="A355" t="s">
        <v>751</v>
      </c>
      <c r="B355" t="s">
        <v>36</v>
      </c>
      <c r="C355" t="s">
        <v>18</v>
      </c>
      <c r="D355" s="21">
        <v>42678</v>
      </c>
      <c r="E355" t="s">
        <v>489</v>
      </c>
      <c r="H355" t="b">
        <v>0</v>
      </c>
      <c r="I355" t="b">
        <v>1</v>
      </c>
      <c r="J355" t="b">
        <v>1</v>
      </c>
      <c r="L355">
        <v>1</v>
      </c>
      <c r="M355">
        <v>0</v>
      </c>
      <c r="N355">
        <v>0</v>
      </c>
    </row>
    <row r="356" spans="1:14" x14ac:dyDescent="0.3">
      <c r="A356" t="s">
        <v>417</v>
      </c>
      <c r="B356" t="s">
        <v>114</v>
      </c>
      <c r="C356" t="s">
        <v>20</v>
      </c>
      <c r="D356" s="21">
        <v>42674</v>
      </c>
      <c r="E356" t="s">
        <v>532</v>
      </c>
      <c r="F356" t="s">
        <v>522</v>
      </c>
      <c r="G356" t="s">
        <v>532</v>
      </c>
      <c r="H356" t="b">
        <v>1</v>
      </c>
      <c r="I356" t="b">
        <v>1</v>
      </c>
      <c r="J356" t="b">
        <v>0</v>
      </c>
      <c r="K356" s="21">
        <v>42678</v>
      </c>
      <c r="L356">
        <v>0.5</v>
      </c>
      <c r="M356">
        <v>0</v>
      </c>
      <c r="N356">
        <v>0</v>
      </c>
    </row>
    <row r="357" spans="1:14" x14ac:dyDescent="0.3">
      <c r="A357" t="s">
        <v>752</v>
      </c>
      <c r="B357" t="s">
        <v>123</v>
      </c>
      <c r="C357" t="s">
        <v>19</v>
      </c>
      <c r="D357" s="21">
        <v>42675</v>
      </c>
      <c r="F357" t="s">
        <v>505</v>
      </c>
      <c r="G357" t="s">
        <v>508</v>
      </c>
      <c r="H357" t="b">
        <v>0</v>
      </c>
      <c r="I357" t="b">
        <v>1</v>
      </c>
      <c r="J357" t="b">
        <v>0</v>
      </c>
      <c r="L357">
        <v>1</v>
      </c>
      <c r="M357">
        <v>0</v>
      </c>
      <c r="N357">
        <v>0</v>
      </c>
    </row>
    <row r="358" spans="1:14" x14ac:dyDescent="0.3">
      <c r="A358" t="s">
        <v>753</v>
      </c>
      <c r="B358" t="s">
        <v>125</v>
      </c>
      <c r="C358" t="s">
        <v>18</v>
      </c>
      <c r="D358" s="21">
        <v>42676</v>
      </c>
      <c r="H358" t="b">
        <v>0</v>
      </c>
      <c r="I358" t="b">
        <v>1</v>
      </c>
      <c r="J358" t="b">
        <v>0</v>
      </c>
      <c r="L358">
        <v>1</v>
      </c>
      <c r="M358">
        <v>0</v>
      </c>
      <c r="N358">
        <v>0</v>
      </c>
    </row>
    <row r="359" spans="1:14" x14ac:dyDescent="0.3">
      <c r="A359" t="s">
        <v>521</v>
      </c>
      <c r="B359" t="s">
        <v>122</v>
      </c>
      <c r="C359" t="s">
        <v>23</v>
      </c>
      <c r="D359" s="21">
        <v>42688</v>
      </c>
      <c r="E359" t="s">
        <v>523</v>
      </c>
      <c r="H359" t="b">
        <v>1</v>
      </c>
      <c r="I359" t="b">
        <v>0</v>
      </c>
      <c r="J359" t="b">
        <v>0</v>
      </c>
      <c r="L359">
        <v>0.5</v>
      </c>
      <c r="M359">
        <v>0</v>
      </c>
      <c r="N359">
        <v>0</v>
      </c>
    </row>
    <row r="360" spans="1:14" x14ac:dyDescent="0.3">
      <c r="A360" t="s">
        <v>754</v>
      </c>
      <c r="B360" t="s">
        <v>107</v>
      </c>
      <c r="C360" t="s">
        <v>21</v>
      </c>
      <c r="D360" s="21">
        <v>42688</v>
      </c>
      <c r="H360" t="b">
        <v>1</v>
      </c>
      <c r="I360" t="b">
        <v>0</v>
      </c>
      <c r="J360" t="b">
        <v>0</v>
      </c>
      <c r="L360">
        <v>1</v>
      </c>
      <c r="M360">
        <v>0</v>
      </c>
      <c r="N360">
        <v>0</v>
      </c>
    </row>
    <row r="361" spans="1:14" x14ac:dyDescent="0.3">
      <c r="A361" t="s">
        <v>755</v>
      </c>
      <c r="B361" t="s">
        <v>125</v>
      </c>
      <c r="C361" t="s">
        <v>18</v>
      </c>
      <c r="D361" s="21">
        <v>42688</v>
      </c>
      <c r="E361" t="s">
        <v>553</v>
      </c>
      <c r="F361" t="s">
        <v>522</v>
      </c>
      <c r="G361" t="s">
        <v>553</v>
      </c>
      <c r="H361" t="b">
        <v>1</v>
      </c>
      <c r="I361" t="b">
        <v>1</v>
      </c>
      <c r="J361" t="b">
        <v>0</v>
      </c>
      <c r="L361">
        <v>1</v>
      </c>
      <c r="M361">
        <v>0</v>
      </c>
      <c r="N361">
        <v>0</v>
      </c>
    </row>
    <row r="362" spans="1:14" x14ac:dyDescent="0.3">
      <c r="A362" t="s">
        <v>700</v>
      </c>
      <c r="B362" t="s">
        <v>68</v>
      </c>
      <c r="C362" t="s">
        <v>18</v>
      </c>
      <c r="D362" s="21">
        <v>42689</v>
      </c>
      <c r="E362" t="s">
        <v>553</v>
      </c>
      <c r="F362" t="s">
        <v>482</v>
      </c>
      <c r="G362" t="s">
        <v>553</v>
      </c>
      <c r="H362" t="b">
        <v>1</v>
      </c>
      <c r="I362" t="b">
        <v>1</v>
      </c>
      <c r="J362" t="b">
        <v>1</v>
      </c>
      <c r="L362">
        <v>0.17</v>
      </c>
      <c r="M362">
        <v>0</v>
      </c>
      <c r="N362">
        <v>0</v>
      </c>
    </row>
    <row r="363" spans="1:14" x14ac:dyDescent="0.3">
      <c r="A363" t="s">
        <v>756</v>
      </c>
      <c r="B363" t="s">
        <v>36</v>
      </c>
      <c r="C363" t="s">
        <v>18</v>
      </c>
      <c r="D363" s="21">
        <v>42679</v>
      </c>
      <c r="E363" t="s">
        <v>489</v>
      </c>
      <c r="H363" t="b">
        <v>0</v>
      </c>
      <c r="I363" t="b">
        <v>1</v>
      </c>
      <c r="J363" t="b">
        <v>1</v>
      </c>
      <c r="L363">
        <v>0.5</v>
      </c>
      <c r="M363">
        <v>0</v>
      </c>
      <c r="N363">
        <v>0</v>
      </c>
    </row>
    <row r="364" spans="1:14" x14ac:dyDescent="0.3">
      <c r="A364" t="s">
        <v>219</v>
      </c>
      <c r="B364" t="s">
        <v>64</v>
      </c>
      <c r="C364" t="s">
        <v>18</v>
      </c>
      <c r="D364" s="21">
        <v>42671</v>
      </c>
      <c r="E364" t="s">
        <v>57</v>
      </c>
      <c r="F364" t="s">
        <v>482</v>
      </c>
      <c r="G364" t="s">
        <v>57</v>
      </c>
      <c r="H364" t="b">
        <v>0</v>
      </c>
      <c r="I364" t="b">
        <v>1</v>
      </c>
      <c r="J364" t="b">
        <v>1</v>
      </c>
      <c r="K364" s="21">
        <v>42689</v>
      </c>
      <c r="L364">
        <v>0.33</v>
      </c>
      <c r="M364">
        <v>0</v>
      </c>
      <c r="N364">
        <v>0</v>
      </c>
    </row>
    <row r="365" spans="1:14" x14ac:dyDescent="0.3">
      <c r="A365" t="s">
        <v>224</v>
      </c>
      <c r="B365" t="s">
        <v>116</v>
      </c>
      <c r="C365" t="s">
        <v>21</v>
      </c>
      <c r="D365" s="21">
        <v>42675</v>
      </c>
      <c r="E365" t="s">
        <v>392</v>
      </c>
      <c r="F365" t="s">
        <v>511</v>
      </c>
      <c r="G365" t="s">
        <v>392</v>
      </c>
      <c r="H365" t="b">
        <v>1</v>
      </c>
      <c r="I365" t="b">
        <v>0</v>
      </c>
      <c r="J365" t="b">
        <v>0</v>
      </c>
      <c r="K365" s="21">
        <v>42684</v>
      </c>
      <c r="L365">
        <v>0.5</v>
      </c>
      <c r="M365">
        <v>0</v>
      </c>
      <c r="N365">
        <v>0</v>
      </c>
    </row>
    <row r="366" spans="1:14" x14ac:dyDescent="0.3">
      <c r="A366" t="s">
        <v>757</v>
      </c>
      <c r="B366" t="s">
        <v>51</v>
      </c>
      <c r="C366" t="s">
        <v>18</v>
      </c>
      <c r="D366" s="21">
        <v>42678</v>
      </c>
      <c r="E366" t="s">
        <v>489</v>
      </c>
      <c r="H366" t="b">
        <v>0</v>
      </c>
      <c r="I366" t="b">
        <v>0</v>
      </c>
      <c r="J366" t="b">
        <v>0</v>
      </c>
      <c r="L366">
        <v>1</v>
      </c>
      <c r="M366">
        <v>0</v>
      </c>
      <c r="N366">
        <v>0</v>
      </c>
    </row>
    <row r="367" spans="1:14" x14ac:dyDescent="0.3">
      <c r="A367" t="s">
        <v>456</v>
      </c>
      <c r="B367" t="s">
        <v>91</v>
      </c>
      <c r="C367" t="s">
        <v>18</v>
      </c>
      <c r="D367" s="21">
        <v>42679</v>
      </c>
      <c r="E367" t="s">
        <v>492</v>
      </c>
      <c r="F367" t="s">
        <v>495</v>
      </c>
      <c r="G367" t="s">
        <v>492</v>
      </c>
      <c r="H367" t="b">
        <v>1</v>
      </c>
      <c r="I367" t="b">
        <v>0</v>
      </c>
      <c r="J367" t="b">
        <v>0</v>
      </c>
      <c r="K367" s="21">
        <v>42679</v>
      </c>
      <c r="L367">
        <v>1</v>
      </c>
      <c r="M367">
        <v>1</v>
      </c>
      <c r="N367">
        <v>0</v>
      </c>
    </row>
    <row r="368" spans="1:14" x14ac:dyDescent="0.3">
      <c r="A368" t="s">
        <v>205</v>
      </c>
      <c r="B368" t="s">
        <v>30</v>
      </c>
      <c r="C368" t="s">
        <v>23</v>
      </c>
      <c r="D368" s="21">
        <v>42681</v>
      </c>
      <c r="E368" t="s">
        <v>523</v>
      </c>
      <c r="F368" t="s">
        <v>758</v>
      </c>
      <c r="G368" t="s">
        <v>523</v>
      </c>
      <c r="H368" t="b">
        <v>0</v>
      </c>
      <c r="I368" t="b">
        <v>1</v>
      </c>
      <c r="J368" t="b">
        <v>0</v>
      </c>
      <c r="K368" s="21">
        <v>42681</v>
      </c>
      <c r="L368">
        <v>0.5</v>
      </c>
      <c r="M368">
        <v>1</v>
      </c>
      <c r="N368">
        <v>0</v>
      </c>
    </row>
    <row r="369" spans="1:14" x14ac:dyDescent="0.3">
      <c r="A369" t="s">
        <v>421</v>
      </c>
      <c r="B369" t="s">
        <v>93</v>
      </c>
      <c r="C369" t="s">
        <v>22</v>
      </c>
      <c r="D369" s="21">
        <v>42683</v>
      </c>
      <c r="E369" t="s">
        <v>625</v>
      </c>
      <c r="F369" t="s">
        <v>495</v>
      </c>
      <c r="G369" t="s">
        <v>625</v>
      </c>
      <c r="H369" t="b">
        <v>1</v>
      </c>
      <c r="I369" t="b">
        <v>0</v>
      </c>
      <c r="J369" t="b">
        <v>0</v>
      </c>
      <c r="K369" s="21">
        <v>42683</v>
      </c>
      <c r="L369">
        <v>0.5</v>
      </c>
      <c r="M369">
        <v>1</v>
      </c>
      <c r="N369">
        <v>0</v>
      </c>
    </row>
    <row r="370" spans="1:14" x14ac:dyDescent="0.3">
      <c r="A370" t="s">
        <v>759</v>
      </c>
      <c r="B370" t="s">
        <v>71</v>
      </c>
      <c r="C370" t="s">
        <v>18</v>
      </c>
      <c r="D370" s="21">
        <v>42676</v>
      </c>
      <c r="F370" t="s">
        <v>482</v>
      </c>
      <c r="G370" t="s">
        <v>508</v>
      </c>
      <c r="H370" t="b">
        <v>0</v>
      </c>
      <c r="I370" t="b">
        <v>1</v>
      </c>
      <c r="J370" t="b">
        <v>1</v>
      </c>
      <c r="L370">
        <v>0.5</v>
      </c>
      <c r="M370">
        <v>0</v>
      </c>
      <c r="N370">
        <v>0</v>
      </c>
    </row>
    <row r="371" spans="1:14" x14ac:dyDescent="0.3">
      <c r="A371" t="s">
        <v>760</v>
      </c>
      <c r="B371" t="s">
        <v>125</v>
      </c>
      <c r="C371" t="s">
        <v>18</v>
      </c>
      <c r="D371" s="21">
        <v>42675</v>
      </c>
      <c r="E371" t="s">
        <v>300</v>
      </c>
      <c r="H371" t="b">
        <v>0</v>
      </c>
      <c r="I371" t="b">
        <v>1</v>
      </c>
      <c r="J371" t="b">
        <v>0</v>
      </c>
      <c r="L371">
        <v>1</v>
      </c>
      <c r="M371">
        <v>0</v>
      </c>
      <c r="N371">
        <v>0</v>
      </c>
    </row>
    <row r="372" spans="1:14" x14ac:dyDescent="0.3">
      <c r="A372" t="s">
        <v>761</v>
      </c>
      <c r="B372" t="s">
        <v>133</v>
      </c>
      <c r="C372" t="s">
        <v>20</v>
      </c>
      <c r="D372" s="21">
        <v>42675</v>
      </c>
      <c r="E372" t="s">
        <v>587</v>
      </c>
      <c r="F372" t="s">
        <v>522</v>
      </c>
      <c r="G372" t="s">
        <v>587</v>
      </c>
      <c r="H372" t="b">
        <v>0</v>
      </c>
      <c r="I372" t="b">
        <v>1</v>
      </c>
      <c r="J372" t="b">
        <v>0</v>
      </c>
      <c r="L372">
        <v>1</v>
      </c>
      <c r="M372">
        <v>0</v>
      </c>
      <c r="N372">
        <v>0</v>
      </c>
    </row>
    <row r="373" spans="1:14" x14ac:dyDescent="0.3">
      <c r="A373" t="s">
        <v>762</v>
      </c>
      <c r="B373" t="s">
        <v>92</v>
      </c>
      <c r="C373" t="s">
        <v>21</v>
      </c>
      <c r="D373" s="21">
        <v>42684</v>
      </c>
      <c r="H373" t="b">
        <v>0</v>
      </c>
      <c r="I373" t="b">
        <v>1</v>
      </c>
      <c r="J373" t="b">
        <v>0</v>
      </c>
      <c r="L373">
        <v>1</v>
      </c>
      <c r="M373">
        <v>0</v>
      </c>
      <c r="N373">
        <v>0</v>
      </c>
    </row>
    <row r="374" spans="1:14" x14ac:dyDescent="0.3">
      <c r="A374" t="s">
        <v>284</v>
      </c>
      <c r="B374" t="s">
        <v>115</v>
      </c>
      <c r="C374" t="s">
        <v>24</v>
      </c>
      <c r="D374" s="21">
        <v>42668</v>
      </c>
      <c r="E374" t="s">
        <v>533</v>
      </c>
      <c r="F374" t="s">
        <v>482</v>
      </c>
      <c r="G374" t="s">
        <v>533</v>
      </c>
      <c r="H374" t="b">
        <v>1</v>
      </c>
      <c r="I374" t="b">
        <v>1</v>
      </c>
      <c r="J374" t="b">
        <v>1</v>
      </c>
      <c r="K374" s="21">
        <v>42679</v>
      </c>
      <c r="L374">
        <v>0.14000000000000001</v>
      </c>
      <c r="M374">
        <v>0</v>
      </c>
      <c r="N374">
        <v>0</v>
      </c>
    </row>
    <row r="375" spans="1:14" x14ac:dyDescent="0.3">
      <c r="A375" t="s">
        <v>763</v>
      </c>
      <c r="B375" t="s">
        <v>95</v>
      </c>
      <c r="C375" t="s">
        <v>18</v>
      </c>
      <c r="D375" s="21">
        <v>42679</v>
      </c>
      <c r="E375" t="s">
        <v>57</v>
      </c>
      <c r="F375" t="s">
        <v>482</v>
      </c>
      <c r="G375" t="s">
        <v>57</v>
      </c>
      <c r="H375" t="b">
        <v>1</v>
      </c>
      <c r="I375" t="b">
        <v>0</v>
      </c>
      <c r="J375" t="b">
        <v>1</v>
      </c>
      <c r="L375">
        <v>0.5</v>
      </c>
      <c r="M375">
        <v>0</v>
      </c>
      <c r="N375">
        <v>0</v>
      </c>
    </row>
    <row r="376" spans="1:14" x14ac:dyDescent="0.3">
      <c r="A376" t="s">
        <v>395</v>
      </c>
      <c r="B376" t="s">
        <v>112</v>
      </c>
      <c r="C376" t="s">
        <v>21</v>
      </c>
      <c r="D376" s="21">
        <v>42675</v>
      </c>
      <c r="E376" t="s">
        <v>561</v>
      </c>
      <c r="F376" t="s">
        <v>488</v>
      </c>
      <c r="G376" t="s">
        <v>561</v>
      </c>
      <c r="H376" t="b">
        <v>0</v>
      </c>
      <c r="I376" t="b">
        <v>0</v>
      </c>
      <c r="J376" t="b">
        <v>0</v>
      </c>
      <c r="K376" s="21">
        <v>42675</v>
      </c>
      <c r="L376">
        <v>1</v>
      </c>
      <c r="M376">
        <v>1</v>
      </c>
      <c r="N376">
        <v>0</v>
      </c>
    </row>
    <row r="377" spans="1:14" x14ac:dyDescent="0.3">
      <c r="A377" t="s">
        <v>764</v>
      </c>
      <c r="B377" t="s">
        <v>71</v>
      </c>
      <c r="C377" t="s">
        <v>18</v>
      </c>
      <c r="D377" s="21">
        <v>42675</v>
      </c>
      <c r="E377" t="s">
        <v>142</v>
      </c>
      <c r="F377" t="s">
        <v>482</v>
      </c>
      <c r="G377" t="s">
        <v>142</v>
      </c>
      <c r="H377" t="b">
        <v>1</v>
      </c>
      <c r="I377" t="b">
        <v>1</v>
      </c>
      <c r="J377" t="b">
        <v>1</v>
      </c>
      <c r="L377">
        <v>1</v>
      </c>
      <c r="M377">
        <v>0</v>
      </c>
      <c r="N377">
        <v>0</v>
      </c>
    </row>
    <row r="378" spans="1:14" x14ac:dyDescent="0.3">
      <c r="A378" t="s">
        <v>765</v>
      </c>
      <c r="B378" t="s">
        <v>135</v>
      </c>
      <c r="C378" t="s">
        <v>21</v>
      </c>
      <c r="D378" s="21">
        <v>42676</v>
      </c>
      <c r="H378" t="b">
        <v>0</v>
      </c>
      <c r="I378" t="b">
        <v>1</v>
      </c>
      <c r="J378" t="b">
        <v>0</v>
      </c>
      <c r="L378">
        <v>1</v>
      </c>
      <c r="M378">
        <v>0</v>
      </c>
      <c r="N378">
        <v>0</v>
      </c>
    </row>
    <row r="379" spans="1:14" x14ac:dyDescent="0.3">
      <c r="A379" t="s">
        <v>766</v>
      </c>
      <c r="B379" t="s">
        <v>90</v>
      </c>
      <c r="C379" t="s">
        <v>21</v>
      </c>
      <c r="D379" s="21">
        <v>42675</v>
      </c>
      <c r="H379" t="b">
        <v>0</v>
      </c>
      <c r="I379" t="b">
        <v>1</v>
      </c>
      <c r="J379" t="b">
        <v>0</v>
      </c>
      <c r="L379">
        <v>1</v>
      </c>
      <c r="M379">
        <v>0</v>
      </c>
      <c r="N379">
        <v>0</v>
      </c>
    </row>
    <row r="380" spans="1:14" x14ac:dyDescent="0.3">
      <c r="A380" t="s">
        <v>268</v>
      </c>
      <c r="B380" t="s">
        <v>36</v>
      </c>
      <c r="C380" t="s">
        <v>18</v>
      </c>
      <c r="D380" s="21">
        <v>42653</v>
      </c>
      <c r="E380" t="s">
        <v>489</v>
      </c>
      <c r="H380" t="b">
        <v>0</v>
      </c>
      <c r="I380" t="b">
        <v>1</v>
      </c>
      <c r="J380" t="b">
        <v>1</v>
      </c>
      <c r="K380" s="21">
        <v>42685</v>
      </c>
      <c r="L380">
        <v>0.2</v>
      </c>
      <c r="M380">
        <v>0</v>
      </c>
      <c r="N380">
        <v>0</v>
      </c>
    </row>
    <row r="381" spans="1:14" x14ac:dyDescent="0.3">
      <c r="A381" t="s">
        <v>767</v>
      </c>
      <c r="B381" t="s">
        <v>82</v>
      </c>
      <c r="C381" t="s">
        <v>23</v>
      </c>
      <c r="D381" s="21">
        <v>42681</v>
      </c>
      <c r="E381" t="s">
        <v>570</v>
      </c>
      <c r="F381" t="s">
        <v>497</v>
      </c>
      <c r="G381" t="s">
        <v>570</v>
      </c>
      <c r="H381" t="b">
        <v>0</v>
      </c>
      <c r="I381" t="b">
        <v>0</v>
      </c>
      <c r="J381" t="b">
        <v>0</v>
      </c>
      <c r="L381">
        <v>1</v>
      </c>
      <c r="M381">
        <v>0</v>
      </c>
      <c r="N381">
        <v>0</v>
      </c>
    </row>
    <row r="382" spans="1:14" x14ac:dyDescent="0.3">
      <c r="A382" t="s">
        <v>768</v>
      </c>
      <c r="B382" t="s">
        <v>115</v>
      </c>
      <c r="C382" t="s">
        <v>24</v>
      </c>
      <c r="D382" s="21">
        <v>42679</v>
      </c>
      <c r="E382" t="s">
        <v>532</v>
      </c>
      <c r="H382" t="b">
        <v>1</v>
      </c>
      <c r="I382" t="b">
        <v>1</v>
      </c>
      <c r="J382" t="b">
        <v>1</v>
      </c>
      <c r="L382">
        <v>0.5</v>
      </c>
      <c r="M382">
        <v>0</v>
      </c>
      <c r="N382">
        <v>0</v>
      </c>
    </row>
    <row r="383" spans="1:14" x14ac:dyDescent="0.3">
      <c r="A383" t="s">
        <v>173</v>
      </c>
      <c r="B383" t="s">
        <v>105</v>
      </c>
      <c r="C383" t="s">
        <v>22</v>
      </c>
      <c r="D383" s="21">
        <v>42678</v>
      </c>
      <c r="E383" t="s">
        <v>656</v>
      </c>
      <c r="F383" t="s">
        <v>495</v>
      </c>
      <c r="G383" t="s">
        <v>656</v>
      </c>
      <c r="H383" t="b">
        <v>0</v>
      </c>
      <c r="I383" t="b">
        <v>0</v>
      </c>
      <c r="J383" t="b">
        <v>0</v>
      </c>
      <c r="K383" s="21">
        <v>42678</v>
      </c>
      <c r="L383">
        <v>1</v>
      </c>
      <c r="M383">
        <v>1</v>
      </c>
      <c r="N383">
        <v>0</v>
      </c>
    </row>
    <row r="384" spans="1:14" x14ac:dyDescent="0.3">
      <c r="A384" t="s">
        <v>769</v>
      </c>
      <c r="B384" t="s">
        <v>127</v>
      </c>
      <c r="C384" t="s">
        <v>24</v>
      </c>
      <c r="D384" s="21">
        <v>42678</v>
      </c>
      <c r="E384" t="s">
        <v>532</v>
      </c>
      <c r="F384" t="s">
        <v>511</v>
      </c>
      <c r="G384" t="s">
        <v>532</v>
      </c>
      <c r="H384" t="b">
        <v>0</v>
      </c>
      <c r="I384" t="b">
        <v>0</v>
      </c>
      <c r="J384" t="b">
        <v>0</v>
      </c>
      <c r="L384">
        <v>1</v>
      </c>
      <c r="M384">
        <v>0</v>
      </c>
      <c r="N384">
        <v>0</v>
      </c>
    </row>
    <row r="385" spans="1:14" x14ac:dyDescent="0.3">
      <c r="A385" t="s">
        <v>770</v>
      </c>
      <c r="B385" t="s">
        <v>45</v>
      </c>
      <c r="C385" t="s">
        <v>21</v>
      </c>
      <c r="D385" s="21">
        <v>42679</v>
      </c>
      <c r="E385" t="s">
        <v>57</v>
      </c>
      <c r="H385" t="b">
        <v>0</v>
      </c>
      <c r="I385" t="b">
        <v>1</v>
      </c>
      <c r="J385" t="b">
        <v>0</v>
      </c>
      <c r="L385">
        <v>1</v>
      </c>
      <c r="M385">
        <v>0</v>
      </c>
      <c r="N385">
        <v>0</v>
      </c>
    </row>
    <row r="386" spans="1:14" x14ac:dyDescent="0.3">
      <c r="A386" t="s">
        <v>771</v>
      </c>
      <c r="B386" t="s">
        <v>38</v>
      </c>
      <c r="C386" t="s">
        <v>18</v>
      </c>
      <c r="D386" s="21">
        <v>42675</v>
      </c>
      <c r="E386" t="s">
        <v>392</v>
      </c>
      <c r="F386" t="s">
        <v>522</v>
      </c>
      <c r="G386" t="s">
        <v>392</v>
      </c>
      <c r="H386" t="b">
        <v>1</v>
      </c>
      <c r="I386" t="b">
        <v>1</v>
      </c>
      <c r="J386" t="b">
        <v>0</v>
      </c>
      <c r="K386" s="21">
        <v>42656</v>
      </c>
      <c r="L386">
        <v>1</v>
      </c>
      <c r="M386">
        <v>0</v>
      </c>
      <c r="N386">
        <v>0</v>
      </c>
    </row>
    <row r="387" spans="1:14" x14ac:dyDescent="0.3">
      <c r="A387" t="s">
        <v>772</v>
      </c>
      <c r="B387" t="s">
        <v>93</v>
      </c>
      <c r="C387" t="s">
        <v>22</v>
      </c>
      <c r="D387" s="21">
        <v>42677</v>
      </c>
      <c r="E387" t="s">
        <v>673</v>
      </c>
      <c r="H387" t="b">
        <v>0</v>
      </c>
      <c r="I387" t="b">
        <v>1</v>
      </c>
      <c r="J387" t="b">
        <v>1</v>
      </c>
      <c r="L387">
        <v>1</v>
      </c>
      <c r="M387">
        <v>0</v>
      </c>
      <c r="N387">
        <v>0</v>
      </c>
    </row>
    <row r="388" spans="1:14" x14ac:dyDescent="0.3">
      <c r="A388" t="s">
        <v>174</v>
      </c>
      <c r="B388" t="s">
        <v>118</v>
      </c>
      <c r="C388" t="s">
        <v>21</v>
      </c>
      <c r="D388" s="21">
        <v>42679</v>
      </c>
      <c r="E388" t="s">
        <v>491</v>
      </c>
      <c r="F388" t="s">
        <v>486</v>
      </c>
      <c r="G388" t="s">
        <v>491</v>
      </c>
      <c r="H388" t="b">
        <v>1</v>
      </c>
      <c r="I388" t="b">
        <v>0</v>
      </c>
      <c r="J388" t="b">
        <v>0</v>
      </c>
      <c r="K388" s="21">
        <v>42679</v>
      </c>
      <c r="L388">
        <v>0.33</v>
      </c>
      <c r="M388">
        <v>1</v>
      </c>
      <c r="N388">
        <v>1</v>
      </c>
    </row>
    <row r="389" spans="1:14" x14ac:dyDescent="0.3">
      <c r="A389" t="s">
        <v>773</v>
      </c>
      <c r="B389" t="s">
        <v>94</v>
      </c>
      <c r="C389" t="s">
        <v>22</v>
      </c>
      <c r="D389" s="21">
        <v>42677</v>
      </c>
      <c r="E389" t="s">
        <v>656</v>
      </c>
      <c r="H389" t="b">
        <v>0</v>
      </c>
      <c r="I389" t="b">
        <v>1</v>
      </c>
      <c r="J389" t="b">
        <v>0</v>
      </c>
      <c r="L389">
        <v>1</v>
      </c>
      <c r="M389">
        <v>0</v>
      </c>
      <c r="N389">
        <v>0</v>
      </c>
    </row>
    <row r="390" spans="1:14" x14ac:dyDescent="0.3">
      <c r="A390" t="s">
        <v>774</v>
      </c>
      <c r="B390" t="s">
        <v>118</v>
      </c>
      <c r="C390" t="s">
        <v>21</v>
      </c>
      <c r="D390" s="21">
        <v>42686</v>
      </c>
      <c r="E390" t="s">
        <v>392</v>
      </c>
      <c r="F390" t="s">
        <v>522</v>
      </c>
      <c r="G390" t="s">
        <v>392</v>
      </c>
      <c r="H390" t="b">
        <v>0</v>
      </c>
      <c r="I390" t="b">
        <v>1</v>
      </c>
      <c r="J390" t="b">
        <v>0</v>
      </c>
      <c r="L390">
        <v>1</v>
      </c>
      <c r="M390">
        <v>0</v>
      </c>
      <c r="N390">
        <v>0</v>
      </c>
    </row>
    <row r="391" spans="1:14" x14ac:dyDescent="0.3">
      <c r="A391" t="s">
        <v>775</v>
      </c>
      <c r="B391" t="s">
        <v>39</v>
      </c>
      <c r="C391" t="s">
        <v>18</v>
      </c>
      <c r="D391" s="21">
        <v>42688</v>
      </c>
      <c r="F391" t="s">
        <v>730</v>
      </c>
      <c r="G391" t="s">
        <v>508</v>
      </c>
      <c r="H391" t="b">
        <v>0</v>
      </c>
      <c r="I391" t="b">
        <v>1</v>
      </c>
      <c r="J391" t="b">
        <v>0</v>
      </c>
      <c r="L391">
        <v>1</v>
      </c>
      <c r="M391">
        <v>0</v>
      </c>
      <c r="N391">
        <v>0</v>
      </c>
    </row>
    <row r="392" spans="1:14" x14ac:dyDescent="0.3">
      <c r="A392" t="s">
        <v>433</v>
      </c>
      <c r="B392" t="s">
        <v>120</v>
      </c>
      <c r="C392" t="s">
        <v>21</v>
      </c>
      <c r="D392" s="21">
        <v>42663</v>
      </c>
      <c r="E392" t="s">
        <v>392</v>
      </c>
      <c r="F392" t="s">
        <v>505</v>
      </c>
      <c r="G392" t="s">
        <v>392</v>
      </c>
      <c r="H392" t="b">
        <v>1</v>
      </c>
      <c r="I392" t="b">
        <v>0</v>
      </c>
      <c r="J392" t="b">
        <v>0</v>
      </c>
      <c r="K392" s="21">
        <v>42684</v>
      </c>
      <c r="L392">
        <v>0.5</v>
      </c>
      <c r="M392">
        <v>0</v>
      </c>
      <c r="N392">
        <v>0</v>
      </c>
    </row>
    <row r="393" spans="1:14" x14ac:dyDescent="0.3">
      <c r="A393" t="s">
        <v>276</v>
      </c>
      <c r="B393" t="s">
        <v>114</v>
      </c>
      <c r="C393" t="s">
        <v>20</v>
      </c>
      <c r="D393" s="21">
        <v>42668</v>
      </c>
      <c r="E393" t="s">
        <v>516</v>
      </c>
      <c r="F393" t="s">
        <v>482</v>
      </c>
      <c r="G393" t="s">
        <v>516</v>
      </c>
      <c r="H393" t="b">
        <v>0</v>
      </c>
      <c r="I393" t="b">
        <v>1</v>
      </c>
      <c r="J393" t="b">
        <v>1</v>
      </c>
      <c r="K393" s="21">
        <v>42682</v>
      </c>
      <c r="L393">
        <v>0.25</v>
      </c>
      <c r="M393">
        <v>0</v>
      </c>
      <c r="N393">
        <v>0</v>
      </c>
    </row>
    <row r="394" spans="1:14" x14ac:dyDescent="0.3">
      <c r="A394" t="s">
        <v>776</v>
      </c>
      <c r="B394" t="s">
        <v>36</v>
      </c>
      <c r="C394" t="s">
        <v>18</v>
      </c>
      <c r="D394" s="21">
        <v>42688</v>
      </c>
      <c r="H394" t="b">
        <v>1</v>
      </c>
      <c r="I394" t="b">
        <v>0</v>
      </c>
      <c r="J394" t="b">
        <v>0</v>
      </c>
      <c r="K394" s="21">
        <v>42614</v>
      </c>
      <c r="L394">
        <v>0.5</v>
      </c>
      <c r="M394">
        <v>0</v>
      </c>
      <c r="N394">
        <v>0</v>
      </c>
    </row>
    <row r="395" spans="1:14" x14ac:dyDescent="0.3">
      <c r="A395" t="s">
        <v>268</v>
      </c>
      <c r="B395" t="s">
        <v>36</v>
      </c>
      <c r="C395" t="s">
        <v>18</v>
      </c>
      <c r="D395" s="21">
        <v>42646</v>
      </c>
      <c r="E395" t="s">
        <v>489</v>
      </c>
      <c r="H395" t="b">
        <v>0</v>
      </c>
      <c r="I395" t="b">
        <v>1</v>
      </c>
      <c r="J395" t="b">
        <v>1</v>
      </c>
      <c r="K395" s="21">
        <v>42685</v>
      </c>
      <c r="L395">
        <v>0.2</v>
      </c>
      <c r="M395">
        <v>0</v>
      </c>
      <c r="N395">
        <v>0</v>
      </c>
    </row>
    <row r="396" spans="1:14" x14ac:dyDescent="0.3">
      <c r="A396" t="s">
        <v>777</v>
      </c>
      <c r="B396" t="s">
        <v>47</v>
      </c>
      <c r="C396" t="s">
        <v>20</v>
      </c>
      <c r="D396" s="21">
        <v>42679</v>
      </c>
      <c r="F396" t="s">
        <v>482</v>
      </c>
      <c r="G396" t="s">
        <v>427</v>
      </c>
      <c r="H396" t="b">
        <v>0</v>
      </c>
      <c r="I396" t="b">
        <v>1</v>
      </c>
      <c r="J396" t="b">
        <v>1</v>
      </c>
      <c r="L396">
        <v>1</v>
      </c>
      <c r="M396">
        <v>0</v>
      </c>
      <c r="N396">
        <v>0</v>
      </c>
    </row>
    <row r="397" spans="1:14" x14ac:dyDescent="0.3">
      <c r="A397" t="s">
        <v>778</v>
      </c>
      <c r="B397" t="s">
        <v>123</v>
      </c>
      <c r="C397" t="s">
        <v>19</v>
      </c>
      <c r="D397" s="21">
        <v>42676</v>
      </c>
      <c r="E397" t="s">
        <v>345</v>
      </c>
      <c r="H397" t="b">
        <v>0</v>
      </c>
      <c r="I397" t="b">
        <v>1</v>
      </c>
      <c r="J397" t="b">
        <v>0</v>
      </c>
      <c r="L397">
        <v>1</v>
      </c>
      <c r="M397">
        <v>0</v>
      </c>
      <c r="N397">
        <v>0</v>
      </c>
    </row>
    <row r="398" spans="1:14" x14ac:dyDescent="0.3">
      <c r="A398" t="s">
        <v>779</v>
      </c>
      <c r="B398" t="s">
        <v>71</v>
      </c>
      <c r="C398" t="s">
        <v>18</v>
      </c>
      <c r="D398" s="21">
        <v>42679</v>
      </c>
      <c r="F398" t="s">
        <v>505</v>
      </c>
      <c r="G398" t="s">
        <v>508</v>
      </c>
      <c r="H398" t="b">
        <v>0</v>
      </c>
      <c r="I398" t="b">
        <v>1</v>
      </c>
      <c r="J398" t="b">
        <v>0</v>
      </c>
      <c r="L398">
        <v>1</v>
      </c>
      <c r="M398">
        <v>0</v>
      </c>
      <c r="N398">
        <v>0</v>
      </c>
    </row>
    <row r="399" spans="1:14" x14ac:dyDescent="0.3">
      <c r="A399" t="s">
        <v>432</v>
      </c>
      <c r="B399" t="s">
        <v>120</v>
      </c>
      <c r="C399" t="s">
        <v>21</v>
      </c>
      <c r="D399" s="21">
        <v>42675</v>
      </c>
      <c r="E399" t="s">
        <v>195</v>
      </c>
      <c r="F399" t="s">
        <v>495</v>
      </c>
      <c r="G399" t="s">
        <v>195</v>
      </c>
      <c r="H399" t="b">
        <v>1</v>
      </c>
      <c r="I399" t="b">
        <v>0</v>
      </c>
      <c r="J399" t="b">
        <v>0</v>
      </c>
      <c r="K399" s="21">
        <v>42675</v>
      </c>
      <c r="L399">
        <v>0.5</v>
      </c>
      <c r="M399">
        <v>1</v>
      </c>
      <c r="N399">
        <v>0</v>
      </c>
    </row>
    <row r="400" spans="1:14" x14ac:dyDescent="0.3">
      <c r="A400" t="s">
        <v>780</v>
      </c>
      <c r="B400" t="s">
        <v>74</v>
      </c>
      <c r="C400" t="s">
        <v>21</v>
      </c>
      <c r="D400" s="21">
        <v>42686</v>
      </c>
      <c r="H400" t="b">
        <v>0</v>
      </c>
      <c r="I400" t="b">
        <v>1</v>
      </c>
      <c r="J400" t="b">
        <v>0</v>
      </c>
      <c r="L400">
        <v>1</v>
      </c>
      <c r="M400">
        <v>0</v>
      </c>
      <c r="N400">
        <v>0</v>
      </c>
    </row>
    <row r="401" spans="1:14" x14ac:dyDescent="0.3">
      <c r="A401" t="s">
        <v>357</v>
      </c>
      <c r="B401" t="s">
        <v>105</v>
      </c>
      <c r="C401" t="s">
        <v>22</v>
      </c>
      <c r="D401" s="21">
        <v>42675</v>
      </c>
      <c r="E401" t="s">
        <v>579</v>
      </c>
      <c r="F401" t="s">
        <v>495</v>
      </c>
      <c r="G401" t="s">
        <v>579</v>
      </c>
      <c r="H401" t="b">
        <v>1</v>
      </c>
      <c r="I401" t="b">
        <v>0</v>
      </c>
      <c r="J401" t="b">
        <v>0</v>
      </c>
      <c r="K401" s="21">
        <v>42675</v>
      </c>
      <c r="L401">
        <v>1</v>
      </c>
      <c r="M401">
        <v>1</v>
      </c>
      <c r="N401">
        <v>0</v>
      </c>
    </row>
    <row r="402" spans="1:14" x14ac:dyDescent="0.3">
      <c r="A402" t="s">
        <v>781</v>
      </c>
      <c r="B402" t="s">
        <v>83</v>
      </c>
      <c r="C402" t="s">
        <v>19</v>
      </c>
      <c r="D402" s="21">
        <v>42675</v>
      </c>
      <c r="E402" t="s">
        <v>545</v>
      </c>
      <c r="F402" t="s">
        <v>511</v>
      </c>
      <c r="G402" t="s">
        <v>545</v>
      </c>
      <c r="H402" t="b">
        <v>0</v>
      </c>
      <c r="I402" t="b">
        <v>0</v>
      </c>
      <c r="J402" t="b">
        <v>0</v>
      </c>
      <c r="L402">
        <v>1</v>
      </c>
      <c r="M402">
        <v>0</v>
      </c>
      <c r="N402">
        <v>0</v>
      </c>
    </row>
    <row r="403" spans="1:14" x14ac:dyDescent="0.3">
      <c r="A403" t="s">
        <v>782</v>
      </c>
      <c r="B403" t="s">
        <v>89</v>
      </c>
      <c r="C403" t="s">
        <v>21</v>
      </c>
      <c r="D403" s="21">
        <v>42679</v>
      </c>
      <c r="H403" t="b">
        <v>0</v>
      </c>
      <c r="I403" t="b">
        <v>1</v>
      </c>
      <c r="J403" t="b">
        <v>1</v>
      </c>
      <c r="L403">
        <v>1</v>
      </c>
      <c r="M403">
        <v>0</v>
      </c>
      <c r="N403">
        <v>0</v>
      </c>
    </row>
    <row r="404" spans="1:14" x14ac:dyDescent="0.3">
      <c r="A404" t="s">
        <v>783</v>
      </c>
      <c r="B404" t="s">
        <v>83</v>
      </c>
      <c r="C404" t="s">
        <v>19</v>
      </c>
      <c r="D404" s="21">
        <v>42676</v>
      </c>
      <c r="E404" t="s">
        <v>345</v>
      </c>
      <c r="H404" t="b">
        <v>0</v>
      </c>
      <c r="I404" t="b">
        <v>1</v>
      </c>
      <c r="J404" t="b">
        <v>1</v>
      </c>
      <c r="L404">
        <v>0.5</v>
      </c>
      <c r="M404">
        <v>0</v>
      </c>
      <c r="N404">
        <v>0</v>
      </c>
    </row>
    <row r="405" spans="1:14" x14ac:dyDescent="0.3">
      <c r="A405" t="s">
        <v>784</v>
      </c>
      <c r="B405" t="s">
        <v>74</v>
      </c>
      <c r="C405" t="s">
        <v>21</v>
      </c>
      <c r="D405" s="21">
        <v>42679</v>
      </c>
      <c r="E405" t="s">
        <v>195</v>
      </c>
      <c r="F405" t="s">
        <v>482</v>
      </c>
      <c r="G405" t="s">
        <v>195</v>
      </c>
      <c r="H405" t="b">
        <v>1</v>
      </c>
      <c r="I405" t="b">
        <v>1</v>
      </c>
      <c r="J405" t="b">
        <v>1</v>
      </c>
      <c r="L405">
        <v>1</v>
      </c>
      <c r="M405">
        <v>0</v>
      </c>
      <c r="N405">
        <v>0</v>
      </c>
    </row>
    <row r="406" spans="1:14" x14ac:dyDescent="0.3">
      <c r="A406" t="s">
        <v>785</v>
      </c>
      <c r="B406" t="s">
        <v>36</v>
      </c>
      <c r="C406" t="s">
        <v>18</v>
      </c>
      <c r="D406" s="21">
        <v>42679</v>
      </c>
      <c r="E406" t="s">
        <v>142</v>
      </c>
      <c r="H406" t="b">
        <v>0</v>
      </c>
      <c r="I406" t="b">
        <v>1</v>
      </c>
      <c r="J406" t="b">
        <v>1</v>
      </c>
      <c r="L406">
        <v>1</v>
      </c>
      <c r="M406">
        <v>0</v>
      </c>
      <c r="N406">
        <v>0</v>
      </c>
    </row>
    <row r="407" spans="1:14" x14ac:dyDescent="0.3">
      <c r="A407" t="s">
        <v>414</v>
      </c>
      <c r="B407" t="s">
        <v>94</v>
      </c>
      <c r="C407" t="s">
        <v>22</v>
      </c>
      <c r="D407" s="21">
        <v>42679</v>
      </c>
      <c r="E407" t="s">
        <v>345</v>
      </c>
      <c r="F407" t="s">
        <v>488</v>
      </c>
      <c r="G407" t="s">
        <v>345</v>
      </c>
      <c r="H407" t="b">
        <v>1</v>
      </c>
      <c r="I407" t="b">
        <v>0</v>
      </c>
      <c r="J407" t="b">
        <v>0</v>
      </c>
      <c r="K407" s="21">
        <v>42679</v>
      </c>
      <c r="L407">
        <v>1</v>
      </c>
      <c r="M407">
        <v>1</v>
      </c>
      <c r="N407">
        <v>0</v>
      </c>
    </row>
    <row r="408" spans="1:14" x14ac:dyDescent="0.3">
      <c r="A408" t="s">
        <v>786</v>
      </c>
      <c r="B408" t="s">
        <v>126</v>
      </c>
      <c r="C408" t="s">
        <v>20</v>
      </c>
      <c r="D408" s="21">
        <v>42679</v>
      </c>
      <c r="E408" t="s">
        <v>499</v>
      </c>
      <c r="F408" t="s">
        <v>482</v>
      </c>
      <c r="G408" t="s">
        <v>499</v>
      </c>
      <c r="H408" t="b">
        <v>0</v>
      </c>
      <c r="I408" t="b">
        <v>1</v>
      </c>
      <c r="J408" t="b">
        <v>1</v>
      </c>
      <c r="L408">
        <v>0.5</v>
      </c>
      <c r="M408">
        <v>0</v>
      </c>
      <c r="N408">
        <v>0</v>
      </c>
    </row>
    <row r="409" spans="1:14" x14ac:dyDescent="0.3">
      <c r="A409" t="s">
        <v>342</v>
      </c>
      <c r="B409" t="s">
        <v>343</v>
      </c>
      <c r="C409" t="s">
        <v>21</v>
      </c>
      <c r="D409" s="21">
        <v>42679</v>
      </c>
      <c r="E409" t="s">
        <v>539</v>
      </c>
      <c r="F409" t="s">
        <v>495</v>
      </c>
      <c r="G409" t="s">
        <v>539</v>
      </c>
      <c r="H409" t="b">
        <v>1</v>
      </c>
      <c r="I409" t="b">
        <v>0</v>
      </c>
      <c r="J409" t="b">
        <v>0</v>
      </c>
      <c r="K409" s="21">
        <v>42679</v>
      </c>
      <c r="L409">
        <v>1</v>
      </c>
      <c r="M409">
        <v>1</v>
      </c>
      <c r="N409">
        <v>0</v>
      </c>
    </row>
    <row r="410" spans="1:14" x14ac:dyDescent="0.3">
      <c r="A410" t="s">
        <v>787</v>
      </c>
      <c r="B410" t="s">
        <v>343</v>
      </c>
      <c r="C410" t="s">
        <v>21</v>
      </c>
      <c r="D410" s="21">
        <v>42679</v>
      </c>
      <c r="E410" t="s">
        <v>539</v>
      </c>
      <c r="F410" t="s">
        <v>522</v>
      </c>
      <c r="G410" t="s">
        <v>539</v>
      </c>
      <c r="H410" t="b">
        <v>0</v>
      </c>
      <c r="I410" t="b">
        <v>1</v>
      </c>
      <c r="J410" t="b">
        <v>0</v>
      </c>
      <c r="L410">
        <v>1</v>
      </c>
      <c r="M410">
        <v>0</v>
      </c>
      <c r="N410">
        <v>0</v>
      </c>
    </row>
    <row r="411" spans="1:14" x14ac:dyDescent="0.3">
      <c r="A411" t="s">
        <v>788</v>
      </c>
      <c r="B411" t="s">
        <v>115</v>
      </c>
      <c r="C411" t="s">
        <v>24</v>
      </c>
      <c r="D411" s="21">
        <v>42678</v>
      </c>
      <c r="H411" t="b">
        <v>0</v>
      </c>
      <c r="I411" t="b">
        <v>1</v>
      </c>
      <c r="J411" t="b">
        <v>0</v>
      </c>
      <c r="L411">
        <v>1</v>
      </c>
      <c r="M411">
        <v>0</v>
      </c>
      <c r="N411">
        <v>0</v>
      </c>
    </row>
    <row r="412" spans="1:14" x14ac:dyDescent="0.3">
      <c r="A412" t="s">
        <v>415</v>
      </c>
      <c r="B412" t="s">
        <v>87</v>
      </c>
      <c r="C412" t="s">
        <v>21</v>
      </c>
      <c r="D412" s="21">
        <v>42674</v>
      </c>
      <c r="E412" t="s">
        <v>491</v>
      </c>
      <c r="H412" t="b">
        <v>1</v>
      </c>
      <c r="I412" t="b">
        <v>1</v>
      </c>
      <c r="J412" t="b">
        <v>1</v>
      </c>
      <c r="K412" s="21">
        <v>42675</v>
      </c>
      <c r="L412">
        <v>0.5</v>
      </c>
      <c r="M412">
        <v>0</v>
      </c>
      <c r="N412">
        <v>0</v>
      </c>
    </row>
    <row r="413" spans="1:14" x14ac:dyDescent="0.3">
      <c r="A413" t="s">
        <v>789</v>
      </c>
      <c r="B413" t="s">
        <v>102</v>
      </c>
      <c r="C413" t="s">
        <v>21</v>
      </c>
      <c r="D413" s="21">
        <v>42684</v>
      </c>
      <c r="E413" t="s">
        <v>392</v>
      </c>
      <c r="F413" t="s">
        <v>522</v>
      </c>
      <c r="G413" t="s">
        <v>392</v>
      </c>
      <c r="H413" t="b">
        <v>1</v>
      </c>
      <c r="I413" t="b">
        <v>1</v>
      </c>
      <c r="J413" t="b">
        <v>0</v>
      </c>
      <c r="L413">
        <v>1</v>
      </c>
      <c r="M413">
        <v>0</v>
      </c>
      <c r="N413">
        <v>0</v>
      </c>
    </row>
    <row r="414" spans="1:14" x14ac:dyDescent="0.3">
      <c r="A414" t="s">
        <v>469</v>
      </c>
      <c r="B414" t="s">
        <v>38</v>
      </c>
      <c r="C414" t="s">
        <v>18</v>
      </c>
      <c r="D414" s="21">
        <v>42678</v>
      </c>
      <c r="E414" t="s">
        <v>307</v>
      </c>
      <c r="F414" t="s">
        <v>495</v>
      </c>
      <c r="G414" t="s">
        <v>307</v>
      </c>
      <c r="H414" t="b">
        <v>1</v>
      </c>
      <c r="I414" t="b">
        <v>0</v>
      </c>
      <c r="J414" t="b">
        <v>0</v>
      </c>
      <c r="K414" s="21">
        <v>42678</v>
      </c>
      <c r="L414">
        <v>0.5</v>
      </c>
      <c r="M414">
        <v>1</v>
      </c>
      <c r="N414">
        <v>0</v>
      </c>
    </row>
    <row r="415" spans="1:14" x14ac:dyDescent="0.3">
      <c r="A415" t="s">
        <v>790</v>
      </c>
      <c r="B415" t="s">
        <v>132</v>
      </c>
      <c r="C415" t="s">
        <v>24</v>
      </c>
      <c r="D415" s="21">
        <v>42681</v>
      </c>
      <c r="E415" t="s">
        <v>427</v>
      </c>
      <c r="F415" t="s">
        <v>522</v>
      </c>
      <c r="G415" t="s">
        <v>427</v>
      </c>
      <c r="H415" t="b">
        <v>0</v>
      </c>
      <c r="I415" t="b">
        <v>1</v>
      </c>
      <c r="J415" t="b">
        <v>0</v>
      </c>
      <c r="L415">
        <v>1</v>
      </c>
      <c r="M415">
        <v>0</v>
      </c>
      <c r="N415">
        <v>0</v>
      </c>
    </row>
    <row r="416" spans="1:14" x14ac:dyDescent="0.3">
      <c r="A416" t="s">
        <v>791</v>
      </c>
      <c r="B416" t="s">
        <v>93</v>
      </c>
      <c r="C416" t="s">
        <v>22</v>
      </c>
      <c r="D416" s="21">
        <v>42675</v>
      </c>
      <c r="E416" t="s">
        <v>673</v>
      </c>
      <c r="H416" t="b">
        <v>0</v>
      </c>
      <c r="I416" t="b">
        <v>1</v>
      </c>
      <c r="J416" t="b">
        <v>0</v>
      </c>
      <c r="L416">
        <v>1</v>
      </c>
      <c r="M416">
        <v>0</v>
      </c>
      <c r="N416">
        <v>0</v>
      </c>
    </row>
    <row r="417" spans="1:14" x14ac:dyDescent="0.3">
      <c r="A417" t="s">
        <v>792</v>
      </c>
      <c r="B417" t="s">
        <v>64</v>
      </c>
      <c r="C417" t="s">
        <v>18</v>
      </c>
      <c r="D417" s="21">
        <v>42678</v>
      </c>
      <c r="E417" t="s">
        <v>492</v>
      </c>
      <c r="F417" t="s">
        <v>497</v>
      </c>
      <c r="G417" t="s">
        <v>492</v>
      </c>
      <c r="H417" t="b">
        <v>0</v>
      </c>
      <c r="I417" t="b">
        <v>0</v>
      </c>
      <c r="J417" t="b">
        <v>0</v>
      </c>
      <c r="L417">
        <v>1</v>
      </c>
      <c r="M417">
        <v>0</v>
      </c>
      <c r="N417">
        <v>0</v>
      </c>
    </row>
    <row r="418" spans="1:14" x14ac:dyDescent="0.3">
      <c r="A418" t="s">
        <v>793</v>
      </c>
      <c r="B418" t="s">
        <v>115</v>
      </c>
      <c r="C418" t="s">
        <v>24</v>
      </c>
      <c r="D418" s="21">
        <v>42682</v>
      </c>
      <c r="E418" t="s">
        <v>587</v>
      </c>
      <c r="F418" t="s">
        <v>522</v>
      </c>
      <c r="G418" t="s">
        <v>587</v>
      </c>
      <c r="H418" t="b">
        <v>1</v>
      </c>
      <c r="I418" t="b">
        <v>1</v>
      </c>
      <c r="J418" t="b">
        <v>0</v>
      </c>
      <c r="L418">
        <v>1</v>
      </c>
      <c r="M418">
        <v>0</v>
      </c>
      <c r="N418">
        <v>0</v>
      </c>
    </row>
    <row r="419" spans="1:14" x14ac:dyDescent="0.3">
      <c r="A419" t="s">
        <v>682</v>
      </c>
      <c r="B419" t="s">
        <v>122</v>
      </c>
      <c r="C419" t="s">
        <v>23</v>
      </c>
      <c r="D419" s="21">
        <v>42683</v>
      </c>
      <c r="E419" t="s">
        <v>523</v>
      </c>
      <c r="F419" t="s">
        <v>482</v>
      </c>
      <c r="G419" t="s">
        <v>500</v>
      </c>
      <c r="H419" t="b">
        <v>1</v>
      </c>
      <c r="I419" t="b">
        <v>1</v>
      </c>
      <c r="J419" t="b">
        <v>1</v>
      </c>
      <c r="L419">
        <v>0.25</v>
      </c>
      <c r="M419">
        <v>0</v>
      </c>
      <c r="N419">
        <v>0</v>
      </c>
    </row>
    <row r="420" spans="1:14" x14ac:dyDescent="0.3">
      <c r="A420" t="s">
        <v>518</v>
      </c>
      <c r="B420" t="s">
        <v>109</v>
      </c>
      <c r="C420" t="s">
        <v>21</v>
      </c>
      <c r="D420" s="21">
        <v>42685</v>
      </c>
      <c r="E420" t="s">
        <v>339</v>
      </c>
      <c r="F420" t="s">
        <v>522</v>
      </c>
      <c r="G420" t="s">
        <v>339</v>
      </c>
      <c r="H420" t="b">
        <v>0</v>
      </c>
      <c r="I420" t="b">
        <v>1</v>
      </c>
      <c r="J420" t="b">
        <v>1</v>
      </c>
      <c r="L420">
        <v>0.33</v>
      </c>
      <c r="M420">
        <v>0</v>
      </c>
      <c r="N420">
        <v>0</v>
      </c>
    </row>
    <row r="421" spans="1:14" x14ac:dyDescent="0.3">
      <c r="A421" t="s">
        <v>174</v>
      </c>
      <c r="B421" t="s">
        <v>118</v>
      </c>
      <c r="C421" t="s">
        <v>21</v>
      </c>
      <c r="D421" s="21">
        <v>42658</v>
      </c>
      <c r="E421" t="s">
        <v>539</v>
      </c>
      <c r="F421" t="s">
        <v>482</v>
      </c>
      <c r="G421" t="s">
        <v>539</v>
      </c>
      <c r="H421" t="b">
        <v>1</v>
      </c>
      <c r="I421" t="b">
        <v>1</v>
      </c>
      <c r="J421" t="b">
        <v>1</v>
      </c>
      <c r="K421" s="21">
        <v>42679</v>
      </c>
      <c r="L421">
        <v>0.33</v>
      </c>
      <c r="M421">
        <v>0</v>
      </c>
      <c r="N421">
        <v>0</v>
      </c>
    </row>
    <row r="422" spans="1:14" x14ac:dyDescent="0.3">
      <c r="A422" t="s">
        <v>794</v>
      </c>
      <c r="B422" t="s">
        <v>54</v>
      </c>
      <c r="C422" t="s">
        <v>18</v>
      </c>
      <c r="D422" s="21">
        <v>42688</v>
      </c>
      <c r="E422" t="s">
        <v>142</v>
      </c>
      <c r="F422" t="s">
        <v>497</v>
      </c>
      <c r="G422" t="s">
        <v>142</v>
      </c>
      <c r="H422" t="b">
        <v>1</v>
      </c>
      <c r="I422" t="b">
        <v>0</v>
      </c>
      <c r="J422" t="b">
        <v>0</v>
      </c>
      <c r="L422">
        <v>1</v>
      </c>
      <c r="M422">
        <v>0</v>
      </c>
      <c r="N422">
        <v>0</v>
      </c>
    </row>
    <row r="423" spans="1:14" x14ac:dyDescent="0.3">
      <c r="A423" t="s">
        <v>179</v>
      </c>
      <c r="B423" t="s">
        <v>135</v>
      </c>
      <c r="C423" t="s">
        <v>21</v>
      </c>
      <c r="D423" s="21">
        <v>42664</v>
      </c>
      <c r="E423" t="s">
        <v>491</v>
      </c>
      <c r="F423" t="s">
        <v>522</v>
      </c>
      <c r="G423" t="s">
        <v>491</v>
      </c>
      <c r="H423" t="b">
        <v>1</v>
      </c>
      <c r="I423" t="b">
        <v>1</v>
      </c>
      <c r="J423" t="b">
        <v>0</v>
      </c>
      <c r="K423" s="21">
        <v>42676</v>
      </c>
      <c r="L423">
        <v>0.5</v>
      </c>
      <c r="M423">
        <v>0</v>
      </c>
      <c r="N423">
        <v>0</v>
      </c>
    </row>
    <row r="424" spans="1:14" x14ac:dyDescent="0.3">
      <c r="A424" t="s">
        <v>795</v>
      </c>
      <c r="B424" t="s">
        <v>126</v>
      </c>
      <c r="C424" t="s">
        <v>20</v>
      </c>
      <c r="D424" s="21">
        <v>42684</v>
      </c>
      <c r="E424" t="s">
        <v>561</v>
      </c>
      <c r="F424" t="s">
        <v>482</v>
      </c>
      <c r="G424" t="s">
        <v>561</v>
      </c>
      <c r="H424" t="b">
        <v>0</v>
      </c>
      <c r="I424" t="b">
        <v>1</v>
      </c>
      <c r="J424" t="b">
        <v>1</v>
      </c>
      <c r="L424">
        <v>1</v>
      </c>
      <c r="M424">
        <v>0</v>
      </c>
      <c r="N424">
        <v>0</v>
      </c>
    </row>
    <row r="425" spans="1:14" x14ac:dyDescent="0.3">
      <c r="A425" t="s">
        <v>382</v>
      </c>
      <c r="B425" t="s">
        <v>122</v>
      </c>
      <c r="C425" t="s">
        <v>23</v>
      </c>
      <c r="D425" s="21">
        <v>42688</v>
      </c>
      <c r="E425" t="s">
        <v>529</v>
      </c>
      <c r="F425" t="s">
        <v>512</v>
      </c>
      <c r="G425" t="s">
        <v>500</v>
      </c>
      <c r="H425" t="b">
        <v>0</v>
      </c>
      <c r="I425" t="b">
        <v>0</v>
      </c>
      <c r="J425" t="b">
        <v>0</v>
      </c>
      <c r="K425" s="21">
        <v>42688</v>
      </c>
      <c r="L425">
        <v>1</v>
      </c>
      <c r="M425">
        <v>1</v>
      </c>
      <c r="N425">
        <v>0</v>
      </c>
    </row>
    <row r="426" spans="1:14" x14ac:dyDescent="0.3">
      <c r="A426" t="s">
        <v>233</v>
      </c>
      <c r="B426" t="s">
        <v>87</v>
      </c>
      <c r="C426" t="s">
        <v>21</v>
      </c>
      <c r="D426" s="21">
        <v>42688</v>
      </c>
      <c r="E426" t="s">
        <v>539</v>
      </c>
      <c r="F426" t="s">
        <v>495</v>
      </c>
      <c r="G426" t="s">
        <v>539</v>
      </c>
      <c r="H426" t="b">
        <v>1</v>
      </c>
      <c r="I426" t="b">
        <v>0</v>
      </c>
      <c r="J426" t="b">
        <v>0</v>
      </c>
      <c r="K426" s="21">
        <v>42688</v>
      </c>
      <c r="L426">
        <v>1</v>
      </c>
      <c r="M426">
        <v>1</v>
      </c>
      <c r="N426">
        <v>0</v>
      </c>
    </row>
    <row r="427" spans="1:14" x14ac:dyDescent="0.3">
      <c r="A427" t="s">
        <v>313</v>
      </c>
      <c r="B427" t="s">
        <v>56</v>
      </c>
      <c r="C427" t="s">
        <v>24</v>
      </c>
      <c r="D427" s="21">
        <v>42670</v>
      </c>
      <c r="E427" t="s">
        <v>587</v>
      </c>
      <c r="F427" t="s">
        <v>522</v>
      </c>
      <c r="G427" t="s">
        <v>587</v>
      </c>
      <c r="H427" t="b">
        <v>0</v>
      </c>
      <c r="I427" t="b">
        <v>1</v>
      </c>
      <c r="J427" t="b">
        <v>0</v>
      </c>
      <c r="K427" s="21">
        <v>42675</v>
      </c>
      <c r="L427">
        <v>0.33</v>
      </c>
      <c r="M427">
        <v>0</v>
      </c>
      <c r="N427">
        <v>0</v>
      </c>
    </row>
    <row r="428" spans="1:14" x14ac:dyDescent="0.3">
      <c r="A428" t="s">
        <v>796</v>
      </c>
      <c r="B428" t="s">
        <v>104</v>
      </c>
      <c r="C428" t="s">
        <v>18</v>
      </c>
      <c r="D428" s="21">
        <v>42675</v>
      </c>
      <c r="E428" t="s">
        <v>688</v>
      </c>
      <c r="F428" t="s">
        <v>497</v>
      </c>
      <c r="G428" t="s">
        <v>688</v>
      </c>
      <c r="H428" t="b">
        <v>0</v>
      </c>
      <c r="I428" t="b">
        <v>0</v>
      </c>
      <c r="J428" t="b">
        <v>0</v>
      </c>
      <c r="L428">
        <v>1</v>
      </c>
      <c r="M428">
        <v>0</v>
      </c>
      <c r="N428">
        <v>0</v>
      </c>
    </row>
    <row r="429" spans="1:14" x14ac:dyDescent="0.3">
      <c r="A429" t="s">
        <v>153</v>
      </c>
      <c r="B429" t="s">
        <v>55</v>
      </c>
      <c r="C429" t="s">
        <v>19</v>
      </c>
      <c r="D429" s="21">
        <v>42689</v>
      </c>
      <c r="E429" t="s">
        <v>545</v>
      </c>
      <c r="F429" t="s">
        <v>495</v>
      </c>
      <c r="G429" t="s">
        <v>545</v>
      </c>
      <c r="H429" t="b">
        <v>1</v>
      </c>
      <c r="I429" t="b">
        <v>0</v>
      </c>
      <c r="J429" t="b">
        <v>0</v>
      </c>
      <c r="K429" s="21">
        <v>42689</v>
      </c>
      <c r="L429">
        <v>1</v>
      </c>
      <c r="M429">
        <v>1</v>
      </c>
      <c r="N429">
        <v>0</v>
      </c>
    </row>
    <row r="430" spans="1:14" x14ac:dyDescent="0.3">
      <c r="A430" t="s">
        <v>257</v>
      </c>
      <c r="B430" t="s">
        <v>258</v>
      </c>
      <c r="C430" t="s">
        <v>20</v>
      </c>
      <c r="D430" s="21">
        <v>42676</v>
      </c>
      <c r="E430" t="s">
        <v>499</v>
      </c>
      <c r="F430" t="s">
        <v>486</v>
      </c>
      <c r="G430" t="s">
        <v>499</v>
      </c>
      <c r="H430" t="b">
        <v>1</v>
      </c>
      <c r="I430" t="b">
        <v>0</v>
      </c>
      <c r="J430" t="b">
        <v>0</v>
      </c>
      <c r="K430" s="21">
        <v>42676</v>
      </c>
      <c r="L430">
        <v>1</v>
      </c>
      <c r="M430">
        <v>1</v>
      </c>
      <c r="N430">
        <v>1</v>
      </c>
    </row>
    <row r="431" spans="1:14" x14ac:dyDescent="0.3">
      <c r="A431" t="s">
        <v>797</v>
      </c>
      <c r="B431" t="s">
        <v>125</v>
      </c>
      <c r="C431" t="s">
        <v>18</v>
      </c>
      <c r="D431" s="21">
        <v>42676</v>
      </c>
      <c r="F431" t="s">
        <v>482</v>
      </c>
      <c r="G431" t="s">
        <v>508</v>
      </c>
      <c r="H431" t="b">
        <v>0</v>
      </c>
      <c r="I431" t="b">
        <v>1</v>
      </c>
      <c r="J431" t="b">
        <v>1</v>
      </c>
      <c r="L431">
        <v>0.5</v>
      </c>
      <c r="M431">
        <v>0</v>
      </c>
      <c r="N431">
        <v>0</v>
      </c>
    </row>
    <row r="432" spans="1:14" x14ac:dyDescent="0.3">
      <c r="A432" t="s">
        <v>798</v>
      </c>
      <c r="B432" t="s">
        <v>96</v>
      </c>
      <c r="C432" t="s">
        <v>24</v>
      </c>
      <c r="D432" s="21">
        <v>42685</v>
      </c>
      <c r="H432" t="b">
        <v>0</v>
      </c>
      <c r="I432" t="b">
        <v>1</v>
      </c>
      <c r="J432" t="b">
        <v>0</v>
      </c>
      <c r="L432">
        <v>1</v>
      </c>
      <c r="M432">
        <v>0</v>
      </c>
      <c r="N432">
        <v>0</v>
      </c>
    </row>
    <row r="433" spans="1:14" x14ac:dyDescent="0.3">
      <c r="A433" t="s">
        <v>799</v>
      </c>
      <c r="B433" t="s">
        <v>107</v>
      </c>
      <c r="C433" t="s">
        <v>21</v>
      </c>
      <c r="D433" s="21">
        <v>42689</v>
      </c>
      <c r="E433" t="s">
        <v>339</v>
      </c>
      <c r="H433" t="b">
        <v>1</v>
      </c>
      <c r="I433" t="b">
        <v>0</v>
      </c>
      <c r="J433" t="b">
        <v>0</v>
      </c>
      <c r="L433">
        <v>1</v>
      </c>
      <c r="M433">
        <v>0</v>
      </c>
      <c r="N433">
        <v>0</v>
      </c>
    </row>
    <row r="434" spans="1:14" x14ac:dyDescent="0.3">
      <c r="A434" t="s">
        <v>800</v>
      </c>
      <c r="B434" t="s">
        <v>36</v>
      </c>
      <c r="C434" t="s">
        <v>18</v>
      </c>
      <c r="D434" s="21">
        <v>42679</v>
      </c>
      <c r="E434" t="s">
        <v>489</v>
      </c>
      <c r="H434" t="b">
        <v>0</v>
      </c>
      <c r="I434" t="b">
        <v>1</v>
      </c>
      <c r="J434" t="b">
        <v>0</v>
      </c>
      <c r="L434">
        <v>1</v>
      </c>
      <c r="M434">
        <v>0</v>
      </c>
      <c r="N434">
        <v>0</v>
      </c>
    </row>
    <row r="435" spans="1:14" x14ac:dyDescent="0.3">
      <c r="A435" t="s">
        <v>801</v>
      </c>
      <c r="B435" t="s">
        <v>343</v>
      </c>
      <c r="C435" t="s">
        <v>21</v>
      </c>
      <c r="D435" s="21">
        <v>42679</v>
      </c>
      <c r="H435" t="b">
        <v>0</v>
      </c>
      <c r="I435" t="b">
        <v>1</v>
      </c>
      <c r="J435" t="b">
        <v>0</v>
      </c>
      <c r="L435">
        <v>1</v>
      </c>
      <c r="M435">
        <v>0</v>
      </c>
      <c r="N435">
        <v>0</v>
      </c>
    </row>
    <row r="436" spans="1:14" x14ac:dyDescent="0.3">
      <c r="A436" t="s">
        <v>802</v>
      </c>
      <c r="B436" t="s">
        <v>71</v>
      </c>
      <c r="C436" t="s">
        <v>18</v>
      </c>
      <c r="D436" s="21">
        <v>42679</v>
      </c>
      <c r="E436" t="s">
        <v>491</v>
      </c>
      <c r="F436" t="s">
        <v>511</v>
      </c>
      <c r="G436" t="s">
        <v>491</v>
      </c>
      <c r="H436" t="b">
        <v>1</v>
      </c>
      <c r="I436" t="b">
        <v>0</v>
      </c>
      <c r="J436" t="b">
        <v>0</v>
      </c>
      <c r="L436">
        <v>1</v>
      </c>
      <c r="M436">
        <v>0</v>
      </c>
      <c r="N436">
        <v>0</v>
      </c>
    </row>
    <row r="437" spans="1:14" x14ac:dyDescent="0.3">
      <c r="A437" t="s">
        <v>803</v>
      </c>
      <c r="B437" t="s">
        <v>83</v>
      </c>
      <c r="C437" t="s">
        <v>19</v>
      </c>
      <c r="D437" s="21">
        <v>42679</v>
      </c>
      <c r="F437" t="s">
        <v>505</v>
      </c>
      <c r="G437" t="s">
        <v>508</v>
      </c>
      <c r="H437" t="b">
        <v>0</v>
      </c>
      <c r="I437" t="b">
        <v>1</v>
      </c>
      <c r="J437" t="b">
        <v>0</v>
      </c>
      <c r="L437">
        <v>1</v>
      </c>
      <c r="M437">
        <v>0</v>
      </c>
      <c r="N437">
        <v>0</v>
      </c>
    </row>
    <row r="438" spans="1:14" x14ac:dyDescent="0.3">
      <c r="A438" t="s">
        <v>804</v>
      </c>
      <c r="B438" t="s">
        <v>56</v>
      </c>
      <c r="C438" t="s">
        <v>24</v>
      </c>
      <c r="D438" s="21">
        <v>42688</v>
      </c>
      <c r="E438" t="s">
        <v>587</v>
      </c>
      <c r="F438" t="s">
        <v>522</v>
      </c>
      <c r="G438" t="s">
        <v>587</v>
      </c>
      <c r="H438" t="b">
        <v>0</v>
      </c>
      <c r="I438" t="b">
        <v>1</v>
      </c>
      <c r="J438" t="b">
        <v>0</v>
      </c>
      <c r="K438" s="21">
        <v>42669</v>
      </c>
      <c r="L438">
        <v>1</v>
      </c>
      <c r="M438">
        <v>0</v>
      </c>
      <c r="N438">
        <v>0</v>
      </c>
    </row>
    <row r="439" spans="1:14" x14ac:dyDescent="0.3">
      <c r="A439" t="s">
        <v>805</v>
      </c>
      <c r="B439" t="s">
        <v>110</v>
      </c>
      <c r="C439" t="s">
        <v>21</v>
      </c>
      <c r="D439" s="21">
        <v>42678</v>
      </c>
      <c r="E439" t="s">
        <v>195</v>
      </c>
      <c r="F439" t="s">
        <v>482</v>
      </c>
      <c r="G439" t="s">
        <v>195</v>
      </c>
      <c r="H439" t="b">
        <v>1</v>
      </c>
      <c r="I439" t="b">
        <v>1</v>
      </c>
      <c r="J439" t="b">
        <v>1</v>
      </c>
      <c r="L439">
        <v>1</v>
      </c>
      <c r="M439">
        <v>0</v>
      </c>
      <c r="N439">
        <v>0</v>
      </c>
    </row>
    <row r="440" spans="1:14" x14ac:dyDescent="0.3">
      <c r="A440" t="s">
        <v>806</v>
      </c>
      <c r="B440" t="s">
        <v>93</v>
      </c>
      <c r="C440" t="s">
        <v>22</v>
      </c>
      <c r="D440" s="21">
        <v>42677</v>
      </c>
      <c r="H440" t="b">
        <v>0</v>
      </c>
      <c r="I440" t="b">
        <v>1</v>
      </c>
      <c r="J440" t="b">
        <v>0</v>
      </c>
      <c r="L440">
        <v>1</v>
      </c>
      <c r="M440">
        <v>0</v>
      </c>
      <c r="N440">
        <v>0</v>
      </c>
    </row>
    <row r="441" spans="1:14" x14ac:dyDescent="0.3">
      <c r="A441" t="s">
        <v>167</v>
      </c>
      <c r="B441" t="s">
        <v>111</v>
      </c>
      <c r="C441" t="s">
        <v>20</v>
      </c>
      <c r="D441" s="21">
        <v>42684</v>
      </c>
      <c r="E441" t="s">
        <v>516</v>
      </c>
      <c r="F441" t="s">
        <v>495</v>
      </c>
      <c r="H441" t="b">
        <v>0</v>
      </c>
      <c r="I441" t="b">
        <v>0</v>
      </c>
      <c r="J441" t="b">
        <v>0</v>
      </c>
      <c r="K441" s="21">
        <v>42684</v>
      </c>
      <c r="L441">
        <v>0.5</v>
      </c>
      <c r="M441">
        <v>1</v>
      </c>
      <c r="N441">
        <v>0</v>
      </c>
    </row>
    <row r="442" spans="1:14" x14ac:dyDescent="0.3">
      <c r="A442" t="s">
        <v>167</v>
      </c>
      <c r="B442" t="s">
        <v>111</v>
      </c>
      <c r="C442" t="s">
        <v>20</v>
      </c>
      <c r="D442" s="21">
        <v>42684</v>
      </c>
      <c r="F442" t="s">
        <v>482</v>
      </c>
      <c r="G442" t="s">
        <v>689</v>
      </c>
      <c r="H442" t="b">
        <v>1</v>
      </c>
      <c r="I442" t="b">
        <v>1</v>
      </c>
      <c r="J442" t="b">
        <v>1</v>
      </c>
      <c r="K442" s="21">
        <v>42684</v>
      </c>
      <c r="L442">
        <v>0.5</v>
      </c>
      <c r="M442">
        <v>0</v>
      </c>
      <c r="N442">
        <v>0</v>
      </c>
    </row>
    <row r="443" spans="1:14" x14ac:dyDescent="0.3">
      <c r="A443" t="s">
        <v>244</v>
      </c>
      <c r="B443" t="s">
        <v>76</v>
      </c>
      <c r="C443" t="s">
        <v>23</v>
      </c>
      <c r="D443" s="21">
        <v>42616</v>
      </c>
      <c r="F443" t="s">
        <v>482</v>
      </c>
      <c r="H443" t="b">
        <v>0</v>
      </c>
      <c r="I443" t="b">
        <v>1</v>
      </c>
      <c r="J443" t="b">
        <v>1</v>
      </c>
      <c r="K443" s="21">
        <v>42686</v>
      </c>
      <c r="L443">
        <v>0.5</v>
      </c>
      <c r="M443">
        <v>0</v>
      </c>
      <c r="N443">
        <v>0</v>
      </c>
    </row>
    <row r="444" spans="1:14" x14ac:dyDescent="0.3">
      <c r="A444" t="s">
        <v>284</v>
      </c>
      <c r="B444" t="s">
        <v>115</v>
      </c>
      <c r="C444" t="s">
        <v>24</v>
      </c>
      <c r="D444" s="21">
        <v>42678</v>
      </c>
      <c r="E444" t="s">
        <v>533</v>
      </c>
      <c r="H444" t="b">
        <v>0</v>
      </c>
      <c r="I444" t="b">
        <v>1</v>
      </c>
      <c r="J444" t="b">
        <v>1</v>
      </c>
      <c r="K444" s="21">
        <v>42679</v>
      </c>
      <c r="L444">
        <v>0.14000000000000001</v>
      </c>
      <c r="M444">
        <v>0</v>
      </c>
      <c r="N444">
        <v>0</v>
      </c>
    </row>
    <row r="445" spans="1:14" x14ac:dyDescent="0.3">
      <c r="A445" t="s">
        <v>807</v>
      </c>
      <c r="B445" t="s">
        <v>120</v>
      </c>
      <c r="C445" t="s">
        <v>21</v>
      </c>
      <c r="D445" s="21">
        <v>42686</v>
      </c>
      <c r="F445" t="s">
        <v>522</v>
      </c>
      <c r="G445" t="s">
        <v>508</v>
      </c>
      <c r="H445" t="b">
        <v>0</v>
      </c>
      <c r="I445" t="b">
        <v>1</v>
      </c>
      <c r="J445" t="b">
        <v>0</v>
      </c>
      <c r="L445">
        <v>1</v>
      </c>
      <c r="M445">
        <v>0</v>
      </c>
      <c r="N445">
        <v>0</v>
      </c>
    </row>
    <row r="446" spans="1:14" x14ac:dyDescent="0.3">
      <c r="A446" t="s">
        <v>808</v>
      </c>
      <c r="B446" t="s">
        <v>53</v>
      </c>
      <c r="C446" t="s">
        <v>22</v>
      </c>
      <c r="D446" s="21">
        <v>42675</v>
      </c>
      <c r="H446" t="b">
        <v>0</v>
      </c>
      <c r="I446" t="b">
        <v>1</v>
      </c>
      <c r="J446" t="b">
        <v>0</v>
      </c>
      <c r="L446">
        <v>1</v>
      </c>
      <c r="M446">
        <v>0</v>
      </c>
      <c r="N446">
        <v>0</v>
      </c>
    </row>
    <row r="447" spans="1:14" x14ac:dyDescent="0.3">
      <c r="A447" t="s">
        <v>809</v>
      </c>
      <c r="B447" t="s">
        <v>89</v>
      </c>
      <c r="C447" t="s">
        <v>21</v>
      </c>
      <c r="D447" s="21">
        <v>42686</v>
      </c>
      <c r="H447" t="b">
        <v>0</v>
      </c>
      <c r="I447" t="b">
        <v>1</v>
      </c>
      <c r="J447" t="b">
        <v>0</v>
      </c>
      <c r="K447" s="21">
        <v>42598</v>
      </c>
      <c r="L447">
        <v>1</v>
      </c>
      <c r="M447">
        <v>0</v>
      </c>
      <c r="N447">
        <v>0</v>
      </c>
    </row>
    <row r="448" spans="1:14" x14ac:dyDescent="0.3">
      <c r="A448" t="s">
        <v>810</v>
      </c>
      <c r="B448" t="s">
        <v>76</v>
      </c>
      <c r="C448" t="s">
        <v>23</v>
      </c>
      <c r="D448" s="21">
        <v>42675</v>
      </c>
      <c r="E448" t="s">
        <v>570</v>
      </c>
      <c r="F448" t="s">
        <v>511</v>
      </c>
      <c r="G448" t="s">
        <v>570</v>
      </c>
      <c r="H448" t="b">
        <v>0</v>
      </c>
      <c r="I448" t="b">
        <v>0</v>
      </c>
      <c r="J448" t="b">
        <v>0</v>
      </c>
      <c r="K448" s="21">
        <v>42671</v>
      </c>
      <c r="L448">
        <v>1</v>
      </c>
      <c r="M448">
        <v>0</v>
      </c>
      <c r="N448">
        <v>0</v>
      </c>
    </row>
    <row r="449" spans="1:14" x14ac:dyDescent="0.3">
      <c r="A449" t="s">
        <v>811</v>
      </c>
      <c r="B449" t="s">
        <v>89</v>
      </c>
      <c r="C449" t="s">
        <v>21</v>
      </c>
      <c r="D449" s="21">
        <v>42678</v>
      </c>
      <c r="E449" t="s">
        <v>339</v>
      </c>
      <c r="H449" t="b">
        <v>0</v>
      </c>
      <c r="I449" t="b">
        <v>1</v>
      </c>
      <c r="J449" t="b">
        <v>0</v>
      </c>
      <c r="L449">
        <v>0.5</v>
      </c>
      <c r="M449">
        <v>0</v>
      </c>
      <c r="N449">
        <v>0</v>
      </c>
    </row>
    <row r="450" spans="1:14" x14ac:dyDescent="0.3">
      <c r="A450" t="s">
        <v>466</v>
      </c>
      <c r="B450" t="s">
        <v>96</v>
      </c>
      <c r="C450" t="s">
        <v>24</v>
      </c>
      <c r="D450" s="21">
        <v>42686</v>
      </c>
      <c r="E450" t="s">
        <v>812</v>
      </c>
      <c r="F450" t="s">
        <v>512</v>
      </c>
      <c r="G450" t="s">
        <v>812</v>
      </c>
      <c r="H450" t="b">
        <v>0</v>
      </c>
      <c r="I450" t="b">
        <v>0</v>
      </c>
      <c r="J450" t="b">
        <v>0</v>
      </c>
      <c r="K450" s="21">
        <v>42686</v>
      </c>
      <c r="L450">
        <v>0.5</v>
      </c>
      <c r="M450">
        <v>1</v>
      </c>
      <c r="N450">
        <v>0</v>
      </c>
    </row>
    <row r="451" spans="1:14" x14ac:dyDescent="0.3">
      <c r="A451" t="s">
        <v>813</v>
      </c>
      <c r="B451" t="s">
        <v>121</v>
      </c>
      <c r="C451" t="s">
        <v>21</v>
      </c>
      <c r="D451" s="21">
        <v>42683</v>
      </c>
      <c r="E451" t="s">
        <v>539</v>
      </c>
      <c r="F451" t="s">
        <v>497</v>
      </c>
      <c r="G451" t="s">
        <v>539</v>
      </c>
      <c r="H451" t="b">
        <v>1</v>
      </c>
      <c r="I451" t="b">
        <v>0</v>
      </c>
      <c r="J451" t="b">
        <v>0</v>
      </c>
      <c r="L451">
        <v>1</v>
      </c>
      <c r="M451">
        <v>0</v>
      </c>
      <c r="N451">
        <v>0</v>
      </c>
    </row>
    <row r="452" spans="1:14" x14ac:dyDescent="0.3">
      <c r="A452" t="s">
        <v>814</v>
      </c>
      <c r="B452" t="s">
        <v>89</v>
      </c>
      <c r="C452" t="s">
        <v>21</v>
      </c>
      <c r="D452" s="21">
        <v>42688</v>
      </c>
      <c r="H452" t="b">
        <v>0</v>
      </c>
      <c r="I452" t="b">
        <v>1</v>
      </c>
      <c r="J452" t="b">
        <v>1</v>
      </c>
      <c r="L452">
        <v>0.33</v>
      </c>
      <c r="M452">
        <v>0</v>
      </c>
      <c r="N452">
        <v>0</v>
      </c>
    </row>
    <row r="453" spans="1:14" x14ac:dyDescent="0.3">
      <c r="A453" t="s">
        <v>387</v>
      </c>
      <c r="B453" t="s">
        <v>85</v>
      </c>
      <c r="C453" t="s">
        <v>23</v>
      </c>
      <c r="D453" s="21">
        <v>42683</v>
      </c>
      <c r="F453" t="s">
        <v>482</v>
      </c>
      <c r="H453" t="b">
        <v>1</v>
      </c>
      <c r="I453" t="b">
        <v>1</v>
      </c>
      <c r="J453" t="b">
        <v>1</v>
      </c>
      <c r="K453" s="21">
        <v>42683</v>
      </c>
      <c r="L453">
        <v>0.5</v>
      </c>
      <c r="M453">
        <v>0</v>
      </c>
      <c r="N453">
        <v>0</v>
      </c>
    </row>
    <row r="454" spans="1:14" x14ac:dyDescent="0.3">
      <c r="A454" t="s">
        <v>815</v>
      </c>
      <c r="B454" t="s">
        <v>32</v>
      </c>
      <c r="C454" t="s">
        <v>23</v>
      </c>
      <c r="D454" s="21">
        <v>42684</v>
      </c>
      <c r="E454" t="s">
        <v>523</v>
      </c>
      <c r="F454" t="s">
        <v>482</v>
      </c>
      <c r="G454" t="s">
        <v>816</v>
      </c>
      <c r="H454" t="b">
        <v>0</v>
      </c>
      <c r="I454" t="b">
        <v>1</v>
      </c>
      <c r="J454" t="b">
        <v>1</v>
      </c>
      <c r="L454">
        <v>0.5</v>
      </c>
      <c r="M454">
        <v>0</v>
      </c>
      <c r="N454">
        <v>0</v>
      </c>
    </row>
    <row r="455" spans="1:14" x14ac:dyDescent="0.3">
      <c r="A455" t="s">
        <v>174</v>
      </c>
      <c r="B455" t="s">
        <v>118</v>
      </c>
      <c r="C455" t="s">
        <v>21</v>
      </c>
      <c r="D455" s="21">
        <v>42651</v>
      </c>
      <c r="H455" t="b">
        <v>0</v>
      </c>
      <c r="I455" t="b">
        <v>1</v>
      </c>
      <c r="J455" t="b">
        <v>1</v>
      </c>
      <c r="K455" s="21">
        <v>42679</v>
      </c>
      <c r="L455">
        <v>0.33</v>
      </c>
      <c r="M455">
        <v>0</v>
      </c>
      <c r="N455">
        <v>0</v>
      </c>
    </row>
    <row r="456" spans="1:14" x14ac:dyDescent="0.3">
      <c r="A456" t="s">
        <v>817</v>
      </c>
      <c r="B456" t="s">
        <v>547</v>
      </c>
      <c r="C456" t="s">
        <v>21</v>
      </c>
      <c r="D456" s="21">
        <v>42677</v>
      </c>
      <c r="H456" t="b">
        <v>0</v>
      </c>
      <c r="I456" t="b">
        <v>1</v>
      </c>
      <c r="J456" t="b">
        <v>0</v>
      </c>
      <c r="L456">
        <v>1</v>
      </c>
      <c r="M456">
        <v>0</v>
      </c>
      <c r="N456">
        <v>0</v>
      </c>
    </row>
    <row r="457" spans="1:14" x14ac:dyDescent="0.3">
      <c r="A457" t="s">
        <v>352</v>
      </c>
      <c r="B457" t="s">
        <v>353</v>
      </c>
      <c r="C457" t="s">
        <v>18</v>
      </c>
      <c r="D457" s="21">
        <v>42672</v>
      </c>
      <c r="F457" t="s">
        <v>482</v>
      </c>
      <c r="G457" t="s">
        <v>727</v>
      </c>
      <c r="H457" t="b">
        <v>0</v>
      </c>
      <c r="I457" t="b">
        <v>1</v>
      </c>
      <c r="J457" t="b">
        <v>1</v>
      </c>
      <c r="K457" s="21">
        <v>42679</v>
      </c>
      <c r="L457">
        <v>0.25</v>
      </c>
      <c r="M457">
        <v>0</v>
      </c>
      <c r="N457">
        <v>0</v>
      </c>
    </row>
    <row r="458" spans="1:14" x14ac:dyDescent="0.3">
      <c r="A458" t="s">
        <v>356</v>
      </c>
      <c r="B458" t="s">
        <v>128</v>
      </c>
      <c r="C458" t="s">
        <v>18</v>
      </c>
      <c r="D458" s="21">
        <v>42684</v>
      </c>
      <c r="E458" t="s">
        <v>57</v>
      </c>
      <c r="F458" t="s">
        <v>495</v>
      </c>
      <c r="G458" t="s">
        <v>57</v>
      </c>
      <c r="H458" t="b">
        <v>1</v>
      </c>
      <c r="I458" t="b">
        <v>0</v>
      </c>
      <c r="J458" t="b">
        <v>0</v>
      </c>
      <c r="K458" s="21">
        <v>42684</v>
      </c>
      <c r="L458">
        <v>0.5</v>
      </c>
      <c r="M458">
        <v>1</v>
      </c>
      <c r="N458">
        <v>0</v>
      </c>
    </row>
    <row r="459" spans="1:14" x14ac:dyDescent="0.3">
      <c r="A459" t="s">
        <v>464</v>
      </c>
      <c r="B459" t="s">
        <v>47</v>
      </c>
      <c r="C459" t="s">
        <v>20</v>
      </c>
      <c r="D459" s="21">
        <v>42679</v>
      </c>
      <c r="E459" t="s">
        <v>533</v>
      </c>
      <c r="F459" t="s">
        <v>488</v>
      </c>
      <c r="G459" t="s">
        <v>533</v>
      </c>
      <c r="H459" t="b">
        <v>1</v>
      </c>
      <c r="I459" t="b">
        <v>0</v>
      </c>
      <c r="J459" t="b">
        <v>0</v>
      </c>
      <c r="K459" s="21">
        <v>42679</v>
      </c>
      <c r="L459">
        <v>0.25</v>
      </c>
      <c r="M459">
        <v>1</v>
      </c>
      <c r="N459">
        <v>0</v>
      </c>
    </row>
    <row r="460" spans="1:14" x14ac:dyDescent="0.3">
      <c r="A460" t="s">
        <v>437</v>
      </c>
      <c r="B460" t="s">
        <v>36</v>
      </c>
      <c r="C460" t="s">
        <v>18</v>
      </c>
      <c r="D460" s="21">
        <v>42688</v>
      </c>
      <c r="E460" t="s">
        <v>509</v>
      </c>
      <c r="F460" t="s">
        <v>758</v>
      </c>
      <c r="G460" t="s">
        <v>509</v>
      </c>
      <c r="H460" t="b">
        <v>1</v>
      </c>
      <c r="I460" t="b">
        <v>0</v>
      </c>
      <c r="J460" t="b">
        <v>0</v>
      </c>
      <c r="K460" s="21">
        <v>42688</v>
      </c>
      <c r="L460">
        <v>0.5</v>
      </c>
      <c r="M460">
        <v>1</v>
      </c>
      <c r="N460">
        <v>0</v>
      </c>
    </row>
    <row r="461" spans="1:14" x14ac:dyDescent="0.3">
      <c r="A461" t="s">
        <v>818</v>
      </c>
      <c r="B461" t="s">
        <v>95</v>
      </c>
      <c r="C461" t="s">
        <v>18</v>
      </c>
      <c r="D461" s="21">
        <v>42686</v>
      </c>
      <c r="E461" t="s">
        <v>489</v>
      </c>
      <c r="F461" t="s">
        <v>522</v>
      </c>
      <c r="G461" t="s">
        <v>489</v>
      </c>
      <c r="H461" t="b">
        <v>1</v>
      </c>
      <c r="I461" t="b">
        <v>0</v>
      </c>
      <c r="J461" t="b">
        <v>0</v>
      </c>
      <c r="L461">
        <v>1</v>
      </c>
      <c r="M461">
        <v>0</v>
      </c>
      <c r="N461">
        <v>0</v>
      </c>
    </row>
    <row r="462" spans="1:14" x14ac:dyDescent="0.3">
      <c r="A462" t="s">
        <v>253</v>
      </c>
      <c r="B462" t="s">
        <v>112</v>
      </c>
      <c r="C462" t="s">
        <v>21</v>
      </c>
      <c r="D462" s="21">
        <v>42560</v>
      </c>
      <c r="E462" t="s">
        <v>819</v>
      </c>
      <c r="F462" t="s">
        <v>482</v>
      </c>
      <c r="G462" t="s">
        <v>820</v>
      </c>
      <c r="H462" t="b">
        <v>0</v>
      </c>
      <c r="I462" t="b">
        <v>1</v>
      </c>
      <c r="J462" t="b">
        <v>1</v>
      </c>
      <c r="K462" s="21">
        <v>42679</v>
      </c>
      <c r="L462">
        <v>0.33</v>
      </c>
      <c r="M462">
        <v>0</v>
      </c>
      <c r="N462">
        <v>0</v>
      </c>
    </row>
    <row r="463" spans="1:14" x14ac:dyDescent="0.3">
      <c r="A463" t="s">
        <v>821</v>
      </c>
      <c r="B463" t="s">
        <v>93</v>
      </c>
      <c r="C463" t="s">
        <v>22</v>
      </c>
      <c r="D463" s="21">
        <v>42675</v>
      </c>
      <c r="E463" t="s">
        <v>656</v>
      </c>
      <c r="F463" t="s">
        <v>505</v>
      </c>
      <c r="G463" t="s">
        <v>656</v>
      </c>
      <c r="H463" t="b">
        <v>1</v>
      </c>
      <c r="I463" t="b">
        <v>0</v>
      </c>
      <c r="J463" t="b">
        <v>0</v>
      </c>
      <c r="L463">
        <v>1</v>
      </c>
      <c r="M463">
        <v>0</v>
      </c>
      <c r="N463">
        <v>0</v>
      </c>
    </row>
    <row r="464" spans="1:14" x14ac:dyDescent="0.3">
      <c r="A464" t="s">
        <v>822</v>
      </c>
      <c r="B464" t="s">
        <v>124</v>
      </c>
      <c r="C464" t="s">
        <v>21</v>
      </c>
      <c r="D464" s="21">
        <v>42676</v>
      </c>
      <c r="F464" t="s">
        <v>730</v>
      </c>
      <c r="G464" t="s">
        <v>508</v>
      </c>
      <c r="H464" t="b">
        <v>0</v>
      </c>
      <c r="I464" t="b">
        <v>1</v>
      </c>
      <c r="J464" t="b">
        <v>0</v>
      </c>
      <c r="L464">
        <v>1</v>
      </c>
      <c r="M464">
        <v>0</v>
      </c>
      <c r="N464">
        <v>0</v>
      </c>
    </row>
    <row r="465" spans="1:14" x14ac:dyDescent="0.3">
      <c r="A465" t="s">
        <v>402</v>
      </c>
      <c r="B465" t="s">
        <v>98</v>
      </c>
      <c r="C465" t="s">
        <v>20</v>
      </c>
      <c r="D465" s="21">
        <v>42676</v>
      </c>
      <c r="E465" t="s">
        <v>533</v>
      </c>
      <c r="F465" t="s">
        <v>495</v>
      </c>
      <c r="G465" t="s">
        <v>533</v>
      </c>
      <c r="H465" t="b">
        <v>1</v>
      </c>
      <c r="I465" t="b">
        <v>0</v>
      </c>
      <c r="J465" t="b">
        <v>0</v>
      </c>
      <c r="K465" s="21">
        <v>42676</v>
      </c>
      <c r="L465">
        <v>0.5</v>
      </c>
      <c r="M465">
        <v>1</v>
      </c>
      <c r="N465">
        <v>0</v>
      </c>
    </row>
    <row r="466" spans="1:14" x14ac:dyDescent="0.3">
      <c r="A466" t="s">
        <v>823</v>
      </c>
      <c r="B466" t="s">
        <v>79</v>
      </c>
      <c r="C466" t="s">
        <v>21</v>
      </c>
      <c r="D466" s="21">
        <v>42681</v>
      </c>
      <c r="E466" t="s">
        <v>195</v>
      </c>
      <c r="F466" t="s">
        <v>511</v>
      </c>
      <c r="G466" t="s">
        <v>195</v>
      </c>
      <c r="H466" t="b">
        <v>1</v>
      </c>
      <c r="I466" t="b">
        <v>0</v>
      </c>
      <c r="J466" t="b">
        <v>0</v>
      </c>
      <c r="L466">
        <v>1</v>
      </c>
      <c r="M466">
        <v>0</v>
      </c>
      <c r="N466">
        <v>0</v>
      </c>
    </row>
    <row r="467" spans="1:14" x14ac:dyDescent="0.3">
      <c r="A467" t="s">
        <v>824</v>
      </c>
      <c r="B467" t="s">
        <v>79</v>
      </c>
      <c r="C467" t="s">
        <v>21</v>
      </c>
      <c r="D467" s="21">
        <v>42685</v>
      </c>
      <c r="E467" t="s">
        <v>392</v>
      </c>
      <c r="F467" t="s">
        <v>497</v>
      </c>
      <c r="G467" t="s">
        <v>392</v>
      </c>
      <c r="H467" t="b">
        <v>0</v>
      </c>
      <c r="I467" t="b">
        <v>1</v>
      </c>
      <c r="J467" t="b">
        <v>0</v>
      </c>
      <c r="L467">
        <v>1</v>
      </c>
      <c r="M467">
        <v>0</v>
      </c>
      <c r="N467">
        <v>0</v>
      </c>
    </row>
    <row r="468" spans="1:14" x14ac:dyDescent="0.3">
      <c r="A468" t="s">
        <v>825</v>
      </c>
      <c r="B468" t="s">
        <v>109</v>
      </c>
      <c r="C468" t="s">
        <v>21</v>
      </c>
      <c r="D468" s="21">
        <v>42686</v>
      </c>
      <c r="H468" t="b">
        <v>0</v>
      </c>
      <c r="I468" t="b">
        <v>1</v>
      </c>
      <c r="J468" t="b">
        <v>0</v>
      </c>
      <c r="L468">
        <v>1</v>
      </c>
      <c r="M468">
        <v>0</v>
      </c>
      <c r="N468">
        <v>0</v>
      </c>
    </row>
    <row r="469" spans="1:14" x14ac:dyDescent="0.3">
      <c r="A469" t="s">
        <v>262</v>
      </c>
      <c r="B469" t="s">
        <v>36</v>
      </c>
      <c r="C469" t="s">
        <v>18</v>
      </c>
      <c r="D469" s="21">
        <v>42664</v>
      </c>
      <c r="E469" t="s">
        <v>492</v>
      </c>
      <c r="F469" t="s">
        <v>482</v>
      </c>
      <c r="H469" t="b">
        <v>0</v>
      </c>
      <c r="I469" t="b">
        <v>1</v>
      </c>
      <c r="J469" t="b">
        <v>1</v>
      </c>
      <c r="K469" s="21">
        <v>42677</v>
      </c>
      <c r="L469">
        <v>0.11</v>
      </c>
      <c r="M469">
        <v>0</v>
      </c>
      <c r="N469">
        <v>0</v>
      </c>
    </row>
    <row r="470" spans="1:14" x14ac:dyDescent="0.3">
      <c r="A470" t="s">
        <v>246</v>
      </c>
      <c r="B470" t="s">
        <v>133</v>
      </c>
      <c r="C470" t="s">
        <v>20</v>
      </c>
      <c r="D470" s="21">
        <v>42622</v>
      </c>
      <c r="E470" t="s">
        <v>509</v>
      </c>
      <c r="F470" t="s">
        <v>511</v>
      </c>
      <c r="G470" t="s">
        <v>509</v>
      </c>
      <c r="H470" t="b">
        <v>1</v>
      </c>
      <c r="I470" t="b">
        <v>0</v>
      </c>
      <c r="J470" t="b">
        <v>0</v>
      </c>
      <c r="K470" s="21">
        <v>42684</v>
      </c>
      <c r="L470">
        <v>0.2</v>
      </c>
      <c r="M470">
        <v>0</v>
      </c>
      <c r="N470">
        <v>0</v>
      </c>
    </row>
    <row r="471" spans="1:14" x14ac:dyDescent="0.3">
      <c r="A471" t="s">
        <v>826</v>
      </c>
      <c r="B471" t="s">
        <v>92</v>
      </c>
      <c r="C471" t="s">
        <v>21</v>
      </c>
      <c r="D471" s="21">
        <v>42679</v>
      </c>
      <c r="E471" t="s">
        <v>502</v>
      </c>
      <c r="F471" t="s">
        <v>482</v>
      </c>
      <c r="H471" t="b">
        <v>0</v>
      </c>
      <c r="I471" t="b">
        <v>1</v>
      </c>
      <c r="J471" t="b">
        <v>1</v>
      </c>
      <c r="L471">
        <v>0.5</v>
      </c>
      <c r="M471">
        <v>0</v>
      </c>
      <c r="N471">
        <v>0</v>
      </c>
    </row>
    <row r="472" spans="1:14" x14ac:dyDescent="0.3">
      <c r="A472" t="s">
        <v>827</v>
      </c>
      <c r="B472" t="s">
        <v>109</v>
      </c>
      <c r="C472" t="s">
        <v>21</v>
      </c>
      <c r="D472" s="21">
        <v>42679</v>
      </c>
      <c r="E472" t="s">
        <v>502</v>
      </c>
      <c r="F472" t="s">
        <v>522</v>
      </c>
      <c r="G472" t="s">
        <v>502</v>
      </c>
      <c r="H472" t="b">
        <v>0</v>
      </c>
      <c r="I472" t="b">
        <v>1</v>
      </c>
      <c r="J472" t="b">
        <v>0</v>
      </c>
      <c r="L472">
        <v>1</v>
      </c>
      <c r="M472">
        <v>0</v>
      </c>
      <c r="N472">
        <v>0</v>
      </c>
    </row>
    <row r="473" spans="1:14" x14ac:dyDescent="0.3">
      <c r="A473" t="s">
        <v>828</v>
      </c>
      <c r="B473" t="s">
        <v>62</v>
      </c>
      <c r="C473" t="s">
        <v>23</v>
      </c>
      <c r="D473" s="21">
        <v>42675</v>
      </c>
      <c r="E473" t="s">
        <v>570</v>
      </c>
      <c r="H473" t="b">
        <v>1</v>
      </c>
      <c r="I473" t="b">
        <v>1</v>
      </c>
      <c r="J473" t="b">
        <v>0</v>
      </c>
      <c r="L473">
        <v>1</v>
      </c>
      <c r="M473">
        <v>0</v>
      </c>
      <c r="N473">
        <v>0</v>
      </c>
    </row>
    <row r="474" spans="1:14" x14ac:dyDescent="0.3">
      <c r="A474" t="s">
        <v>262</v>
      </c>
      <c r="B474" t="s">
        <v>36</v>
      </c>
      <c r="C474" t="s">
        <v>18</v>
      </c>
      <c r="D474" s="21">
        <v>42658</v>
      </c>
      <c r="E474" t="s">
        <v>492</v>
      </c>
      <c r="H474" t="b">
        <v>1</v>
      </c>
      <c r="I474" t="b">
        <v>1</v>
      </c>
      <c r="J474" t="b">
        <v>1</v>
      </c>
      <c r="K474" s="21">
        <v>42677</v>
      </c>
      <c r="L474">
        <v>0.11</v>
      </c>
      <c r="M474">
        <v>0</v>
      </c>
      <c r="N474">
        <v>0</v>
      </c>
    </row>
    <row r="475" spans="1:14" x14ac:dyDescent="0.3">
      <c r="A475" t="s">
        <v>262</v>
      </c>
      <c r="B475" t="s">
        <v>36</v>
      </c>
      <c r="C475" t="s">
        <v>18</v>
      </c>
      <c r="D475" s="21">
        <v>42665</v>
      </c>
      <c r="H475" t="b">
        <v>1</v>
      </c>
      <c r="I475" t="b">
        <v>1</v>
      </c>
      <c r="J475" t="b">
        <v>1</v>
      </c>
      <c r="K475" s="21">
        <v>42677</v>
      </c>
      <c r="L475">
        <v>0.11</v>
      </c>
      <c r="M475">
        <v>0</v>
      </c>
      <c r="N475">
        <v>0</v>
      </c>
    </row>
    <row r="476" spans="1:14" x14ac:dyDescent="0.3">
      <c r="A476" t="s">
        <v>829</v>
      </c>
      <c r="B476" t="s">
        <v>93</v>
      </c>
      <c r="C476" t="s">
        <v>22</v>
      </c>
      <c r="D476" s="21">
        <v>42675</v>
      </c>
      <c r="E476" t="s">
        <v>579</v>
      </c>
      <c r="H476" t="b">
        <v>1</v>
      </c>
      <c r="I476" t="b">
        <v>1</v>
      </c>
      <c r="J476" t="b">
        <v>0</v>
      </c>
      <c r="L476">
        <v>1</v>
      </c>
      <c r="M476">
        <v>0</v>
      </c>
      <c r="N476">
        <v>0</v>
      </c>
    </row>
    <row r="477" spans="1:14" x14ac:dyDescent="0.3">
      <c r="A477" t="s">
        <v>830</v>
      </c>
      <c r="B477" t="s">
        <v>89</v>
      </c>
      <c r="C477" t="s">
        <v>21</v>
      </c>
      <c r="D477" s="21">
        <v>42686</v>
      </c>
      <c r="E477" t="s">
        <v>392</v>
      </c>
      <c r="H477" t="b">
        <v>0</v>
      </c>
      <c r="I477" t="b">
        <v>1</v>
      </c>
      <c r="J477" t="b">
        <v>0</v>
      </c>
      <c r="K477" s="21">
        <v>42644</v>
      </c>
      <c r="L477">
        <v>1</v>
      </c>
      <c r="M477">
        <v>0</v>
      </c>
      <c r="N477">
        <v>0</v>
      </c>
    </row>
    <row r="478" spans="1:14" x14ac:dyDescent="0.3">
      <c r="A478" t="s">
        <v>831</v>
      </c>
      <c r="B478" t="s">
        <v>121</v>
      </c>
      <c r="C478" t="s">
        <v>21</v>
      </c>
      <c r="D478" s="21">
        <v>42678</v>
      </c>
      <c r="H478" t="b">
        <v>0</v>
      </c>
      <c r="I478" t="b">
        <v>1</v>
      </c>
      <c r="J478" t="b">
        <v>1</v>
      </c>
      <c r="K478" s="21">
        <v>42657</v>
      </c>
      <c r="L478">
        <v>0.5</v>
      </c>
      <c r="M478">
        <v>0</v>
      </c>
      <c r="N478">
        <v>0</v>
      </c>
    </row>
    <row r="479" spans="1:14" x14ac:dyDescent="0.3">
      <c r="A479" t="s">
        <v>832</v>
      </c>
      <c r="B479" t="s">
        <v>94</v>
      </c>
      <c r="C479" t="s">
        <v>22</v>
      </c>
      <c r="D479" s="21">
        <v>42681</v>
      </c>
      <c r="E479" t="s">
        <v>579</v>
      </c>
      <c r="F479" t="s">
        <v>522</v>
      </c>
      <c r="G479" t="s">
        <v>579</v>
      </c>
      <c r="H479" t="b">
        <v>0</v>
      </c>
      <c r="I479" t="b">
        <v>1</v>
      </c>
      <c r="J479" t="b">
        <v>0</v>
      </c>
      <c r="L479">
        <v>1</v>
      </c>
      <c r="M479">
        <v>0</v>
      </c>
      <c r="N479">
        <v>0</v>
      </c>
    </row>
    <row r="480" spans="1:14" x14ac:dyDescent="0.3">
      <c r="A480" t="s">
        <v>826</v>
      </c>
      <c r="B480" t="s">
        <v>92</v>
      </c>
      <c r="C480" t="s">
        <v>21</v>
      </c>
      <c r="D480" s="21">
        <v>42679</v>
      </c>
      <c r="E480" t="s">
        <v>502</v>
      </c>
      <c r="H480" t="b">
        <v>0</v>
      </c>
      <c r="I480" t="b">
        <v>1</v>
      </c>
      <c r="J480" t="b">
        <v>0</v>
      </c>
      <c r="L480">
        <v>0.5</v>
      </c>
      <c r="M480">
        <v>0</v>
      </c>
      <c r="N480">
        <v>0</v>
      </c>
    </row>
    <row r="481" spans="1:14" x14ac:dyDescent="0.3">
      <c r="A481" t="s">
        <v>833</v>
      </c>
      <c r="B481" t="s">
        <v>135</v>
      </c>
      <c r="C481" t="s">
        <v>21</v>
      </c>
      <c r="D481" s="21">
        <v>42678</v>
      </c>
      <c r="H481" t="b">
        <v>0</v>
      </c>
      <c r="I481" t="b">
        <v>1</v>
      </c>
      <c r="J481" t="b">
        <v>0</v>
      </c>
      <c r="L481">
        <v>1</v>
      </c>
      <c r="M481">
        <v>0</v>
      </c>
      <c r="N481">
        <v>0</v>
      </c>
    </row>
    <row r="482" spans="1:14" x14ac:dyDescent="0.3">
      <c r="A482" t="s">
        <v>246</v>
      </c>
      <c r="B482" t="s">
        <v>133</v>
      </c>
      <c r="C482" t="s">
        <v>20</v>
      </c>
      <c r="D482" s="21">
        <v>42684</v>
      </c>
      <c r="E482" t="s">
        <v>509</v>
      </c>
      <c r="F482" t="s">
        <v>495</v>
      </c>
      <c r="G482" t="s">
        <v>509</v>
      </c>
      <c r="H482" t="b">
        <v>1</v>
      </c>
      <c r="I482" t="b">
        <v>0</v>
      </c>
      <c r="J482" t="b">
        <v>0</v>
      </c>
      <c r="K482" s="21">
        <v>42684</v>
      </c>
      <c r="L482">
        <v>0.2</v>
      </c>
      <c r="M482">
        <v>1</v>
      </c>
      <c r="N482">
        <v>0</v>
      </c>
    </row>
    <row r="483" spans="1:14" x14ac:dyDescent="0.3">
      <c r="A483" t="s">
        <v>172</v>
      </c>
      <c r="B483" t="s">
        <v>102</v>
      </c>
      <c r="C483" t="s">
        <v>21</v>
      </c>
      <c r="D483" s="21">
        <v>42684</v>
      </c>
      <c r="E483" t="s">
        <v>195</v>
      </c>
      <c r="F483" t="s">
        <v>486</v>
      </c>
      <c r="G483" t="s">
        <v>195</v>
      </c>
      <c r="H483" t="b">
        <v>1</v>
      </c>
      <c r="I483" t="b">
        <v>0</v>
      </c>
      <c r="J483" t="b">
        <v>0</v>
      </c>
      <c r="K483" s="21">
        <v>42684</v>
      </c>
      <c r="L483">
        <v>0.25</v>
      </c>
      <c r="M483">
        <v>1</v>
      </c>
      <c r="N483">
        <v>1</v>
      </c>
    </row>
    <row r="484" spans="1:14" x14ac:dyDescent="0.3">
      <c r="A484" t="s">
        <v>331</v>
      </c>
      <c r="B484" t="s">
        <v>114</v>
      </c>
      <c r="C484" t="s">
        <v>20</v>
      </c>
      <c r="D484" s="21">
        <v>42684</v>
      </c>
      <c r="E484" t="s">
        <v>499</v>
      </c>
      <c r="F484" t="s">
        <v>495</v>
      </c>
      <c r="G484" t="s">
        <v>499</v>
      </c>
      <c r="H484" t="b">
        <v>1</v>
      </c>
      <c r="I484" t="b">
        <v>0</v>
      </c>
      <c r="J484" t="b">
        <v>0</v>
      </c>
      <c r="K484" s="21">
        <v>42684</v>
      </c>
      <c r="L484">
        <v>0.5</v>
      </c>
      <c r="M484">
        <v>1</v>
      </c>
      <c r="N484">
        <v>0</v>
      </c>
    </row>
    <row r="485" spans="1:14" x14ac:dyDescent="0.3">
      <c r="A485" t="s">
        <v>834</v>
      </c>
      <c r="B485" t="s">
        <v>117</v>
      </c>
      <c r="C485" t="s">
        <v>24</v>
      </c>
      <c r="D485" s="21">
        <v>42683</v>
      </c>
      <c r="E485" t="s">
        <v>427</v>
      </c>
      <c r="F485" t="s">
        <v>497</v>
      </c>
      <c r="G485" t="s">
        <v>427</v>
      </c>
      <c r="H485" t="b">
        <v>1</v>
      </c>
      <c r="I485" t="b">
        <v>1</v>
      </c>
      <c r="J485" t="b">
        <v>0</v>
      </c>
      <c r="L485">
        <v>1</v>
      </c>
      <c r="M485">
        <v>0</v>
      </c>
      <c r="N485">
        <v>0</v>
      </c>
    </row>
    <row r="486" spans="1:14" x14ac:dyDescent="0.3">
      <c r="A486" t="s">
        <v>835</v>
      </c>
      <c r="B486" t="s">
        <v>258</v>
      </c>
      <c r="C486" t="s">
        <v>20</v>
      </c>
      <c r="D486" s="21">
        <v>42685</v>
      </c>
      <c r="H486" t="b">
        <v>0</v>
      </c>
      <c r="I486" t="b">
        <v>1</v>
      </c>
      <c r="J486" t="b">
        <v>0</v>
      </c>
      <c r="K486" s="21">
        <v>42663</v>
      </c>
      <c r="L486">
        <v>0.5</v>
      </c>
      <c r="M486">
        <v>0</v>
      </c>
      <c r="N486">
        <v>0</v>
      </c>
    </row>
    <row r="487" spans="1:14" x14ac:dyDescent="0.3">
      <c r="A487" t="s">
        <v>229</v>
      </c>
      <c r="B487" t="s">
        <v>85</v>
      </c>
      <c r="C487" t="s">
        <v>23</v>
      </c>
      <c r="D487" s="21">
        <v>42685</v>
      </c>
      <c r="E487" t="s">
        <v>529</v>
      </c>
      <c r="F487" t="s">
        <v>488</v>
      </c>
      <c r="G487" t="s">
        <v>500</v>
      </c>
      <c r="H487" t="b">
        <v>1</v>
      </c>
      <c r="I487" t="b">
        <v>0</v>
      </c>
      <c r="J487" t="b">
        <v>0</v>
      </c>
      <c r="K487" s="21">
        <v>42685</v>
      </c>
      <c r="L487">
        <v>1</v>
      </c>
      <c r="M487">
        <v>1</v>
      </c>
      <c r="N487">
        <v>0</v>
      </c>
    </row>
    <row r="488" spans="1:14" x14ac:dyDescent="0.3">
      <c r="A488" t="s">
        <v>387</v>
      </c>
      <c r="B488" t="s">
        <v>85</v>
      </c>
      <c r="C488" t="s">
        <v>23</v>
      </c>
      <c r="D488" s="21">
        <v>42683</v>
      </c>
      <c r="E488" t="s">
        <v>570</v>
      </c>
      <c r="F488" t="s">
        <v>488</v>
      </c>
      <c r="G488" t="s">
        <v>500</v>
      </c>
      <c r="H488" t="b">
        <v>1</v>
      </c>
      <c r="I488" t="b">
        <v>0</v>
      </c>
      <c r="J488" t="b">
        <v>0</v>
      </c>
      <c r="K488" s="21">
        <v>42683</v>
      </c>
      <c r="L488">
        <v>0.5</v>
      </c>
      <c r="M488">
        <v>1</v>
      </c>
      <c r="N488">
        <v>0</v>
      </c>
    </row>
    <row r="489" spans="1:14" x14ac:dyDescent="0.3">
      <c r="A489" t="s">
        <v>363</v>
      </c>
      <c r="B489" t="s">
        <v>98</v>
      </c>
      <c r="C489" t="s">
        <v>20</v>
      </c>
      <c r="D489" s="21">
        <v>42684</v>
      </c>
      <c r="E489" t="s">
        <v>587</v>
      </c>
      <c r="F489" t="s">
        <v>482</v>
      </c>
      <c r="G489" t="s">
        <v>587</v>
      </c>
      <c r="H489" t="b">
        <v>0</v>
      </c>
      <c r="I489" t="b">
        <v>1</v>
      </c>
      <c r="J489" t="b">
        <v>1</v>
      </c>
      <c r="K489" s="21">
        <v>42677</v>
      </c>
      <c r="L489">
        <v>0.2</v>
      </c>
      <c r="M489">
        <v>0</v>
      </c>
      <c r="N489">
        <v>0</v>
      </c>
    </row>
    <row r="490" spans="1:14" x14ac:dyDescent="0.3">
      <c r="A490" t="s">
        <v>308</v>
      </c>
      <c r="B490" t="s">
        <v>65</v>
      </c>
      <c r="C490" t="s">
        <v>21</v>
      </c>
      <c r="D490" s="21">
        <v>42684</v>
      </c>
      <c r="E490" t="s">
        <v>339</v>
      </c>
      <c r="F490" t="s">
        <v>495</v>
      </c>
      <c r="G490" t="s">
        <v>339</v>
      </c>
      <c r="H490" t="b">
        <v>1</v>
      </c>
      <c r="I490" t="b">
        <v>0</v>
      </c>
      <c r="J490" t="b">
        <v>0</v>
      </c>
      <c r="K490" s="21">
        <v>42684</v>
      </c>
      <c r="L490">
        <v>1</v>
      </c>
      <c r="M490">
        <v>1</v>
      </c>
      <c r="N490">
        <v>0</v>
      </c>
    </row>
    <row r="491" spans="1:14" x14ac:dyDescent="0.3">
      <c r="A491" t="s">
        <v>682</v>
      </c>
      <c r="B491" t="s">
        <v>122</v>
      </c>
      <c r="C491" t="s">
        <v>23</v>
      </c>
      <c r="D491" s="21">
        <v>42689</v>
      </c>
      <c r="H491" t="b">
        <v>0</v>
      </c>
      <c r="I491" t="b">
        <v>1</v>
      </c>
      <c r="J491" t="b">
        <v>0</v>
      </c>
      <c r="L491">
        <v>0.25</v>
      </c>
      <c r="M491">
        <v>0</v>
      </c>
      <c r="N491">
        <v>0</v>
      </c>
    </row>
    <row r="492" spans="1:14" x14ac:dyDescent="0.3">
      <c r="A492" t="s">
        <v>352</v>
      </c>
      <c r="B492" t="s">
        <v>353</v>
      </c>
      <c r="C492" t="s">
        <v>18</v>
      </c>
      <c r="D492" s="21">
        <v>42598</v>
      </c>
      <c r="F492" t="s">
        <v>482</v>
      </c>
      <c r="G492" t="s">
        <v>508</v>
      </c>
      <c r="H492" t="b">
        <v>0</v>
      </c>
      <c r="I492" t="b">
        <v>1</v>
      </c>
      <c r="J492" t="b">
        <v>1</v>
      </c>
      <c r="K492" s="21">
        <v>42679</v>
      </c>
      <c r="L492">
        <v>0.25</v>
      </c>
      <c r="M492">
        <v>0</v>
      </c>
      <c r="N492">
        <v>0</v>
      </c>
    </row>
    <row r="493" spans="1:14" x14ac:dyDescent="0.3">
      <c r="A493" t="s">
        <v>146</v>
      </c>
      <c r="B493" t="s">
        <v>94</v>
      </c>
      <c r="C493" t="s">
        <v>22</v>
      </c>
      <c r="D493" s="21">
        <v>42684</v>
      </c>
      <c r="E493" t="s">
        <v>345</v>
      </c>
      <c r="F493" t="s">
        <v>495</v>
      </c>
      <c r="G493" t="s">
        <v>345</v>
      </c>
      <c r="H493" t="b">
        <v>1</v>
      </c>
      <c r="I493" t="b">
        <v>0</v>
      </c>
      <c r="J493" t="b">
        <v>0</v>
      </c>
      <c r="K493" s="21">
        <v>42684</v>
      </c>
      <c r="L493">
        <v>1</v>
      </c>
      <c r="M493">
        <v>1</v>
      </c>
      <c r="N493">
        <v>0</v>
      </c>
    </row>
    <row r="494" spans="1:14" x14ac:dyDescent="0.3">
      <c r="A494" t="s">
        <v>836</v>
      </c>
      <c r="B494" t="s">
        <v>32</v>
      </c>
      <c r="C494" t="s">
        <v>23</v>
      </c>
      <c r="D494" s="21">
        <v>42688</v>
      </c>
      <c r="E494" t="s">
        <v>570</v>
      </c>
      <c r="H494" t="b">
        <v>1</v>
      </c>
      <c r="I494" t="b">
        <v>1</v>
      </c>
      <c r="J494" t="b">
        <v>0</v>
      </c>
      <c r="L494">
        <v>1</v>
      </c>
      <c r="M494">
        <v>0</v>
      </c>
      <c r="N494">
        <v>0</v>
      </c>
    </row>
    <row r="495" spans="1:14" x14ac:dyDescent="0.3">
      <c r="A495" t="s">
        <v>837</v>
      </c>
      <c r="B495" t="s">
        <v>102</v>
      </c>
      <c r="C495" t="s">
        <v>21</v>
      </c>
      <c r="D495" s="21">
        <v>42688</v>
      </c>
      <c r="F495" t="s">
        <v>505</v>
      </c>
      <c r="G495" t="s">
        <v>508</v>
      </c>
      <c r="H495" t="b">
        <v>0</v>
      </c>
      <c r="I495" t="b">
        <v>1</v>
      </c>
      <c r="J495" t="b">
        <v>0</v>
      </c>
      <c r="L495">
        <v>1</v>
      </c>
      <c r="M495">
        <v>0</v>
      </c>
      <c r="N495">
        <v>0</v>
      </c>
    </row>
    <row r="496" spans="1:14" x14ac:dyDescent="0.3">
      <c r="A496" t="s">
        <v>631</v>
      </c>
      <c r="B496" t="s">
        <v>71</v>
      </c>
      <c r="C496" t="s">
        <v>18</v>
      </c>
      <c r="D496" s="21">
        <v>42689</v>
      </c>
      <c r="E496" t="s">
        <v>489</v>
      </c>
      <c r="H496" t="b">
        <v>1</v>
      </c>
      <c r="I496" t="b">
        <v>0</v>
      </c>
      <c r="J496" t="b">
        <v>0</v>
      </c>
      <c r="L496">
        <v>0.5</v>
      </c>
      <c r="M496">
        <v>0</v>
      </c>
      <c r="N496">
        <v>0</v>
      </c>
    </row>
    <row r="497" spans="1:14" x14ac:dyDescent="0.3">
      <c r="A497" t="s">
        <v>838</v>
      </c>
      <c r="B497" t="s">
        <v>30</v>
      </c>
      <c r="C497" t="s">
        <v>23</v>
      </c>
      <c r="D497" s="21">
        <v>42685</v>
      </c>
      <c r="E497" t="s">
        <v>523</v>
      </c>
      <c r="F497" t="s">
        <v>482</v>
      </c>
      <c r="G497" t="s">
        <v>523</v>
      </c>
      <c r="H497" t="b">
        <v>1</v>
      </c>
      <c r="I497" t="b">
        <v>1</v>
      </c>
      <c r="J497" t="b">
        <v>1</v>
      </c>
      <c r="L497">
        <v>1</v>
      </c>
      <c r="M497">
        <v>0</v>
      </c>
      <c r="N497">
        <v>0</v>
      </c>
    </row>
    <row r="498" spans="1:14" x14ac:dyDescent="0.3">
      <c r="A498" t="s">
        <v>839</v>
      </c>
      <c r="B498" t="s">
        <v>107</v>
      </c>
      <c r="C498" t="s">
        <v>21</v>
      </c>
      <c r="D498" s="21">
        <v>42685</v>
      </c>
      <c r="E498" t="s">
        <v>392</v>
      </c>
      <c r="F498" t="s">
        <v>522</v>
      </c>
      <c r="G498" t="s">
        <v>392</v>
      </c>
      <c r="H498" t="b">
        <v>1</v>
      </c>
      <c r="I498" t="b">
        <v>1</v>
      </c>
      <c r="J498" t="b">
        <v>0</v>
      </c>
      <c r="L498">
        <v>1</v>
      </c>
      <c r="M498">
        <v>0</v>
      </c>
      <c r="N498">
        <v>0</v>
      </c>
    </row>
    <row r="499" spans="1:14" x14ac:dyDescent="0.3">
      <c r="A499" t="s">
        <v>247</v>
      </c>
      <c r="B499" t="s">
        <v>248</v>
      </c>
      <c r="C499" t="s">
        <v>23</v>
      </c>
      <c r="D499" s="21">
        <v>42684</v>
      </c>
      <c r="E499" t="s">
        <v>529</v>
      </c>
      <c r="F499" t="s">
        <v>488</v>
      </c>
      <c r="G499" t="s">
        <v>529</v>
      </c>
      <c r="H499" t="b">
        <v>1</v>
      </c>
      <c r="I499" t="b">
        <v>0</v>
      </c>
      <c r="J499" t="b">
        <v>0</v>
      </c>
      <c r="K499" s="21">
        <v>42684</v>
      </c>
      <c r="L499">
        <v>0.33</v>
      </c>
      <c r="M499">
        <v>1</v>
      </c>
      <c r="N499">
        <v>0</v>
      </c>
    </row>
    <row r="500" spans="1:14" x14ac:dyDescent="0.3">
      <c r="A500" t="s">
        <v>840</v>
      </c>
      <c r="B500" t="s">
        <v>128</v>
      </c>
      <c r="C500" t="s">
        <v>18</v>
      </c>
      <c r="D500" s="21">
        <v>42685</v>
      </c>
      <c r="E500" t="s">
        <v>142</v>
      </c>
      <c r="F500" t="s">
        <v>522</v>
      </c>
      <c r="G500" t="s">
        <v>142</v>
      </c>
      <c r="H500" t="b">
        <v>0</v>
      </c>
      <c r="I500" t="b">
        <v>1</v>
      </c>
      <c r="J500" t="b">
        <v>0</v>
      </c>
      <c r="L500">
        <v>1</v>
      </c>
      <c r="M500">
        <v>0</v>
      </c>
      <c r="N500">
        <v>0</v>
      </c>
    </row>
    <row r="501" spans="1:14" x14ac:dyDescent="0.3">
      <c r="A501" t="s">
        <v>262</v>
      </c>
      <c r="B501" t="s">
        <v>36</v>
      </c>
      <c r="C501" t="s">
        <v>18</v>
      </c>
      <c r="D501" s="21">
        <v>42675</v>
      </c>
      <c r="E501" t="s">
        <v>553</v>
      </c>
      <c r="F501" t="s">
        <v>482</v>
      </c>
      <c r="G501" t="s">
        <v>553</v>
      </c>
      <c r="H501" t="b">
        <v>1</v>
      </c>
      <c r="I501" t="b">
        <v>1</v>
      </c>
      <c r="J501" t="b">
        <v>1</v>
      </c>
      <c r="K501" s="21">
        <v>42677</v>
      </c>
      <c r="L501">
        <v>0.11</v>
      </c>
      <c r="M501">
        <v>0</v>
      </c>
      <c r="N501">
        <v>0</v>
      </c>
    </row>
    <row r="502" spans="1:14" x14ac:dyDescent="0.3">
      <c r="A502" t="s">
        <v>841</v>
      </c>
      <c r="B502" t="s">
        <v>121</v>
      </c>
      <c r="C502" t="s">
        <v>21</v>
      </c>
      <c r="D502" s="21">
        <v>42675</v>
      </c>
      <c r="E502" t="s">
        <v>539</v>
      </c>
      <c r="F502" t="s">
        <v>497</v>
      </c>
      <c r="G502" t="s">
        <v>539</v>
      </c>
      <c r="H502" t="b">
        <v>0</v>
      </c>
      <c r="I502" t="b">
        <v>0</v>
      </c>
      <c r="J502" t="b">
        <v>0</v>
      </c>
      <c r="L502">
        <v>1</v>
      </c>
      <c r="M502">
        <v>0</v>
      </c>
      <c r="N502">
        <v>0</v>
      </c>
    </row>
    <row r="503" spans="1:14" x14ac:dyDescent="0.3">
      <c r="A503" t="s">
        <v>842</v>
      </c>
      <c r="B503" t="s">
        <v>45</v>
      </c>
      <c r="C503" t="s">
        <v>21</v>
      </c>
      <c r="D503" s="21">
        <v>42689</v>
      </c>
      <c r="E503" t="s">
        <v>339</v>
      </c>
      <c r="H503" t="b">
        <v>1</v>
      </c>
      <c r="I503" t="b">
        <v>0</v>
      </c>
      <c r="J503" t="b">
        <v>0</v>
      </c>
      <c r="L503">
        <v>1</v>
      </c>
      <c r="M503">
        <v>0</v>
      </c>
      <c r="N503">
        <v>0</v>
      </c>
    </row>
    <row r="504" spans="1:14" x14ac:dyDescent="0.3">
      <c r="A504" t="s">
        <v>843</v>
      </c>
      <c r="B504" t="s">
        <v>118</v>
      </c>
      <c r="C504" t="s">
        <v>21</v>
      </c>
      <c r="D504" s="21">
        <v>42676</v>
      </c>
      <c r="H504" t="b">
        <v>0</v>
      </c>
      <c r="I504" t="b">
        <v>1</v>
      </c>
      <c r="J504" t="b">
        <v>0</v>
      </c>
      <c r="L504">
        <v>1</v>
      </c>
      <c r="M504">
        <v>0</v>
      </c>
      <c r="N504">
        <v>0</v>
      </c>
    </row>
    <row r="505" spans="1:14" x14ac:dyDescent="0.3">
      <c r="A505" t="s">
        <v>844</v>
      </c>
      <c r="B505" t="s">
        <v>36</v>
      </c>
      <c r="C505" t="s">
        <v>18</v>
      </c>
      <c r="D505" s="21">
        <v>42679</v>
      </c>
      <c r="E505" t="s">
        <v>492</v>
      </c>
      <c r="F505" t="s">
        <v>497</v>
      </c>
      <c r="G505" t="s">
        <v>520</v>
      </c>
      <c r="H505" t="b">
        <v>0</v>
      </c>
      <c r="I505" t="b">
        <v>1</v>
      </c>
      <c r="J505" t="b">
        <v>0</v>
      </c>
      <c r="L505">
        <v>1</v>
      </c>
      <c r="M505">
        <v>0</v>
      </c>
      <c r="N505">
        <v>0</v>
      </c>
    </row>
    <row r="506" spans="1:14" x14ac:dyDescent="0.3">
      <c r="A506" t="s">
        <v>845</v>
      </c>
      <c r="B506" t="s">
        <v>120</v>
      </c>
      <c r="C506" t="s">
        <v>21</v>
      </c>
      <c r="D506" s="21">
        <v>42686</v>
      </c>
      <c r="H506" t="b">
        <v>0</v>
      </c>
      <c r="I506" t="b">
        <v>1</v>
      </c>
      <c r="J506" t="b">
        <v>0</v>
      </c>
      <c r="L506">
        <v>1</v>
      </c>
      <c r="M506">
        <v>0</v>
      </c>
      <c r="N506">
        <v>0</v>
      </c>
    </row>
    <row r="507" spans="1:14" x14ac:dyDescent="0.3">
      <c r="A507" t="s">
        <v>460</v>
      </c>
      <c r="B507" t="s">
        <v>94</v>
      </c>
      <c r="C507" t="s">
        <v>22</v>
      </c>
      <c r="D507" s="21">
        <v>42676</v>
      </c>
      <c r="E507" t="s">
        <v>656</v>
      </c>
      <c r="F507" t="s">
        <v>488</v>
      </c>
      <c r="G507" t="s">
        <v>656</v>
      </c>
      <c r="H507" t="b">
        <v>1</v>
      </c>
      <c r="I507" t="b">
        <v>0</v>
      </c>
      <c r="J507" t="b">
        <v>0</v>
      </c>
      <c r="K507" s="21">
        <v>42676</v>
      </c>
      <c r="L507">
        <v>1</v>
      </c>
      <c r="M507">
        <v>1</v>
      </c>
      <c r="N507">
        <v>0</v>
      </c>
    </row>
    <row r="508" spans="1:14" x14ac:dyDescent="0.3">
      <c r="A508" t="s">
        <v>311</v>
      </c>
      <c r="B508" t="s">
        <v>126</v>
      </c>
      <c r="C508" t="s">
        <v>20</v>
      </c>
      <c r="D508" s="21">
        <v>42684</v>
      </c>
      <c r="E508" t="s">
        <v>561</v>
      </c>
      <c r="H508" t="b">
        <v>1</v>
      </c>
      <c r="I508" t="b">
        <v>1</v>
      </c>
      <c r="J508" t="b">
        <v>1</v>
      </c>
      <c r="K508" s="21">
        <v>42685</v>
      </c>
      <c r="L508">
        <v>0.5</v>
      </c>
      <c r="M508">
        <v>0</v>
      </c>
      <c r="N508">
        <v>0</v>
      </c>
    </row>
    <row r="509" spans="1:14" x14ac:dyDescent="0.3">
      <c r="A509" t="s">
        <v>846</v>
      </c>
      <c r="B509" t="s">
        <v>82</v>
      </c>
      <c r="C509" t="s">
        <v>23</v>
      </c>
      <c r="D509" s="21">
        <v>42685</v>
      </c>
      <c r="E509" t="s">
        <v>570</v>
      </c>
      <c r="F509" t="s">
        <v>511</v>
      </c>
      <c r="G509" t="s">
        <v>570</v>
      </c>
      <c r="H509" t="b">
        <v>0</v>
      </c>
      <c r="I509" t="b">
        <v>0</v>
      </c>
      <c r="J509" t="b">
        <v>0</v>
      </c>
      <c r="L509">
        <v>1</v>
      </c>
      <c r="M509">
        <v>0</v>
      </c>
      <c r="N509">
        <v>0</v>
      </c>
    </row>
    <row r="510" spans="1:14" x14ac:dyDescent="0.3">
      <c r="A510" t="s">
        <v>401</v>
      </c>
      <c r="B510" t="s">
        <v>48</v>
      </c>
      <c r="C510" t="s">
        <v>18</v>
      </c>
      <c r="D510" s="21">
        <v>42689</v>
      </c>
      <c r="E510" t="s">
        <v>492</v>
      </c>
      <c r="F510" t="s">
        <v>495</v>
      </c>
      <c r="G510" t="s">
        <v>492</v>
      </c>
      <c r="H510" t="b">
        <v>1</v>
      </c>
      <c r="I510" t="b">
        <v>0</v>
      </c>
      <c r="J510" t="b">
        <v>0</v>
      </c>
      <c r="K510" s="21">
        <v>42689</v>
      </c>
      <c r="L510">
        <v>1</v>
      </c>
      <c r="M510">
        <v>1</v>
      </c>
      <c r="N510">
        <v>0</v>
      </c>
    </row>
    <row r="511" spans="1:14" x14ac:dyDescent="0.3">
      <c r="A511" t="s">
        <v>847</v>
      </c>
      <c r="B511" t="s">
        <v>72</v>
      </c>
      <c r="C511" t="s">
        <v>18</v>
      </c>
      <c r="D511" s="21">
        <v>42684</v>
      </c>
      <c r="H511" t="b">
        <v>0</v>
      </c>
      <c r="I511" t="b">
        <v>1</v>
      </c>
      <c r="J511" t="b">
        <v>1</v>
      </c>
      <c r="L511">
        <v>0.5</v>
      </c>
      <c r="M511">
        <v>0</v>
      </c>
      <c r="N511">
        <v>0</v>
      </c>
    </row>
    <row r="512" spans="1:14" x14ac:dyDescent="0.3">
      <c r="A512" t="s">
        <v>848</v>
      </c>
      <c r="B512" t="s">
        <v>116</v>
      </c>
      <c r="C512" t="s">
        <v>21</v>
      </c>
      <c r="D512" s="21">
        <v>42685</v>
      </c>
      <c r="E512" t="s">
        <v>491</v>
      </c>
      <c r="F512" t="s">
        <v>482</v>
      </c>
      <c r="G512" t="s">
        <v>491</v>
      </c>
      <c r="H512" t="b">
        <v>0</v>
      </c>
      <c r="I512" t="b">
        <v>1</v>
      </c>
      <c r="J512" t="b">
        <v>1</v>
      </c>
      <c r="L512">
        <v>0.33</v>
      </c>
      <c r="M512">
        <v>0</v>
      </c>
      <c r="N512">
        <v>0</v>
      </c>
    </row>
    <row r="513" spans="1:14" x14ac:dyDescent="0.3">
      <c r="A513" t="s">
        <v>340</v>
      </c>
      <c r="B513" t="s">
        <v>38</v>
      </c>
      <c r="C513" t="s">
        <v>18</v>
      </c>
      <c r="D513" s="21">
        <v>42686</v>
      </c>
      <c r="E513" t="s">
        <v>489</v>
      </c>
      <c r="H513" t="b">
        <v>1</v>
      </c>
      <c r="I513" t="b">
        <v>0</v>
      </c>
      <c r="J513" t="b">
        <v>0</v>
      </c>
      <c r="K513" s="21">
        <v>42675</v>
      </c>
      <c r="L513">
        <v>0.2</v>
      </c>
      <c r="M513">
        <v>0</v>
      </c>
      <c r="N513">
        <v>0</v>
      </c>
    </row>
    <row r="514" spans="1:14" x14ac:dyDescent="0.3">
      <c r="A514" t="s">
        <v>390</v>
      </c>
      <c r="B514" t="s">
        <v>114</v>
      </c>
      <c r="C514" t="s">
        <v>20</v>
      </c>
      <c r="D514" s="21">
        <v>42684</v>
      </c>
      <c r="E514" t="s">
        <v>427</v>
      </c>
      <c r="F514" t="s">
        <v>495</v>
      </c>
      <c r="G514" t="s">
        <v>427</v>
      </c>
      <c r="H514" t="b">
        <v>1</v>
      </c>
      <c r="I514" t="b">
        <v>0</v>
      </c>
      <c r="J514" t="b">
        <v>0</v>
      </c>
      <c r="K514" s="21">
        <v>42684</v>
      </c>
      <c r="L514">
        <v>1</v>
      </c>
      <c r="M514">
        <v>1</v>
      </c>
      <c r="N514">
        <v>0</v>
      </c>
    </row>
    <row r="515" spans="1:14" x14ac:dyDescent="0.3">
      <c r="A515" t="s">
        <v>849</v>
      </c>
      <c r="B515" t="s">
        <v>113</v>
      </c>
      <c r="C515" t="s">
        <v>20</v>
      </c>
      <c r="D515" s="21">
        <v>42685</v>
      </c>
      <c r="H515" t="b">
        <v>0</v>
      </c>
      <c r="I515" t="b">
        <v>0</v>
      </c>
      <c r="J515" t="b">
        <v>0</v>
      </c>
      <c r="L515">
        <v>1</v>
      </c>
      <c r="M515">
        <v>0</v>
      </c>
      <c r="N515">
        <v>0</v>
      </c>
    </row>
    <row r="516" spans="1:14" x14ac:dyDescent="0.3">
      <c r="A516" t="s">
        <v>850</v>
      </c>
      <c r="B516" t="s">
        <v>109</v>
      </c>
      <c r="C516" t="s">
        <v>21</v>
      </c>
      <c r="D516" s="21">
        <v>42684</v>
      </c>
      <c r="E516" t="s">
        <v>392</v>
      </c>
      <c r="F516" t="s">
        <v>497</v>
      </c>
      <c r="G516" t="s">
        <v>392</v>
      </c>
      <c r="H516" t="b">
        <v>1</v>
      </c>
      <c r="I516" t="b">
        <v>1</v>
      </c>
      <c r="J516" t="b">
        <v>0</v>
      </c>
      <c r="L516">
        <v>1</v>
      </c>
      <c r="M516">
        <v>0</v>
      </c>
      <c r="N516">
        <v>0</v>
      </c>
    </row>
    <row r="517" spans="1:14" x14ac:dyDescent="0.3">
      <c r="A517" t="s">
        <v>851</v>
      </c>
      <c r="B517" t="s">
        <v>55</v>
      </c>
      <c r="C517" t="s">
        <v>19</v>
      </c>
      <c r="D517" s="21">
        <v>42686</v>
      </c>
      <c r="H517" t="b">
        <v>0</v>
      </c>
      <c r="I517" t="b">
        <v>1</v>
      </c>
      <c r="J517" t="b">
        <v>0</v>
      </c>
      <c r="L517">
        <v>1</v>
      </c>
      <c r="M517">
        <v>0</v>
      </c>
      <c r="N517">
        <v>0</v>
      </c>
    </row>
    <row r="518" spans="1:14" x14ac:dyDescent="0.3">
      <c r="A518" t="s">
        <v>559</v>
      </c>
      <c r="B518" t="s">
        <v>89</v>
      </c>
      <c r="C518" t="s">
        <v>21</v>
      </c>
      <c r="D518" s="21">
        <v>42685</v>
      </c>
      <c r="H518" t="b">
        <v>0</v>
      </c>
      <c r="I518" t="b">
        <v>1</v>
      </c>
      <c r="J518" t="b">
        <v>1</v>
      </c>
      <c r="L518">
        <v>0.5</v>
      </c>
      <c r="M518">
        <v>0</v>
      </c>
      <c r="N518">
        <v>0</v>
      </c>
    </row>
    <row r="519" spans="1:14" x14ac:dyDescent="0.3">
      <c r="A519" t="s">
        <v>323</v>
      </c>
      <c r="B519" t="s">
        <v>91</v>
      </c>
      <c r="C519" t="s">
        <v>18</v>
      </c>
      <c r="D519" s="21">
        <v>42614</v>
      </c>
      <c r="E519" t="s">
        <v>489</v>
      </c>
      <c r="F519" t="s">
        <v>482</v>
      </c>
      <c r="G519" t="s">
        <v>820</v>
      </c>
      <c r="H519" t="b">
        <v>0</v>
      </c>
      <c r="I519" t="b">
        <v>1</v>
      </c>
      <c r="J519" t="b">
        <v>1</v>
      </c>
      <c r="K519" s="21">
        <v>42678</v>
      </c>
      <c r="L519">
        <v>0.33</v>
      </c>
      <c r="M519">
        <v>0</v>
      </c>
      <c r="N519">
        <v>0</v>
      </c>
    </row>
    <row r="520" spans="1:14" x14ac:dyDescent="0.3">
      <c r="A520" t="s">
        <v>385</v>
      </c>
      <c r="B520" t="s">
        <v>182</v>
      </c>
      <c r="C520" t="s">
        <v>21</v>
      </c>
      <c r="D520" s="21">
        <v>42675</v>
      </c>
      <c r="E520" t="s">
        <v>195</v>
      </c>
      <c r="F520" t="s">
        <v>512</v>
      </c>
      <c r="G520" t="s">
        <v>195</v>
      </c>
      <c r="H520" t="b">
        <v>0</v>
      </c>
      <c r="I520" t="b">
        <v>0</v>
      </c>
      <c r="J520" t="b">
        <v>0</v>
      </c>
      <c r="K520" s="21">
        <v>42675</v>
      </c>
      <c r="L520">
        <v>0.2</v>
      </c>
      <c r="M520">
        <v>1</v>
      </c>
      <c r="N520">
        <v>0</v>
      </c>
    </row>
    <row r="521" spans="1:14" x14ac:dyDescent="0.3">
      <c r="A521" t="s">
        <v>852</v>
      </c>
      <c r="B521" t="s">
        <v>36</v>
      </c>
      <c r="C521" t="s">
        <v>18</v>
      </c>
      <c r="D521" s="21">
        <v>42675</v>
      </c>
      <c r="E521" t="s">
        <v>520</v>
      </c>
      <c r="F521" t="s">
        <v>495</v>
      </c>
      <c r="G521" t="s">
        <v>520</v>
      </c>
      <c r="H521" t="b">
        <v>1</v>
      </c>
      <c r="I521" t="b">
        <v>0</v>
      </c>
      <c r="J521" t="b">
        <v>0</v>
      </c>
      <c r="K521" s="21">
        <v>42619</v>
      </c>
      <c r="L521">
        <v>1</v>
      </c>
      <c r="M521">
        <v>1</v>
      </c>
      <c r="N521">
        <v>0</v>
      </c>
    </row>
    <row r="522" spans="1:14" x14ac:dyDescent="0.3">
      <c r="A522" t="s">
        <v>172</v>
      </c>
      <c r="B522" t="s">
        <v>102</v>
      </c>
      <c r="C522" t="s">
        <v>21</v>
      </c>
      <c r="D522" s="21">
        <v>42674</v>
      </c>
      <c r="E522" t="s">
        <v>195</v>
      </c>
      <c r="F522" t="s">
        <v>511</v>
      </c>
      <c r="G522" t="s">
        <v>195</v>
      </c>
      <c r="H522" t="b">
        <v>1</v>
      </c>
      <c r="I522" t="b">
        <v>0</v>
      </c>
      <c r="J522" t="b">
        <v>1</v>
      </c>
      <c r="K522" s="21">
        <v>42684</v>
      </c>
      <c r="L522">
        <v>0.25</v>
      </c>
      <c r="M522">
        <v>0</v>
      </c>
      <c r="N522">
        <v>0</v>
      </c>
    </row>
    <row r="523" spans="1:14" x14ac:dyDescent="0.3">
      <c r="A523" t="s">
        <v>219</v>
      </c>
      <c r="B523" t="s">
        <v>64</v>
      </c>
      <c r="C523" t="s">
        <v>18</v>
      </c>
      <c r="D523" s="21">
        <v>42678</v>
      </c>
      <c r="E523" t="s">
        <v>142</v>
      </c>
      <c r="F523" t="s">
        <v>522</v>
      </c>
      <c r="G523" t="s">
        <v>142</v>
      </c>
      <c r="H523" t="b">
        <v>0</v>
      </c>
      <c r="I523" t="b">
        <v>1</v>
      </c>
      <c r="J523" t="b">
        <v>1</v>
      </c>
      <c r="K523" s="21">
        <v>42689</v>
      </c>
      <c r="L523">
        <v>0.33</v>
      </c>
      <c r="M523">
        <v>0</v>
      </c>
      <c r="N523">
        <v>0</v>
      </c>
    </row>
    <row r="524" spans="1:14" x14ac:dyDescent="0.3">
      <c r="A524" t="s">
        <v>462</v>
      </c>
      <c r="B524" t="s">
        <v>73</v>
      </c>
      <c r="C524" t="s">
        <v>23</v>
      </c>
      <c r="D524" s="21">
        <v>42683</v>
      </c>
      <c r="E524" t="s">
        <v>529</v>
      </c>
      <c r="F524" t="s">
        <v>495</v>
      </c>
      <c r="G524" t="s">
        <v>529</v>
      </c>
      <c r="H524" t="b">
        <v>1</v>
      </c>
      <c r="I524" t="b">
        <v>0</v>
      </c>
      <c r="J524" t="b">
        <v>0</v>
      </c>
      <c r="K524" s="21">
        <v>42683</v>
      </c>
      <c r="L524">
        <v>1</v>
      </c>
      <c r="M524">
        <v>1</v>
      </c>
      <c r="N524">
        <v>0</v>
      </c>
    </row>
    <row r="525" spans="1:14" x14ac:dyDescent="0.3">
      <c r="A525" t="s">
        <v>399</v>
      </c>
      <c r="B525" t="s">
        <v>400</v>
      </c>
      <c r="C525" t="s">
        <v>19</v>
      </c>
      <c r="D525" s="21">
        <v>42672</v>
      </c>
      <c r="E525" t="s">
        <v>625</v>
      </c>
      <c r="F525" t="s">
        <v>482</v>
      </c>
      <c r="G525" t="s">
        <v>625</v>
      </c>
      <c r="H525" t="b">
        <v>0</v>
      </c>
      <c r="I525" t="b">
        <v>1</v>
      </c>
      <c r="J525" t="b">
        <v>1</v>
      </c>
      <c r="K525" s="21">
        <v>42675</v>
      </c>
      <c r="L525">
        <v>0.33</v>
      </c>
      <c r="M525">
        <v>0</v>
      </c>
      <c r="N525">
        <v>0</v>
      </c>
    </row>
    <row r="526" spans="1:14" x14ac:dyDescent="0.3">
      <c r="A526" t="s">
        <v>354</v>
      </c>
      <c r="B526" t="s">
        <v>50</v>
      </c>
      <c r="C526" t="s">
        <v>23</v>
      </c>
      <c r="D526" s="21">
        <v>42675</v>
      </c>
      <c r="E526" t="s">
        <v>529</v>
      </c>
      <c r="F526" t="s">
        <v>488</v>
      </c>
      <c r="G526" t="s">
        <v>853</v>
      </c>
      <c r="H526" t="b">
        <v>1</v>
      </c>
      <c r="I526" t="b">
        <v>1</v>
      </c>
      <c r="J526" t="b">
        <v>0</v>
      </c>
      <c r="K526" s="21">
        <v>42675</v>
      </c>
      <c r="L526">
        <v>0.5</v>
      </c>
      <c r="M526">
        <v>1</v>
      </c>
      <c r="N526">
        <v>0</v>
      </c>
    </row>
    <row r="527" spans="1:14" x14ac:dyDescent="0.3">
      <c r="A527" t="s">
        <v>284</v>
      </c>
      <c r="B527" t="s">
        <v>115</v>
      </c>
      <c r="C527" t="s">
        <v>24</v>
      </c>
      <c r="D527" s="21">
        <v>42672</v>
      </c>
      <c r="E527" t="s">
        <v>533</v>
      </c>
      <c r="H527" t="b">
        <v>0</v>
      </c>
      <c r="I527" t="b">
        <v>1</v>
      </c>
      <c r="J527" t="b">
        <v>1</v>
      </c>
      <c r="K527" s="21">
        <v>42679</v>
      </c>
      <c r="L527">
        <v>0.14000000000000001</v>
      </c>
      <c r="M527">
        <v>0</v>
      </c>
      <c r="N527">
        <v>0</v>
      </c>
    </row>
    <row r="528" spans="1:14" x14ac:dyDescent="0.3">
      <c r="A528" t="s">
        <v>854</v>
      </c>
      <c r="B528" t="s">
        <v>36</v>
      </c>
      <c r="C528" t="s">
        <v>18</v>
      </c>
      <c r="D528" s="21">
        <v>42676</v>
      </c>
      <c r="E528" t="s">
        <v>489</v>
      </c>
      <c r="F528" t="s">
        <v>497</v>
      </c>
      <c r="G528" t="s">
        <v>489</v>
      </c>
      <c r="H528" t="b">
        <v>0</v>
      </c>
      <c r="I528" t="b">
        <v>0</v>
      </c>
      <c r="J528" t="b">
        <v>0</v>
      </c>
      <c r="L528">
        <v>1</v>
      </c>
      <c r="M528">
        <v>0</v>
      </c>
      <c r="N528">
        <v>0</v>
      </c>
    </row>
    <row r="529" spans="1:14" x14ac:dyDescent="0.3">
      <c r="A529" t="s">
        <v>855</v>
      </c>
      <c r="B529" t="s">
        <v>114</v>
      </c>
      <c r="C529" t="s">
        <v>20</v>
      </c>
      <c r="D529" s="21">
        <v>42681</v>
      </c>
      <c r="H529" t="b">
        <v>0</v>
      </c>
      <c r="I529" t="b">
        <v>1</v>
      </c>
      <c r="J529" t="b">
        <v>1</v>
      </c>
      <c r="L529">
        <v>0.5</v>
      </c>
      <c r="M529">
        <v>0</v>
      </c>
      <c r="N529">
        <v>0</v>
      </c>
    </row>
    <row r="530" spans="1:14" x14ac:dyDescent="0.3">
      <c r="A530" t="s">
        <v>856</v>
      </c>
      <c r="B530" t="s">
        <v>125</v>
      </c>
      <c r="C530" t="s">
        <v>18</v>
      </c>
      <c r="D530" s="21">
        <v>42684</v>
      </c>
      <c r="E530" t="s">
        <v>489</v>
      </c>
      <c r="F530" t="s">
        <v>497</v>
      </c>
      <c r="G530" t="s">
        <v>489</v>
      </c>
      <c r="H530" t="b">
        <v>1</v>
      </c>
      <c r="I530" t="b">
        <v>0</v>
      </c>
      <c r="J530" t="b">
        <v>0</v>
      </c>
      <c r="L530">
        <v>1</v>
      </c>
      <c r="M530">
        <v>0</v>
      </c>
      <c r="N530">
        <v>0</v>
      </c>
    </row>
    <row r="531" spans="1:14" x14ac:dyDescent="0.3">
      <c r="A531" t="s">
        <v>619</v>
      </c>
      <c r="B531" t="s">
        <v>113</v>
      </c>
      <c r="C531" t="s">
        <v>20</v>
      </c>
      <c r="D531" s="21">
        <v>42684</v>
      </c>
      <c r="E531" t="s">
        <v>499</v>
      </c>
      <c r="F531" t="s">
        <v>511</v>
      </c>
      <c r="G531" t="s">
        <v>499</v>
      </c>
      <c r="H531" t="b">
        <v>1</v>
      </c>
      <c r="I531" t="b">
        <v>0</v>
      </c>
      <c r="J531" t="b">
        <v>0</v>
      </c>
      <c r="L531">
        <v>0.5</v>
      </c>
      <c r="M531">
        <v>0</v>
      </c>
      <c r="N531">
        <v>0</v>
      </c>
    </row>
    <row r="532" spans="1:14" x14ac:dyDescent="0.3">
      <c r="A532" t="s">
        <v>188</v>
      </c>
      <c r="B532" t="s">
        <v>61</v>
      </c>
      <c r="C532" t="s">
        <v>24</v>
      </c>
      <c r="D532" s="21">
        <v>42688</v>
      </c>
      <c r="E532" t="s">
        <v>561</v>
      </c>
      <c r="F532" t="s">
        <v>488</v>
      </c>
      <c r="G532" t="s">
        <v>561</v>
      </c>
      <c r="H532" t="b">
        <v>1</v>
      </c>
      <c r="I532" t="b">
        <v>0</v>
      </c>
      <c r="J532" t="b">
        <v>0</v>
      </c>
      <c r="K532" s="21">
        <v>42688</v>
      </c>
      <c r="L532">
        <v>1</v>
      </c>
      <c r="M532">
        <v>1</v>
      </c>
      <c r="N532">
        <v>0</v>
      </c>
    </row>
    <row r="533" spans="1:14" x14ac:dyDescent="0.3">
      <c r="A533" t="s">
        <v>857</v>
      </c>
      <c r="B533" t="s">
        <v>61</v>
      </c>
      <c r="C533" t="s">
        <v>24</v>
      </c>
      <c r="D533" s="21">
        <v>42681</v>
      </c>
      <c r="E533" t="s">
        <v>533</v>
      </c>
      <c r="F533" t="s">
        <v>497</v>
      </c>
      <c r="G533" t="s">
        <v>533</v>
      </c>
      <c r="H533" t="b">
        <v>0</v>
      </c>
      <c r="I533" t="b">
        <v>0</v>
      </c>
      <c r="J533" t="b">
        <v>0</v>
      </c>
      <c r="L533">
        <v>1</v>
      </c>
      <c r="M533">
        <v>0</v>
      </c>
      <c r="N533">
        <v>0</v>
      </c>
    </row>
    <row r="534" spans="1:14" x14ac:dyDescent="0.3">
      <c r="A534" t="s">
        <v>858</v>
      </c>
      <c r="B534" t="s">
        <v>128</v>
      </c>
      <c r="C534" t="s">
        <v>18</v>
      </c>
      <c r="D534" s="21">
        <v>42675</v>
      </c>
      <c r="E534" t="s">
        <v>57</v>
      </c>
      <c r="F534" t="s">
        <v>522</v>
      </c>
      <c r="G534" t="s">
        <v>57</v>
      </c>
      <c r="H534" t="b">
        <v>1</v>
      </c>
      <c r="I534" t="b">
        <v>1</v>
      </c>
      <c r="J534" t="b">
        <v>0</v>
      </c>
      <c r="L534">
        <v>1</v>
      </c>
      <c r="M534">
        <v>0</v>
      </c>
      <c r="N534">
        <v>0</v>
      </c>
    </row>
    <row r="535" spans="1:14" x14ac:dyDescent="0.3">
      <c r="A535" t="s">
        <v>317</v>
      </c>
      <c r="B535" t="s">
        <v>88</v>
      </c>
      <c r="C535" t="s">
        <v>18</v>
      </c>
      <c r="D535" s="21">
        <v>42684</v>
      </c>
      <c r="E535" t="s">
        <v>142</v>
      </c>
      <c r="F535" t="s">
        <v>495</v>
      </c>
      <c r="G535" t="s">
        <v>142</v>
      </c>
      <c r="H535" t="b">
        <v>1</v>
      </c>
      <c r="I535" t="b">
        <v>0</v>
      </c>
      <c r="J535" t="b">
        <v>0</v>
      </c>
      <c r="K535" s="21">
        <v>42684</v>
      </c>
      <c r="L535">
        <v>0.5</v>
      </c>
      <c r="M535">
        <v>1</v>
      </c>
      <c r="N535">
        <v>0</v>
      </c>
    </row>
    <row r="536" spans="1:14" x14ac:dyDescent="0.3">
      <c r="A536" t="s">
        <v>859</v>
      </c>
      <c r="B536" t="s">
        <v>107</v>
      </c>
      <c r="C536" t="s">
        <v>21</v>
      </c>
      <c r="D536" s="21">
        <v>42684</v>
      </c>
      <c r="E536" t="s">
        <v>307</v>
      </c>
      <c r="F536" t="s">
        <v>511</v>
      </c>
      <c r="G536" t="s">
        <v>307</v>
      </c>
      <c r="H536" t="b">
        <v>1</v>
      </c>
      <c r="I536" t="b">
        <v>0</v>
      </c>
      <c r="J536" t="b">
        <v>0</v>
      </c>
      <c r="L536">
        <v>0.5</v>
      </c>
      <c r="M536">
        <v>0</v>
      </c>
      <c r="N536">
        <v>0</v>
      </c>
    </row>
    <row r="537" spans="1:14" x14ac:dyDescent="0.3">
      <c r="A537" t="s">
        <v>860</v>
      </c>
      <c r="B537" t="s">
        <v>36</v>
      </c>
      <c r="C537" t="s">
        <v>18</v>
      </c>
      <c r="D537" s="21">
        <v>42685</v>
      </c>
      <c r="E537" t="s">
        <v>492</v>
      </c>
      <c r="F537" t="s">
        <v>482</v>
      </c>
      <c r="G537" t="s">
        <v>492</v>
      </c>
      <c r="H537" t="b">
        <v>1</v>
      </c>
      <c r="I537" t="b">
        <v>1</v>
      </c>
      <c r="J537" t="b">
        <v>1</v>
      </c>
      <c r="L537">
        <v>1</v>
      </c>
      <c r="M537">
        <v>0</v>
      </c>
      <c r="N537">
        <v>0</v>
      </c>
    </row>
    <row r="538" spans="1:14" x14ac:dyDescent="0.3">
      <c r="A538" t="s">
        <v>334</v>
      </c>
      <c r="B538" t="s">
        <v>85</v>
      </c>
      <c r="C538" t="s">
        <v>23</v>
      </c>
      <c r="D538" s="21">
        <v>42688</v>
      </c>
      <c r="E538" t="s">
        <v>570</v>
      </c>
      <c r="F538" t="s">
        <v>495</v>
      </c>
      <c r="G538" t="s">
        <v>570</v>
      </c>
      <c r="H538" t="b">
        <v>1</v>
      </c>
      <c r="I538" t="b">
        <v>0</v>
      </c>
      <c r="J538" t="b">
        <v>0</v>
      </c>
      <c r="K538" s="21">
        <v>42688</v>
      </c>
      <c r="L538">
        <v>1</v>
      </c>
      <c r="M538">
        <v>1</v>
      </c>
      <c r="N538">
        <v>0</v>
      </c>
    </row>
    <row r="539" spans="1:14" x14ac:dyDescent="0.3">
      <c r="A539" t="s">
        <v>861</v>
      </c>
      <c r="B539" t="s">
        <v>72</v>
      </c>
      <c r="C539" t="s">
        <v>18</v>
      </c>
      <c r="D539" s="21">
        <v>42688</v>
      </c>
      <c r="E539" t="s">
        <v>553</v>
      </c>
      <c r="F539" t="s">
        <v>511</v>
      </c>
      <c r="G539" t="s">
        <v>553</v>
      </c>
      <c r="H539" t="b">
        <v>1</v>
      </c>
      <c r="I539" t="b">
        <v>0</v>
      </c>
      <c r="J539" t="b">
        <v>0</v>
      </c>
      <c r="L539">
        <v>1</v>
      </c>
      <c r="M539">
        <v>0</v>
      </c>
      <c r="N539">
        <v>0</v>
      </c>
    </row>
    <row r="540" spans="1:14" x14ac:dyDescent="0.3">
      <c r="A540" t="s">
        <v>862</v>
      </c>
      <c r="B540" t="s">
        <v>94</v>
      </c>
      <c r="C540" t="s">
        <v>22</v>
      </c>
      <c r="D540" s="21">
        <v>42676</v>
      </c>
      <c r="E540" t="s">
        <v>579</v>
      </c>
      <c r="F540" t="s">
        <v>482</v>
      </c>
      <c r="G540" t="s">
        <v>535</v>
      </c>
      <c r="H540" t="b">
        <v>0</v>
      </c>
      <c r="I540" t="b">
        <v>1</v>
      </c>
      <c r="J540" t="b">
        <v>1</v>
      </c>
      <c r="L540">
        <v>0.5</v>
      </c>
      <c r="M540">
        <v>0</v>
      </c>
      <c r="N540">
        <v>0</v>
      </c>
    </row>
    <row r="541" spans="1:14" x14ac:dyDescent="0.3">
      <c r="A541" t="s">
        <v>863</v>
      </c>
      <c r="B541" t="s">
        <v>36</v>
      </c>
      <c r="C541" t="s">
        <v>18</v>
      </c>
      <c r="D541" s="21">
        <v>42689</v>
      </c>
      <c r="E541" t="s">
        <v>142</v>
      </c>
      <c r="H541" t="b">
        <v>0</v>
      </c>
      <c r="I541" t="b">
        <v>0</v>
      </c>
      <c r="J541" t="b">
        <v>0</v>
      </c>
      <c r="L541">
        <v>1</v>
      </c>
      <c r="M541">
        <v>0</v>
      </c>
      <c r="N541">
        <v>0</v>
      </c>
    </row>
    <row r="542" spans="1:14" x14ac:dyDescent="0.3">
      <c r="A542" t="s">
        <v>864</v>
      </c>
      <c r="B542" t="s">
        <v>125</v>
      </c>
      <c r="C542" t="s">
        <v>18</v>
      </c>
      <c r="D542" s="21">
        <v>42689</v>
      </c>
      <c r="H542" t="b">
        <v>0</v>
      </c>
      <c r="I542" t="b">
        <v>1</v>
      </c>
      <c r="J542" t="b">
        <v>0</v>
      </c>
      <c r="L542">
        <v>1</v>
      </c>
      <c r="M542">
        <v>0</v>
      </c>
      <c r="N542">
        <v>0</v>
      </c>
    </row>
    <row r="543" spans="1:14" x14ac:dyDescent="0.3">
      <c r="A543" t="s">
        <v>865</v>
      </c>
      <c r="B543" t="s">
        <v>94</v>
      </c>
      <c r="C543" t="s">
        <v>22</v>
      </c>
      <c r="D543" s="21">
        <v>42686</v>
      </c>
      <c r="E543" t="s">
        <v>563</v>
      </c>
      <c r="H543" t="b">
        <v>0</v>
      </c>
      <c r="I543" t="b">
        <v>1</v>
      </c>
      <c r="J543" t="b">
        <v>0</v>
      </c>
      <c r="L543">
        <v>1</v>
      </c>
      <c r="M543">
        <v>0</v>
      </c>
      <c r="N543">
        <v>0</v>
      </c>
    </row>
    <row r="544" spans="1:14" x14ac:dyDescent="0.3">
      <c r="A544" t="s">
        <v>178</v>
      </c>
      <c r="B544" t="s">
        <v>115</v>
      </c>
      <c r="C544" t="s">
        <v>24</v>
      </c>
      <c r="D544" s="21">
        <v>42688</v>
      </c>
      <c r="E544" t="s">
        <v>516</v>
      </c>
      <c r="F544" t="s">
        <v>495</v>
      </c>
      <c r="G544" t="s">
        <v>516</v>
      </c>
      <c r="H544" t="b">
        <v>1</v>
      </c>
      <c r="I544" t="b">
        <v>0</v>
      </c>
      <c r="J544" t="b">
        <v>0</v>
      </c>
      <c r="K544" s="21">
        <v>42688</v>
      </c>
      <c r="L544">
        <v>1</v>
      </c>
      <c r="M544">
        <v>1</v>
      </c>
      <c r="N544">
        <v>0</v>
      </c>
    </row>
    <row r="545" spans="1:14" x14ac:dyDescent="0.3">
      <c r="A545" t="s">
        <v>866</v>
      </c>
      <c r="B545" t="s">
        <v>117</v>
      </c>
      <c r="C545" t="s">
        <v>24</v>
      </c>
      <c r="D545" s="21">
        <v>42686</v>
      </c>
      <c r="H545" t="b">
        <v>0</v>
      </c>
      <c r="I545" t="b">
        <v>1</v>
      </c>
      <c r="J545" t="b">
        <v>1</v>
      </c>
      <c r="L545">
        <v>1</v>
      </c>
      <c r="M545">
        <v>0</v>
      </c>
      <c r="N545">
        <v>0</v>
      </c>
    </row>
    <row r="546" spans="1:14" x14ac:dyDescent="0.3">
      <c r="A546" t="s">
        <v>867</v>
      </c>
      <c r="B546" t="s">
        <v>113</v>
      </c>
      <c r="C546" t="s">
        <v>20</v>
      </c>
      <c r="D546" s="21">
        <v>42681</v>
      </c>
      <c r="H546" t="b">
        <v>0</v>
      </c>
      <c r="I546" t="b">
        <v>1</v>
      </c>
      <c r="J546" t="b">
        <v>0</v>
      </c>
      <c r="L546">
        <v>1</v>
      </c>
      <c r="M546">
        <v>0</v>
      </c>
      <c r="N546">
        <v>0</v>
      </c>
    </row>
    <row r="547" spans="1:14" x14ac:dyDescent="0.3">
      <c r="A547" t="s">
        <v>164</v>
      </c>
      <c r="B547" t="s">
        <v>94</v>
      </c>
      <c r="C547" t="s">
        <v>22</v>
      </c>
      <c r="D547" s="21">
        <v>42685</v>
      </c>
      <c r="E547" t="s">
        <v>345</v>
      </c>
      <c r="F547" t="s">
        <v>495</v>
      </c>
      <c r="G547" t="s">
        <v>345</v>
      </c>
      <c r="H547" t="b">
        <v>1</v>
      </c>
      <c r="I547" t="b">
        <v>0</v>
      </c>
      <c r="J547" t="b">
        <v>0</v>
      </c>
      <c r="K547" s="21">
        <v>42685</v>
      </c>
      <c r="L547">
        <v>1</v>
      </c>
      <c r="M547">
        <v>1</v>
      </c>
      <c r="N547">
        <v>0</v>
      </c>
    </row>
    <row r="548" spans="1:14" x14ac:dyDescent="0.3">
      <c r="A548" t="s">
        <v>316</v>
      </c>
      <c r="B548" t="s">
        <v>108</v>
      </c>
      <c r="C548" t="s">
        <v>21</v>
      </c>
      <c r="D548" s="21">
        <v>42650</v>
      </c>
      <c r="F548" t="s">
        <v>482</v>
      </c>
      <c r="G548" t="s">
        <v>508</v>
      </c>
      <c r="H548" t="b">
        <v>0</v>
      </c>
      <c r="I548" t="b">
        <v>1</v>
      </c>
      <c r="J548" t="b">
        <v>1</v>
      </c>
      <c r="K548" s="21">
        <v>42681</v>
      </c>
      <c r="L548">
        <v>0.25</v>
      </c>
      <c r="M548">
        <v>0</v>
      </c>
      <c r="N548">
        <v>0</v>
      </c>
    </row>
    <row r="549" spans="1:14" x14ac:dyDescent="0.3">
      <c r="A549" t="s">
        <v>868</v>
      </c>
      <c r="B549" t="s">
        <v>115</v>
      </c>
      <c r="C549" t="s">
        <v>24</v>
      </c>
      <c r="D549" s="21">
        <v>42683</v>
      </c>
      <c r="E549" t="s">
        <v>533</v>
      </c>
      <c r="H549" t="b">
        <v>1</v>
      </c>
      <c r="I549" t="b">
        <v>1</v>
      </c>
      <c r="J549" t="b">
        <v>0</v>
      </c>
      <c r="L549">
        <v>1</v>
      </c>
      <c r="M549">
        <v>0</v>
      </c>
      <c r="N549">
        <v>0</v>
      </c>
    </row>
    <row r="550" spans="1:14" x14ac:dyDescent="0.3">
      <c r="A550" t="s">
        <v>869</v>
      </c>
      <c r="B550" t="s">
        <v>82</v>
      </c>
      <c r="C550" t="s">
        <v>23</v>
      </c>
      <c r="D550" s="21">
        <v>42678</v>
      </c>
      <c r="E550" t="s">
        <v>570</v>
      </c>
      <c r="F550" t="s">
        <v>497</v>
      </c>
      <c r="G550" t="s">
        <v>570</v>
      </c>
      <c r="H550" t="b">
        <v>0</v>
      </c>
      <c r="I550" t="b">
        <v>0</v>
      </c>
      <c r="J550" t="b">
        <v>0</v>
      </c>
      <c r="L550">
        <v>1</v>
      </c>
      <c r="M550">
        <v>0</v>
      </c>
      <c r="N550">
        <v>0</v>
      </c>
    </row>
    <row r="551" spans="1:14" x14ac:dyDescent="0.3">
      <c r="A551" t="s">
        <v>870</v>
      </c>
      <c r="B551" t="s">
        <v>127</v>
      </c>
      <c r="C551" t="s">
        <v>24</v>
      </c>
      <c r="D551" s="21">
        <v>42678</v>
      </c>
      <c r="E551" t="s">
        <v>532</v>
      </c>
      <c r="F551" t="s">
        <v>522</v>
      </c>
      <c r="G551" t="s">
        <v>532</v>
      </c>
      <c r="H551" t="b">
        <v>0</v>
      </c>
      <c r="I551" t="b">
        <v>1</v>
      </c>
      <c r="J551" t="b">
        <v>0</v>
      </c>
      <c r="L551">
        <v>1</v>
      </c>
      <c r="M551">
        <v>0</v>
      </c>
      <c r="N551">
        <v>0</v>
      </c>
    </row>
    <row r="552" spans="1:14" x14ac:dyDescent="0.3">
      <c r="A552" t="s">
        <v>871</v>
      </c>
      <c r="B552" t="s">
        <v>72</v>
      </c>
      <c r="C552" t="s">
        <v>18</v>
      </c>
      <c r="D552" s="21">
        <v>42678</v>
      </c>
      <c r="H552" t="b">
        <v>0</v>
      </c>
      <c r="I552" t="b">
        <v>1</v>
      </c>
      <c r="J552" t="b">
        <v>0</v>
      </c>
      <c r="L552">
        <v>1</v>
      </c>
      <c r="M552">
        <v>0</v>
      </c>
      <c r="N552">
        <v>0</v>
      </c>
    </row>
    <row r="553" spans="1:14" x14ac:dyDescent="0.3">
      <c r="A553" t="s">
        <v>679</v>
      </c>
      <c r="B553" t="s">
        <v>89</v>
      </c>
      <c r="C553" t="s">
        <v>21</v>
      </c>
      <c r="D553" s="21">
        <v>42679</v>
      </c>
      <c r="H553" t="b">
        <v>0</v>
      </c>
      <c r="I553" t="b">
        <v>1</v>
      </c>
      <c r="J553" t="b">
        <v>1</v>
      </c>
      <c r="K553" s="21">
        <v>42658</v>
      </c>
      <c r="L553">
        <v>0.33</v>
      </c>
      <c r="M553">
        <v>0</v>
      </c>
      <c r="N553">
        <v>0</v>
      </c>
    </row>
    <row r="554" spans="1:14" x14ac:dyDescent="0.3">
      <c r="A554" t="s">
        <v>872</v>
      </c>
      <c r="B554" t="s">
        <v>36</v>
      </c>
      <c r="C554" t="s">
        <v>18</v>
      </c>
      <c r="D554" s="21">
        <v>42676</v>
      </c>
      <c r="H554" t="b">
        <v>0</v>
      </c>
      <c r="I554" t="b">
        <v>1</v>
      </c>
      <c r="J554" t="b">
        <v>1</v>
      </c>
      <c r="L554">
        <v>1</v>
      </c>
      <c r="M554">
        <v>0</v>
      </c>
      <c r="N554">
        <v>0</v>
      </c>
    </row>
    <row r="555" spans="1:14" x14ac:dyDescent="0.3">
      <c r="A555" t="s">
        <v>336</v>
      </c>
      <c r="B555" t="s">
        <v>78</v>
      </c>
      <c r="C555" t="s">
        <v>18</v>
      </c>
      <c r="D555" s="21">
        <v>42669</v>
      </c>
      <c r="E555" t="s">
        <v>300</v>
      </c>
      <c r="F555" t="s">
        <v>511</v>
      </c>
      <c r="G555" t="s">
        <v>300</v>
      </c>
      <c r="H555" t="b">
        <v>1</v>
      </c>
      <c r="I555" t="b">
        <v>0</v>
      </c>
      <c r="J555" t="b">
        <v>0</v>
      </c>
      <c r="K555" s="21">
        <v>42683</v>
      </c>
      <c r="L555">
        <v>0.25</v>
      </c>
      <c r="M555">
        <v>0</v>
      </c>
      <c r="N555">
        <v>0</v>
      </c>
    </row>
    <row r="556" spans="1:14" x14ac:dyDescent="0.3">
      <c r="A556" t="s">
        <v>310</v>
      </c>
      <c r="B556" t="s">
        <v>53</v>
      </c>
      <c r="C556" t="s">
        <v>22</v>
      </c>
      <c r="D556" s="21">
        <v>42685</v>
      </c>
      <c r="E556" t="s">
        <v>673</v>
      </c>
      <c r="F556" t="s">
        <v>495</v>
      </c>
      <c r="G556" t="s">
        <v>673</v>
      </c>
      <c r="H556" t="b">
        <v>1</v>
      </c>
      <c r="I556" t="b">
        <v>0</v>
      </c>
      <c r="J556" t="b">
        <v>0</v>
      </c>
      <c r="K556" s="21">
        <v>42685</v>
      </c>
      <c r="L556">
        <v>0.5</v>
      </c>
      <c r="M556">
        <v>1</v>
      </c>
      <c r="N556">
        <v>0</v>
      </c>
    </row>
    <row r="557" spans="1:14" x14ac:dyDescent="0.3">
      <c r="A557" t="s">
        <v>873</v>
      </c>
      <c r="B557" t="s">
        <v>121</v>
      </c>
      <c r="C557" t="s">
        <v>21</v>
      </c>
      <c r="D557" s="21">
        <v>42679</v>
      </c>
      <c r="F557" t="s">
        <v>507</v>
      </c>
      <c r="G557" t="s">
        <v>508</v>
      </c>
      <c r="H557" t="b">
        <v>0</v>
      </c>
      <c r="I557" t="b">
        <v>1</v>
      </c>
      <c r="J557" t="b">
        <v>0</v>
      </c>
      <c r="L557">
        <v>1</v>
      </c>
      <c r="M557">
        <v>0</v>
      </c>
      <c r="N557">
        <v>0</v>
      </c>
    </row>
    <row r="558" spans="1:14" x14ac:dyDescent="0.3">
      <c r="A558" t="s">
        <v>874</v>
      </c>
      <c r="B558" t="s">
        <v>110</v>
      </c>
      <c r="C558" t="s">
        <v>21</v>
      </c>
      <c r="D558" s="21">
        <v>42679</v>
      </c>
      <c r="H558" t="b">
        <v>0</v>
      </c>
      <c r="I558" t="b">
        <v>1</v>
      </c>
      <c r="J558" t="b">
        <v>0</v>
      </c>
      <c r="L558">
        <v>1</v>
      </c>
      <c r="M558">
        <v>0</v>
      </c>
      <c r="N558">
        <v>0</v>
      </c>
    </row>
    <row r="559" spans="1:14" x14ac:dyDescent="0.3">
      <c r="A559" t="s">
        <v>359</v>
      </c>
      <c r="B559" t="s">
        <v>121</v>
      </c>
      <c r="C559" t="s">
        <v>21</v>
      </c>
      <c r="D559" s="21">
        <v>42672</v>
      </c>
      <c r="E559" t="s">
        <v>502</v>
      </c>
      <c r="F559" t="s">
        <v>482</v>
      </c>
      <c r="G559" t="s">
        <v>502</v>
      </c>
      <c r="H559" t="b">
        <v>1</v>
      </c>
      <c r="I559" t="b">
        <v>1</v>
      </c>
      <c r="J559" t="b">
        <v>1</v>
      </c>
      <c r="K559" s="21">
        <v>42688</v>
      </c>
      <c r="L559">
        <v>0.33</v>
      </c>
      <c r="M559">
        <v>0</v>
      </c>
      <c r="N559">
        <v>0</v>
      </c>
    </row>
    <row r="560" spans="1:14" x14ac:dyDescent="0.3">
      <c r="A560" t="s">
        <v>262</v>
      </c>
      <c r="B560" t="s">
        <v>36</v>
      </c>
      <c r="C560" t="s">
        <v>18</v>
      </c>
      <c r="D560" s="21">
        <v>42608</v>
      </c>
      <c r="E560" t="s">
        <v>300</v>
      </c>
      <c r="F560" t="s">
        <v>522</v>
      </c>
      <c r="G560" t="s">
        <v>300</v>
      </c>
      <c r="H560" t="b">
        <v>1</v>
      </c>
      <c r="I560" t="b">
        <v>1</v>
      </c>
      <c r="J560" t="b">
        <v>0</v>
      </c>
      <c r="K560" s="21">
        <v>42677</v>
      </c>
      <c r="L560">
        <v>0.11</v>
      </c>
      <c r="M560">
        <v>0</v>
      </c>
      <c r="N560">
        <v>0</v>
      </c>
    </row>
    <row r="561" spans="1:14" x14ac:dyDescent="0.3">
      <c r="A561" t="s">
        <v>875</v>
      </c>
      <c r="B561" t="s">
        <v>123</v>
      </c>
      <c r="C561" t="s">
        <v>19</v>
      </c>
      <c r="D561" s="21">
        <v>42678</v>
      </c>
      <c r="E561" t="s">
        <v>656</v>
      </c>
      <c r="F561" t="s">
        <v>497</v>
      </c>
      <c r="G561" t="s">
        <v>656</v>
      </c>
      <c r="H561" t="b">
        <v>0</v>
      </c>
      <c r="I561" t="b">
        <v>0</v>
      </c>
      <c r="J561" t="b">
        <v>0</v>
      </c>
      <c r="L561">
        <v>1</v>
      </c>
      <c r="M561">
        <v>0</v>
      </c>
      <c r="N561">
        <v>0</v>
      </c>
    </row>
    <row r="562" spans="1:14" x14ac:dyDescent="0.3">
      <c r="A562" t="s">
        <v>876</v>
      </c>
      <c r="B562" t="s">
        <v>36</v>
      </c>
      <c r="C562" t="s">
        <v>18</v>
      </c>
      <c r="D562" s="21">
        <v>42678</v>
      </c>
      <c r="E562" t="s">
        <v>142</v>
      </c>
      <c r="H562" t="b">
        <v>0</v>
      </c>
      <c r="I562" t="b">
        <v>1</v>
      </c>
      <c r="J562" t="b">
        <v>0</v>
      </c>
      <c r="L562">
        <v>1</v>
      </c>
      <c r="M562">
        <v>0</v>
      </c>
      <c r="N562">
        <v>0</v>
      </c>
    </row>
    <row r="563" spans="1:14" x14ac:dyDescent="0.3">
      <c r="A563" t="s">
        <v>877</v>
      </c>
      <c r="B563" t="s">
        <v>36</v>
      </c>
      <c r="C563" t="s">
        <v>18</v>
      </c>
      <c r="D563" s="21">
        <v>42677</v>
      </c>
      <c r="E563" t="s">
        <v>489</v>
      </c>
      <c r="H563" t="b">
        <v>0</v>
      </c>
      <c r="I563" t="b">
        <v>1</v>
      </c>
      <c r="J563" t="b">
        <v>1</v>
      </c>
      <c r="L563">
        <v>0.5</v>
      </c>
      <c r="M563">
        <v>0</v>
      </c>
      <c r="N563">
        <v>0</v>
      </c>
    </row>
    <row r="564" spans="1:14" x14ac:dyDescent="0.3">
      <c r="A564" t="s">
        <v>246</v>
      </c>
      <c r="B564" t="s">
        <v>133</v>
      </c>
      <c r="C564" t="s">
        <v>20</v>
      </c>
      <c r="D564" s="21">
        <v>42684</v>
      </c>
      <c r="F564" t="s">
        <v>482</v>
      </c>
      <c r="G564" t="s">
        <v>648</v>
      </c>
      <c r="H564" t="b">
        <v>0</v>
      </c>
      <c r="I564" t="b">
        <v>1</v>
      </c>
      <c r="J564" t="b">
        <v>1</v>
      </c>
      <c r="K564" s="21">
        <v>42684</v>
      </c>
      <c r="L564">
        <v>0.2</v>
      </c>
      <c r="M564">
        <v>0</v>
      </c>
      <c r="N564">
        <v>0</v>
      </c>
    </row>
    <row r="565" spans="1:14" x14ac:dyDescent="0.3">
      <c r="A565" t="s">
        <v>811</v>
      </c>
      <c r="B565" t="s">
        <v>89</v>
      </c>
      <c r="C565" t="s">
        <v>21</v>
      </c>
      <c r="D565" s="21">
        <v>42676</v>
      </c>
      <c r="F565" t="s">
        <v>482</v>
      </c>
      <c r="H565" t="b">
        <v>0</v>
      </c>
      <c r="I565" t="b">
        <v>1</v>
      </c>
      <c r="J565" t="b">
        <v>1</v>
      </c>
      <c r="L565">
        <v>0.5</v>
      </c>
      <c r="M565">
        <v>0</v>
      </c>
      <c r="N565">
        <v>0</v>
      </c>
    </row>
    <row r="566" spans="1:14" x14ac:dyDescent="0.3">
      <c r="A566" t="s">
        <v>397</v>
      </c>
      <c r="B566" t="s">
        <v>116</v>
      </c>
      <c r="C566" t="s">
        <v>21</v>
      </c>
      <c r="D566" s="21">
        <v>42584</v>
      </c>
      <c r="F566" t="s">
        <v>482</v>
      </c>
      <c r="H566" t="b">
        <v>0</v>
      </c>
      <c r="I566" t="b">
        <v>1</v>
      </c>
      <c r="J566" t="b">
        <v>1</v>
      </c>
      <c r="K566" s="21">
        <v>42676</v>
      </c>
      <c r="L566">
        <v>0.5</v>
      </c>
      <c r="M566">
        <v>0</v>
      </c>
      <c r="N566">
        <v>0</v>
      </c>
    </row>
    <row r="567" spans="1:14" x14ac:dyDescent="0.3">
      <c r="A567" t="s">
        <v>878</v>
      </c>
      <c r="B567" t="s">
        <v>92</v>
      </c>
      <c r="C567" t="s">
        <v>21</v>
      </c>
      <c r="D567" s="21">
        <v>42688</v>
      </c>
      <c r="E567" t="s">
        <v>195</v>
      </c>
      <c r="F567" t="s">
        <v>482</v>
      </c>
      <c r="G567" t="s">
        <v>195</v>
      </c>
      <c r="H567" t="b">
        <v>1</v>
      </c>
      <c r="I567" t="b">
        <v>1</v>
      </c>
      <c r="J567" t="b">
        <v>1</v>
      </c>
      <c r="L567">
        <v>0.5</v>
      </c>
      <c r="M567">
        <v>0</v>
      </c>
      <c r="N567">
        <v>0</v>
      </c>
    </row>
    <row r="568" spans="1:14" x14ac:dyDescent="0.3">
      <c r="A568" t="s">
        <v>879</v>
      </c>
      <c r="B568" t="s">
        <v>126</v>
      </c>
      <c r="C568" t="s">
        <v>20</v>
      </c>
      <c r="D568" s="21">
        <v>42678</v>
      </c>
      <c r="E568" t="s">
        <v>587</v>
      </c>
      <c r="H568" t="b">
        <v>0</v>
      </c>
      <c r="I568" t="b">
        <v>1</v>
      </c>
      <c r="J568" t="b">
        <v>1</v>
      </c>
      <c r="L568">
        <v>1</v>
      </c>
      <c r="M568">
        <v>0</v>
      </c>
      <c r="N568">
        <v>0</v>
      </c>
    </row>
    <row r="569" spans="1:14" x14ac:dyDescent="0.3">
      <c r="A569" t="s">
        <v>880</v>
      </c>
      <c r="B569" t="s">
        <v>64</v>
      </c>
      <c r="C569" t="s">
        <v>18</v>
      </c>
      <c r="D569" s="21">
        <v>42676</v>
      </c>
      <c r="F569" t="s">
        <v>482</v>
      </c>
      <c r="H569" t="b">
        <v>0</v>
      </c>
      <c r="I569" t="b">
        <v>1</v>
      </c>
      <c r="J569" t="b">
        <v>1</v>
      </c>
      <c r="L569">
        <v>0.5</v>
      </c>
      <c r="M569">
        <v>0</v>
      </c>
      <c r="N569">
        <v>0</v>
      </c>
    </row>
    <row r="570" spans="1:14" x14ac:dyDescent="0.3">
      <c r="A570" t="s">
        <v>881</v>
      </c>
      <c r="B570" t="s">
        <v>124</v>
      </c>
      <c r="C570" t="s">
        <v>21</v>
      </c>
      <c r="D570" s="21">
        <v>42689</v>
      </c>
      <c r="E570" t="s">
        <v>392</v>
      </c>
      <c r="H570" t="b">
        <v>1</v>
      </c>
      <c r="I570" t="b">
        <v>0</v>
      </c>
      <c r="J570" t="b">
        <v>0</v>
      </c>
      <c r="L570">
        <v>0.5</v>
      </c>
      <c r="M570">
        <v>0</v>
      </c>
      <c r="N570">
        <v>0</v>
      </c>
    </row>
    <row r="571" spans="1:14" x14ac:dyDescent="0.3">
      <c r="A571" t="s">
        <v>882</v>
      </c>
      <c r="B571" t="s">
        <v>110</v>
      </c>
      <c r="C571" t="s">
        <v>21</v>
      </c>
      <c r="D571" s="21">
        <v>42683</v>
      </c>
      <c r="E571" t="s">
        <v>307</v>
      </c>
      <c r="H571" t="b">
        <v>1</v>
      </c>
      <c r="I571" t="b">
        <v>0</v>
      </c>
      <c r="J571" t="b">
        <v>0</v>
      </c>
      <c r="L571">
        <v>1</v>
      </c>
      <c r="M571">
        <v>0</v>
      </c>
      <c r="N571">
        <v>0</v>
      </c>
    </row>
    <row r="572" spans="1:14" x14ac:dyDescent="0.3">
      <c r="A572" t="s">
        <v>883</v>
      </c>
      <c r="B572" t="s">
        <v>98</v>
      </c>
      <c r="C572" t="s">
        <v>20</v>
      </c>
      <c r="D572" s="21">
        <v>42679</v>
      </c>
      <c r="E572" t="s">
        <v>516</v>
      </c>
      <c r="F572" t="s">
        <v>482</v>
      </c>
      <c r="G572" t="s">
        <v>516</v>
      </c>
      <c r="H572" t="b">
        <v>0</v>
      </c>
      <c r="I572" t="b">
        <v>1</v>
      </c>
      <c r="J572" t="b">
        <v>1</v>
      </c>
      <c r="K572" s="21">
        <v>42651</v>
      </c>
      <c r="L572">
        <v>1</v>
      </c>
      <c r="M572">
        <v>0</v>
      </c>
      <c r="N572">
        <v>0</v>
      </c>
    </row>
    <row r="573" spans="1:14" x14ac:dyDescent="0.3">
      <c r="A573" t="s">
        <v>884</v>
      </c>
      <c r="B573" t="s">
        <v>566</v>
      </c>
      <c r="C573" t="s">
        <v>21</v>
      </c>
      <c r="D573" s="21">
        <v>42675</v>
      </c>
      <c r="E573" t="s">
        <v>539</v>
      </c>
      <c r="F573" t="s">
        <v>522</v>
      </c>
      <c r="G573" t="s">
        <v>539</v>
      </c>
      <c r="H573" t="b">
        <v>0</v>
      </c>
      <c r="I573" t="b">
        <v>1</v>
      </c>
      <c r="J573" t="b">
        <v>0</v>
      </c>
      <c r="L573">
        <v>1</v>
      </c>
      <c r="M573">
        <v>0</v>
      </c>
      <c r="N573">
        <v>0</v>
      </c>
    </row>
    <row r="574" spans="1:14" x14ac:dyDescent="0.3">
      <c r="A574" t="s">
        <v>381</v>
      </c>
      <c r="B574" t="s">
        <v>94</v>
      </c>
      <c r="C574" t="s">
        <v>22</v>
      </c>
      <c r="D574" s="21">
        <v>42686</v>
      </c>
      <c r="E574" t="s">
        <v>345</v>
      </c>
      <c r="H574" t="b">
        <v>0</v>
      </c>
      <c r="I574" t="b">
        <v>1</v>
      </c>
      <c r="J574" t="b">
        <v>1</v>
      </c>
      <c r="K574" s="21">
        <v>42686</v>
      </c>
      <c r="L574">
        <v>0.33</v>
      </c>
      <c r="M574">
        <v>0</v>
      </c>
      <c r="N574">
        <v>0</v>
      </c>
    </row>
    <row r="575" spans="1:14" x14ac:dyDescent="0.3">
      <c r="A575" t="s">
        <v>847</v>
      </c>
      <c r="B575" t="s">
        <v>72</v>
      </c>
      <c r="C575" t="s">
        <v>18</v>
      </c>
      <c r="D575" s="21">
        <v>42689</v>
      </c>
      <c r="E575" t="s">
        <v>57</v>
      </c>
      <c r="H575" t="b">
        <v>1</v>
      </c>
      <c r="I575" t="b">
        <v>0</v>
      </c>
      <c r="J575" t="b">
        <v>0</v>
      </c>
      <c r="L575">
        <v>0.5</v>
      </c>
      <c r="M575">
        <v>0</v>
      </c>
      <c r="N575">
        <v>0</v>
      </c>
    </row>
    <row r="576" spans="1:14" x14ac:dyDescent="0.3">
      <c r="A576" t="s">
        <v>885</v>
      </c>
      <c r="B576" t="s">
        <v>82</v>
      </c>
      <c r="C576" t="s">
        <v>23</v>
      </c>
      <c r="D576" s="21">
        <v>42678</v>
      </c>
      <c r="E576" t="s">
        <v>523</v>
      </c>
      <c r="H576" t="b">
        <v>0</v>
      </c>
      <c r="I576" t="b">
        <v>1</v>
      </c>
      <c r="J576" t="b">
        <v>0</v>
      </c>
      <c r="L576">
        <v>1</v>
      </c>
      <c r="M576">
        <v>0</v>
      </c>
      <c r="N576">
        <v>0</v>
      </c>
    </row>
    <row r="577" spans="1:14" x14ac:dyDescent="0.3">
      <c r="A577" t="s">
        <v>886</v>
      </c>
      <c r="B577" t="s">
        <v>114</v>
      </c>
      <c r="C577" t="s">
        <v>20</v>
      </c>
      <c r="D577" s="21">
        <v>42676</v>
      </c>
      <c r="H577" t="b">
        <v>0</v>
      </c>
      <c r="I577" t="b">
        <v>1</v>
      </c>
      <c r="J577" t="b">
        <v>0</v>
      </c>
      <c r="L577">
        <v>1</v>
      </c>
      <c r="M577">
        <v>0</v>
      </c>
      <c r="N577">
        <v>0</v>
      </c>
    </row>
    <row r="578" spans="1:14" x14ac:dyDescent="0.3">
      <c r="A578" t="s">
        <v>887</v>
      </c>
      <c r="B578" t="s">
        <v>132</v>
      </c>
      <c r="C578" t="s">
        <v>24</v>
      </c>
      <c r="D578" s="21">
        <v>42681</v>
      </c>
      <c r="H578" t="b">
        <v>0</v>
      </c>
      <c r="I578" t="b">
        <v>1</v>
      </c>
      <c r="J578" t="b">
        <v>0</v>
      </c>
      <c r="L578">
        <v>1</v>
      </c>
      <c r="M578">
        <v>0</v>
      </c>
      <c r="N578">
        <v>0</v>
      </c>
    </row>
    <row r="579" spans="1:14" x14ac:dyDescent="0.3">
      <c r="A579" t="s">
        <v>888</v>
      </c>
      <c r="B579" t="s">
        <v>182</v>
      </c>
      <c r="C579" t="s">
        <v>21</v>
      </c>
      <c r="D579" s="21">
        <v>42678</v>
      </c>
      <c r="E579" t="s">
        <v>339</v>
      </c>
      <c r="F579" t="s">
        <v>482</v>
      </c>
      <c r="G579" t="s">
        <v>339</v>
      </c>
      <c r="H579" t="b">
        <v>0</v>
      </c>
      <c r="I579" t="b">
        <v>1</v>
      </c>
      <c r="J579" t="b">
        <v>1</v>
      </c>
      <c r="K579" s="21">
        <v>42671</v>
      </c>
      <c r="L579">
        <v>1</v>
      </c>
      <c r="M579">
        <v>0</v>
      </c>
      <c r="N579">
        <v>0</v>
      </c>
    </row>
    <row r="580" spans="1:14" x14ac:dyDescent="0.3">
      <c r="A580" t="s">
        <v>889</v>
      </c>
      <c r="B580" t="s">
        <v>113</v>
      </c>
      <c r="C580" t="s">
        <v>20</v>
      </c>
      <c r="D580" s="21">
        <v>42684</v>
      </c>
      <c r="E580" t="s">
        <v>509</v>
      </c>
      <c r="F580" t="s">
        <v>522</v>
      </c>
      <c r="G580" t="s">
        <v>509</v>
      </c>
      <c r="H580" t="b">
        <v>0</v>
      </c>
      <c r="I580" t="b">
        <v>1</v>
      </c>
      <c r="J580" t="b">
        <v>0</v>
      </c>
      <c r="L580">
        <v>1</v>
      </c>
      <c r="M580">
        <v>0</v>
      </c>
      <c r="N580">
        <v>0</v>
      </c>
    </row>
    <row r="581" spans="1:14" x14ac:dyDescent="0.3">
      <c r="A581" t="s">
        <v>176</v>
      </c>
      <c r="B581" t="s">
        <v>49</v>
      </c>
      <c r="C581" t="s">
        <v>24</v>
      </c>
      <c r="D581" s="21">
        <v>42685</v>
      </c>
      <c r="E581" t="s">
        <v>509</v>
      </c>
      <c r="F581" t="s">
        <v>495</v>
      </c>
      <c r="G581" t="s">
        <v>509</v>
      </c>
      <c r="H581" t="b">
        <v>1</v>
      </c>
      <c r="I581" t="b">
        <v>0</v>
      </c>
      <c r="J581" t="b">
        <v>0</v>
      </c>
      <c r="K581" s="21">
        <v>42685</v>
      </c>
      <c r="L581">
        <v>1</v>
      </c>
      <c r="M581">
        <v>1</v>
      </c>
      <c r="N581">
        <v>0</v>
      </c>
    </row>
    <row r="582" spans="1:14" x14ac:dyDescent="0.3">
      <c r="A582" t="s">
        <v>890</v>
      </c>
      <c r="B582" t="s">
        <v>132</v>
      </c>
      <c r="C582" t="s">
        <v>24</v>
      </c>
      <c r="D582" s="21">
        <v>42676</v>
      </c>
      <c r="H582" t="b">
        <v>0</v>
      </c>
      <c r="I582" t="b">
        <v>1</v>
      </c>
      <c r="J582" t="b">
        <v>0</v>
      </c>
      <c r="L582">
        <v>1</v>
      </c>
      <c r="M582">
        <v>0</v>
      </c>
      <c r="N582">
        <v>0</v>
      </c>
    </row>
    <row r="583" spans="1:14" x14ac:dyDescent="0.3">
      <c r="A583" t="s">
        <v>891</v>
      </c>
      <c r="B583" t="s">
        <v>46</v>
      </c>
      <c r="C583" t="s">
        <v>24</v>
      </c>
      <c r="D583" s="21">
        <v>42686</v>
      </c>
      <c r="E583" t="s">
        <v>812</v>
      </c>
      <c r="F583" t="s">
        <v>511</v>
      </c>
      <c r="G583" t="s">
        <v>812</v>
      </c>
      <c r="H583" t="b">
        <v>0</v>
      </c>
      <c r="I583" t="b">
        <v>0</v>
      </c>
      <c r="J583" t="b">
        <v>0</v>
      </c>
      <c r="L583">
        <v>0.5</v>
      </c>
      <c r="M583">
        <v>0</v>
      </c>
      <c r="N583">
        <v>0</v>
      </c>
    </row>
    <row r="584" spans="1:14" x14ac:dyDescent="0.3">
      <c r="A584" t="s">
        <v>892</v>
      </c>
      <c r="B584" t="s">
        <v>87</v>
      </c>
      <c r="C584" t="s">
        <v>21</v>
      </c>
      <c r="D584" s="21">
        <v>42678</v>
      </c>
      <c r="H584" t="b">
        <v>0</v>
      </c>
      <c r="I584" t="b">
        <v>1</v>
      </c>
      <c r="J584" t="b">
        <v>0</v>
      </c>
      <c r="K584" s="21">
        <v>42590</v>
      </c>
      <c r="L584">
        <v>1</v>
      </c>
      <c r="M584">
        <v>0</v>
      </c>
      <c r="N584">
        <v>0</v>
      </c>
    </row>
    <row r="585" spans="1:14" x14ac:dyDescent="0.3">
      <c r="A585" t="s">
        <v>893</v>
      </c>
      <c r="B585" t="s">
        <v>45</v>
      </c>
      <c r="C585" t="s">
        <v>21</v>
      </c>
      <c r="D585" s="21">
        <v>42675</v>
      </c>
      <c r="E585" t="s">
        <v>307</v>
      </c>
      <c r="F585" t="s">
        <v>511</v>
      </c>
      <c r="G585" t="s">
        <v>307</v>
      </c>
      <c r="H585" t="b">
        <v>1</v>
      </c>
      <c r="I585" t="b">
        <v>0</v>
      </c>
      <c r="J585" t="b">
        <v>0</v>
      </c>
      <c r="L585">
        <v>1</v>
      </c>
      <c r="M585">
        <v>0</v>
      </c>
      <c r="N585">
        <v>0</v>
      </c>
    </row>
    <row r="586" spans="1:14" x14ac:dyDescent="0.3">
      <c r="A586" t="s">
        <v>181</v>
      </c>
      <c r="B586" t="s">
        <v>182</v>
      </c>
      <c r="C586" t="s">
        <v>21</v>
      </c>
      <c r="D586" s="21">
        <v>42665</v>
      </c>
      <c r="F586" t="s">
        <v>482</v>
      </c>
      <c r="G586" t="s">
        <v>820</v>
      </c>
      <c r="H586" t="b">
        <v>0</v>
      </c>
      <c r="I586" t="b">
        <v>1</v>
      </c>
      <c r="J586" t="b">
        <v>1</v>
      </c>
      <c r="K586" s="21">
        <v>42686</v>
      </c>
      <c r="L586">
        <v>0.5</v>
      </c>
      <c r="M586">
        <v>0</v>
      </c>
      <c r="N586">
        <v>0</v>
      </c>
    </row>
    <row r="587" spans="1:14" x14ac:dyDescent="0.3">
      <c r="A587" t="s">
        <v>894</v>
      </c>
      <c r="B587" t="s">
        <v>83</v>
      </c>
      <c r="C587" t="s">
        <v>19</v>
      </c>
      <c r="D587" s="21">
        <v>42681</v>
      </c>
      <c r="E587" t="s">
        <v>345</v>
      </c>
      <c r="F587" t="s">
        <v>507</v>
      </c>
      <c r="G587" t="s">
        <v>508</v>
      </c>
      <c r="H587" t="b">
        <v>0</v>
      </c>
      <c r="I587" t="b">
        <v>1</v>
      </c>
      <c r="J587" t="b">
        <v>0</v>
      </c>
      <c r="L587">
        <v>1</v>
      </c>
      <c r="M587">
        <v>0</v>
      </c>
      <c r="N587">
        <v>0</v>
      </c>
    </row>
    <row r="588" spans="1:14" x14ac:dyDescent="0.3">
      <c r="A588" t="s">
        <v>895</v>
      </c>
      <c r="B588" t="s">
        <v>93</v>
      </c>
      <c r="C588" t="s">
        <v>22</v>
      </c>
      <c r="D588" s="21">
        <v>42679</v>
      </c>
      <c r="H588" t="b">
        <v>0</v>
      </c>
      <c r="I588" t="b">
        <v>1</v>
      </c>
      <c r="J588" t="b">
        <v>0</v>
      </c>
      <c r="L588">
        <v>1</v>
      </c>
      <c r="M588">
        <v>0</v>
      </c>
      <c r="N588">
        <v>0</v>
      </c>
    </row>
    <row r="589" spans="1:14" x14ac:dyDescent="0.3">
      <c r="A589" t="s">
        <v>360</v>
      </c>
      <c r="B589" t="s">
        <v>74</v>
      </c>
      <c r="C589" t="s">
        <v>21</v>
      </c>
      <c r="D589" s="21">
        <v>42677</v>
      </c>
      <c r="E589" t="s">
        <v>307</v>
      </c>
      <c r="F589" t="s">
        <v>495</v>
      </c>
      <c r="G589" t="s">
        <v>307</v>
      </c>
      <c r="H589" t="b">
        <v>1</v>
      </c>
      <c r="I589" t="b">
        <v>0</v>
      </c>
      <c r="J589" t="b">
        <v>0</v>
      </c>
      <c r="K589" s="21">
        <v>42677</v>
      </c>
      <c r="L589">
        <v>1</v>
      </c>
      <c r="M589">
        <v>1</v>
      </c>
      <c r="N589">
        <v>0</v>
      </c>
    </row>
    <row r="590" spans="1:14" x14ac:dyDescent="0.3">
      <c r="A590" t="s">
        <v>896</v>
      </c>
      <c r="B590" t="s">
        <v>68</v>
      </c>
      <c r="C590" t="s">
        <v>18</v>
      </c>
      <c r="D590" s="21">
        <v>42677</v>
      </c>
      <c r="E590" t="s">
        <v>142</v>
      </c>
      <c r="F590" t="s">
        <v>511</v>
      </c>
      <c r="G590" t="s">
        <v>142</v>
      </c>
      <c r="H590" t="b">
        <v>0</v>
      </c>
      <c r="I590" t="b">
        <v>0</v>
      </c>
      <c r="J590" t="b">
        <v>0</v>
      </c>
      <c r="L590">
        <v>1</v>
      </c>
      <c r="M590">
        <v>0</v>
      </c>
      <c r="N590">
        <v>0</v>
      </c>
    </row>
    <row r="591" spans="1:14" x14ac:dyDescent="0.3">
      <c r="A591" t="s">
        <v>897</v>
      </c>
      <c r="B591" t="s">
        <v>55</v>
      </c>
      <c r="C591" t="s">
        <v>19</v>
      </c>
      <c r="D591" s="21">
        <v>42679</v>
      </c>
      <c r="H591" t="b">
        <v>0</v>
      </c>
      <c r="I591" t="b">
        <v>1</v>
      </c>
      <c r="J591" t="b">
        <v>0</v>
      </c>
      <c r="L591">
        <v>1</v>
      </c>
      <c r="M591">
        <v>0</v>
      </c>
      <c r="N591">
        <v>0</v>
      </c>
    </row>
    <row r="592" spans="1:14" x14ac:dyDescent="0.3">
      <c r="A592" t="s">
        <v>898</v>
      </c>
      <c r="B592" t="s">
        <v>111</v>
      </c>
      <c r="C592" t="s">
        <v>20</v>
      </c>
      <c r="D592" s="21">
        <v>42677</v>
      </c>
      <c r="E592" t="s">
        <v>533</v>
      </c>
      <c r="H592" t="b">
        <v>0</v>
      </c>
      <c r="I592" t="b">
        <v>1</v>
      </c>
      <c r="J592" t="b">
        <v>0</v>
      </c>
      <c r="L592">
        <v>1</v>
      </c>
      <c r="M592">
        <v>0</v>
      </c>
      <c r="N592">
        <v>0</v>
      </c>
    </row>
    <row r="593" spans="1:14" x14ac:dyDescent="0.3">
      <c r="A593" t="s">
        <v>899</v>
      </c>
      <c r="B593" t="s">
        <v>112</v>
      </c>
      <c r="C593" t="s">
        <v>21</v>
      </c>
      <c r="D593" s="21">
        <v>42675</v>
      </c>
      <c r="E593" t="s">
        <v>502</v>
      </c>
      <c r="F593" t="s">
        <v>511</v>
      </c>
      <c r="G593" t="s">
        <v>502</v>
      </c>
      <c r="H593" t="b">
        <v>0</v>
      </c>
      <c r="I593" t="b">
        <v>0</v>
      </c>
      <c r="J593" t="b">
        <v>0</v>
      </c>
      <c r="L593">
        <v>1</v>
      </c>
      <c r="M593">
        <v>0</v>
      </c>
      <c r="N593">
        <v>0</v>
      </c>
    </row>
    <row r="594" spans="1:14" x14ac:dyDescent="0.3">
      <c r="A594" t="s">
        <v>900</v>
      </c>
      <c r="B594" t="s">
        <v>114</v>
      </c>
      <c r="C594" t="s">
        <v>20</v>
      </c>
      <c r="D594" s="21">
        <v>42677</v>
      </c>
      <c r="E594" t="s">
        <v>516</v>
      </c>
      <c r="F594" t="s">
        <v>522</v>
      </c>
      <c r="G594" t="s">
        <v>516</v>
      </c>
      <c r="H594" t="b">
        <v>1</v>
      </c>
      <c r="I594" t="b">
        <v>1</v>
      </c>
      <c r="J594" t="b">
        <v>0</v>
      </c>
      <c r="L594">
        <v>1</v>
      </c>
      <c r="M594">
        <v>0</v>
      </c>
      <c r="N594">
        <v>0</v>
      </c>
    </row>
    <row r="595" spans="1:14" x14ac:dyDescent="0.3">
      <c r="A595" t="s">
        <v>259</v>
      </c>
      <c r="B595" t="s">
        <v>113</v>
      </c>
      <c r="C595" t="s">
        <v>20</v>
      </c>
      <c r="D595" s="21">
        <v>42586</v>
      </c>
      <c r="E595" t="s">
        <v>561</v>
      </c>
      <c r="F595" t="s">
        <v>511</v>
      </c>
      <c r="G595" t="s">
        <v>561</v>
      </c>
      <c r="H595" t="b">
        <v>0</v>
      </c>
      <c r="I595" t="b">
        <v>0</v>
      </c>
      <c r="J595" t="b">
        <v>0</v>
      </c>
      <c r="K595" s="21">
        <v>42688</v>
      </c>
      <c r="L595">
        <v>0.25</v>
      </c>
      <c r="M595">
        <v>0</v>
      </c>
      <c r="N595">
        <v>0</v>
      </c>
    </row>
    <row r="596" spans="1:14" x14ac:dyDescent="0.3">
      <c r="A596" t="s">
        <v>242</v>
      </c>
      <c r="B596" t="s">
        <v>243</v>
      </c>
      <c r="C596" t="s">
        <v>21</v>
      </c>
      <c r="D596" s="21">
        <v>42658</v>
      </c>
      <c r="F596" t="s">
        <v>482</v>
      </c>
      <c r="G596" t="s">
        <v>727</v>
      </c>
      <c r="H596" t="b">
        <v>0</v>
      </c>
      <c r="I596" t="b">
        <v>1</v>
      </c>
      <c r="J596" t="b">
        <v>1</v>
      </c>
      <c r="K596" s="21">
        <v>42679</v>
      </c>
      <c r="L596">
        <v>0.33</v>
      </c>
      <c r="M596">
        <v>0</v>
      </c>
      <c r="N596">
        <v>0</v>
      </c>
    </row>
    <row r="597" spans="1:14" x14ac:dyDescent="0.3">
      <c r="A597" t="s">
        <v>901</v>
      </c>
      <c r="B597" t="s">
        <v>95</v>
      </c>
      <c r="C597" t="s">
        <v>18</v>
      </c>
      <c r="D597" s="21">
        <v>42679</v>
      </c>
      <c r="H597" t="b">
        <v>1</v>
      </c>
      <c r="I597" t="b">
        <v>0</v>
      </c>
      <c r="J597" t="b">
        <v>0</v>
      </c>
      <c r="L597">
        <v>1</v>
      </c>
      <c r="M597">
        <v>0</v>
      </c>
      <c r="N597">
        <v>0</v>
      </c>
    </row>
    <row r="598" spans="1:14" x14ac:dyDescent="0.3">
      <c r="A598" t="s">
        <v>902</v>
      </c>
      <c r="B598" t="s">
        <v>72</v>
      </c>
      <c r="C598" t="s">
        <v>18</v>
      </c>
      <c r="D598" s="21">
        <v>42676</v>
      </c>
      <c r="H598" t="b">
        <v>0</v>
      </c>
      <c r="I598" t="b">
        <v>1</v>
      </c>
      <c r="J598" t="b">
        <v>0</v>
      </c>
      <c r="L598">
        <v>1</v>
      </c>
      <c r="M598">
        <v>0</v>
      </c>
      <c r="N598">
        <v>0</v>
      </c>
    </row>
    <row r="599" spans="1:14" x14ac:dyDescent="0.3">
      <c r="A599" t="s">
        <v>903</v>
      </c>
      <c r="B599" t="s">
        <v>83</v>
      </c>
      <c r="C599" t="s">
        <v>19</v>
      </c>
      <c r="D599" s="21">
        <v>42676</v>
      </c>
      <c r="H599" t="b">
        <v>0</v>
      </c>
      <c r="I599" t="b">
        <v>1</v>
      </c>
      <c r="J599" t="b">
        <v>0</v>
      </c>
      <c r="L599">
        <v>1</v>
      </c>
      <c r="M599">
        <v>0</v>
      </c>
      <c r="N599">
        <v>0</v>
      </c>
    </row>
    <row r="600" spans="1:14" x14ac:dyDescent="0.3">
      <c r="A600" t="s">
        <v>904</v>
      </c>
      <c r="B600" t="s">
        <v>83</v>
      </c>
      <c r="C600" t="s">
        <v>19</v>
      </c>
      <c r="D600" s="21">
        <v>42677</v>
      </c>
      <c r="E600" t="s">
        <v>545</v>
      </c>
      <c r="F600" t="s">
        <v>505</v>
      </c>
      <c r="G600" t="s">
        <v>545</v>
      </c>
      <c r="H600" t="b">
        <v>1</v>
      </c>
      <c r="I600" t="b">
        <v>0</v>
      </c>
      <c r="J600" t="b">
        <v>0</v>
      </c>
      <c r="L600">
        <v>1</v>
      </c>
      <c r="M600">
        <v>0</v>
      </c>
      <c r="N600">
        <v>0</v>
      </c>
    </row>
    <row r="601" spans="1:14" x14ac:dyDescent="0.3">
      <c r="A601" t="s">
        <v>905</v>
      </c>
      <c r="B601" t="s">
        <v>124</v>
      </c>
      <c r="C601" t="s">
        <v>21</v>
      </c>
      <c r="D601" s="21">
        <v>42685</v>
      </c>
      <c r="E601" t="s">
        <v>392</v>
      </c>
      <c r="H601" t="b">
        <v>0</v>
      </c>
      <c r="I601" t="b">
        <v>0</v>
      </c>
      <c r="J601" t="b">
        <v>0</v>
      </c>
      <c r="L601">
        <v>1</v>
      </c>
      <c r="M601">
        <v>0</v>
      </c>
      <c r="N601">
        <v>0</v>
      </c>
    </row>
    <row r="602" spans="1:14" x14ac:dyDescent="0.3">
      <c r="A602" t="s">
        <v>906</v>
      </c>
      <c r="B602" t="s">
        <v>104</v>
      </c>
      <c r="C602" t="s">
        <v>18</v>
      </c>
      <c r="D602" s="21">
        <v>42677</v>
      </c>
      <c r="H602" t="b">
        <v>0</v>
      </c>
      <c r="I602" t="b">
        <v>1</v>
      </c>
      <c r="J602" t="b">
        <v>1</v>
      </c>
      <c r="L602">
        <v>0.5</v>
      </c>
      <c r="M602">
        <v>0</v>
      </c>
      <c r="N602">
        <v>0</v>
      </c>
    </row>
    <row r="603" spans="1:14" x14ac:dyDescent="0.3">
      <c r="A603" t="s">
        <v>716</v>
      </c>
      <c r="B603" t="s">
        <v>83</v>
      </c>
      <c r="C603" t="s">
        <v>19</v>
      </c>
      <c r="D603" s="21">
        <v>42677</v>
      </c>
      <c r="E603" t="s">
        <v>545</v>
      </c>
      <c r="F603" t="s">
        <v>522</v>
      </c>
      <c r="G603" t="s">
        <v>545</v>
      </c>
      <c r="H603" t="b">
        <v>0</v>
      </c>
      <c r="I603" t="b">
        <v>1</v>
      </c>
      <c r="J603" t="b">
        <v>0</v>
      </c>
      <c r="K603" s="21">
        <v>42654</v>
      </c>
      <c r="L603">
        <v>0.5</v>
      </c>
      <c r="M603">
        <v>0</v>
      </c>
      <c r="N603">
        <v>0</v>
      </c>
    </row>
    <row r="604" spans="1:14" x14ac:dyDescent="0.3">
      <c r="A604" t="s">
        <v>907</v>
      </c>
      <c r="B604" t="s">
        <v>908</v>
      </c>
      <c r="C604" t="s">
        <v>19</v>
      </c>
      <c r="D604" s="21">
        <v>42679</v>
      </c>
      <c r="E604" t="s">
        <v>625</v>
      </c>
      <c r="F604" t="s">
        <v>497</v>
      </c>
      <c r="G604" t="s">
        <v>625</v>
      </c>
      <c r="H604" t="b">
        <v>0</v>
      </c>
      <c r="I604" t="b">
        <v>0</v>
      </c>
      <c r="J604" t="b">
        <v>0</v>
      </c>
      <c r="L604">
        <v>1</v>
      </c>
      <c r="M604">
        <v>0</v>
      </c>
      <c r="N604">
        <v>0</v>
      </c>
    </row>
    <row r="605" spans="1:14" x14ac:dyDescent="0.3">
      <c r="A605" t="s">
        <v>909</v>
      </c>
      <c r="B605" t="s">
        <v>95</v>
      </c>
      <c r="C605" t="s">
        <v>18</v>
      </c>
      <c r="D605" s="21">
        <v>42675</v>
      </c>
      <c r="E605" t="s">
        <v>553</v>
      </c>
      <c r="F605" t="s">
        <v>522</v>
      </c>
      <c r="G605" t="s">
        <v>553</v>
      </c>
      <c r="H605" t="b">
        <v>1</v>
      </c>
      <c r="I605" t="b">
        <v>0</v>
      </c>
      <c r="J605" t="b">
        <v>0</v>
      </c>
      <c r="L605">
        <v>1</v>
      </c>
      <c r="M605">
        <v>0</v>
      </c>
      <c r="N605">
        <v>0</v>
      </c>
    </row>
    <row r="606" spans="1:14" x14ac:dyDescent="0.3">
      <c r="A606" t="s">
        <v>910</v>
      </c>
      <c r="B606" t="s">
        <v>115</v>
      </c>
      <c r="C606" t="s">
        <v>24</v>
      </c>
      <c r="D606" s="21">
        <v>42677</v>
      </c>
      <c r="F606" t="s">
        <v>482</v>
      </c>
      <c r="G606" t="s">
        <v>689</v>
      </c>
      <c r="H606" t="b">
        <v>1</v>
      </c>
      <c r="I606" t="b">
        <v>1</v>
      </c>
      <c r="J606" t="b">
        <v>1</v>
      </c>
      <c r="L606">
        <v>0.5</v>
      </c>
      <c r="M606">
        <v>0</v>
      </c>
      <c r="N606">
        <v>0</v>
      </c>
    </row>
    <row r="607" spans="1:14" x14ac:dyDescent="0.3">
      <c r="A607" t="s">
        <v>911</v>
      </c>
      <c r="B607" t="s">
        <v>108</v>
      </c>
      <c r="C607" t="s">
        <v>21</v>
      </c>
      <c r="D607" s="21">
        <v>42686</v>
      </c>
      <c r="E607" t="s">
        <v>502</v>
      </c>
      <c r="F607" t="s">
        <v>497</v>
      </c>
      <c r="G607" t="s">
        <v>502</v>
      </c>
      <c r="H607" t="b">
        <v>0</v>
      </c>
      <c r="I607" t="b">
        <v>0</v>
      </c>
      <c r="J607" t="b">
        <v>0</v>
      </c>
      <c r="L607">
        <v>1</v>
      </c>
      <c r="M607">
        <v>0</v>
      </c>
      <c r="N607">
        <v>0</v>
      </c>
    </row>
    <row r="608" spans="1:14" x14ac:dyDescent="0.3">
      <c r="A608" t="s">
        <v>212</v>
      </c>
      <c r="B608" t="s">
        <v>49</v>
      </c>
      <c r="C608" t="s">
        <v>24</v>
      </c>
      <c r="D608" s="21">
        <v>42675</v>
      </c>
      <c r="E608" t="s">
        <v>533</v>
      </c>
      <c r="F608" t="s">
        <v>495</v>
      </c>
      <c r="G608" t="s">
        <v>533</v>
      </c>
      <c r="H608" t="b">
        <v>1</v>
      </c>
      <c r="I608" t="b">
        <v>0</v>
      </c>
      <c r="J608" t="b">
        <v>0</v>
      </c>
      <c r="K608" s="21">
        <v>42675</v>
      </c>
      <c r="L608">
        <v>1</v>
      </c>
      <c r="M608">
        <v>1</v>
      </c>
      <c r="N608">
        <v>0</v>
      </c>
    </row>
    <row r="609" spans="1:14" x14ac:dyDescent="0.3">
      <c r="A609" t="s">
        <v>912</v>
      </c>
      <c r="B609" t="s">
        <v>547</v>
      </c>
      <c r="C609" t="s">
        <v>21</v>
      </c>
      <c r="D609" s="21">
        <v>42677</v>
      </c>
      <c r="E609" t="s">
        <v>539</v>
      </c>
      <c r="F609" t="s">
        <v>522</v>
      </c>
      <c r="G609" t="s">
        <v>539</v>
      </c>
      <c r="H609" t="b">
        <v>1</v>
      </c>
      <c r="I609" t="b">
        <v>1</v>
      </c>
      <c r="J609" t="b">
        <v>0</v>
      </c>
      <c r="L609">
        <v>1</v>
      </c>
      <c r="M609">
        <v>0</v>
      </c>
      <c r="N609">
        <v>0</v>
      </c>
    </row>
    <row r="610" spans="1:14" x14ac:dyDescent="0.3">
      <c r="A610" t="s">
        <v>913</v>
      </c>
      <c r="B610" t="s">
        <v>566</v>
      </c>
      <c r="C610" t="s">
        <v>21</v>
      </c>
      <c r="D610" s="21">
        <v>42682</v>
      </c>
      <c r="E610" t="s">
        <v>195</v>
      </c>
      <c r="F610" t="s">
        <v>495</v>
      </c>
      <c r="G610" t="s">
        <v>195</v>
      </c>
      <c r="H610" t="b">
        <v>0</v>
      </c>
      <c r="I610" t="b">
        <v>0</v>
      </c>
      <c r="J610" t="b">
        <v>0</v>
      </c>
      <c r="K610" s="21">
        <v>42670</v>
      </c>
      <c r="L610">
        <v>1</v>
      </c>
      <c r="M610">
        <v>1</v>
      </c>
      <c r="N610">
        <v>0</v>
      </c>
    </row>
    <row r="611" spans="1:14" x14ac:dyDescent="0.3">
      <c r="A611" t="s">
        <v>327</v>
      </c>
      <c r="B611" t="s">
        <v>72</v>
      </c>
      <c r="C611" t="s">
        <v>18</v>
      </c>
      <c r="D611" s="21">
        <v>42620</v>
      </c>
      <c r="E611" t="s">
        <v>509</v>
      </c>
      <c r="F611" t="s">
        <v>486</v>
      </c>
      <c r="G611" t="s">
        <v>509</v>
      </c>
      <c r="H611" t="b">
        <v>1</v>
      </c>
      <c r="I611" t="b">
        <v>0</v>
      </c>
      <c r="J611" t="b">
        <v>0</v>
      </c>
      <c r="K611" s="21">
        <v>42679</v>
      </c>
      <c r="L611">
        <v>0.25</v>
      </c>
      <c r="M611">
        <v>1</v>
      </c>
      <c r="N611">
        <v>1</v>
      </c>
    </row>
    <row r="612" spans="1:14" x14ac:dyDescent="0.3">
      <c r="A612" t="s">
        <v>555</v>
      </c>
      <c r="B612" t="s">
        <v>132</v>
      </c>
      <c r="C612" t="s">
        <v>24</v>
      </c>
      <c r="D612" s="21">
        <v>42677</v>
      </c>
      <c r="H612" t="b">
        <v>0</v>
      </c>
      <c r="I612" t="b">
        <v>1</v>
      </c>
      <c r="J612" t="b">
        <v>0</v>
      </c>
      <c r="L612">
        <v>0.5</v>
      </c>
      <c r="M612">
        <v>0</v>
      </c>
      <c r="N612">
        <v>0</v>
      </c>
    </row>
    <row r="613" spans="1:14" x14ac:dyDescent="0.3">
      <c r="A613" t="s">
        <v>914</v>
      </c>
      <c r="B613" t="s">
        <v>128</v>
      </c>
      <c r="C613" t="s">
        <v>18</v>
      </c>
      <c r="D613" s="21">
        <v>42684</v>
      </c>
      <c r="H613" t="b">
        <v>0</v>
      </c>
      <c r="I613" t="b">
        <v>1</v>
      </c>
      <c r="J613" t="b">
        <v>0</v>
      </c>
      <c r="L613">
        <v>1</v>
      </c>
      <c r="M613">
        <v>0</v>
      </c>
      <c r="N613">
        <v>0</v>
      </c>
    </row>
    <row r="614" spans="1:14" x14ac:dyDescent="0.3">
      <c r="A614" t="s">
        <v>915</v>
      </c>
      <c r="B614" t="s">
        <v>107</v>
      </c>
      <c r="C614" t="s">
        <v>21</v>
      </c>
      <c r="D614" s="21">
        <v>42686</v>
      </c>
      <c r="E614" t="s">
        <v>392</v>
      </c>
      <c r="H614" t="b">
        <v>0</v>
      </c>
      <c r="I614" t="b">
        <v>1</v>
      </c>
      <c r="J614" t="b">
        <v>1</v>
      </c>
      <c r="L614">
        <v>0.33</v>
      </c>
      <c r="M614">
        <v>0</v>
      </c>
      <c r="N614">
        <v>0</v>
      </c>
    </row>
    <row r="615" spans="1:14" x14ac:dyDescent="0.3">
      <c r="A615" t="s">
        <v>313</v>
      </c>
      <c r="B615" t="s">
        <v>56</v>
      </c>
      <c r="C615" t="s">
        <v>24</v>
      </c>
      <c r="D615" s="21">
        <v>42671</v>
      </c>
      <c r="E615" t="s">
        <v>587</v>
      </c>
      <c r="F615" t="s">
        <v>522</v>
      </c>
      <c r="G615" t="s">
        <v>587</v>
      </c>
      <c r="H615" t="b">
        <v>1</v>
      </c>
      <c r="I615" t="b">
        <v>1</v>
      </c>
      <c r="J615" t="b">
        <v>0</v>
      </c>
      <c r="K615" s="21">
        <v>42675</v>
      </c>
      <c r="L615">
        <v>0.33</v>
      </c>
      <c r="M615">
        <v>0</v>
      </c>
      <c r="N615">
        <v>0</v>
      </c>
    </row>
    <row r="616" spans="1:14" x14ac:dyDescent="0.3">
      <c r="A616" t="s">
        <v>385</v>
      </c>
      <c r="B616" t="s">
        <v>182</v>
      </c>
      <c r="C616" t="s">
        <v>21</v>
      </c>
      <c r="D616" s="21">
        <v>42671</v>
      </c>
      <c r="E616" t="s">
        <v>195</v>
      </c>
      <c r="F616" t="s">
        <v>482</v>
      </c>
      <c r="G616" t="s">
        <v>615</v>
      </c>
      <c r="H616" t="b">
        <v>1</v>
      </c>
      <c r="I616" t="b">
        <v>0</v>
      </c>
      <c r="J616" t="b">
        <v>0</v>
      </c>
      <c r="K616" s="21">
        <v>42675</v>
      </c>
      <c r="L616">
        <v>0.2</v>
      </c>
      <c r="M616">
        <v>0</v>
      </c>
      <c r="N616">
        <v>0</v>
      </c>
    </row>
    <row r="617" spans="1:14" x14ac:dyDescent="0.3">
      <c r="A617" t="s">
        <v>916</v>
      </c>
      <c r="B617" t="s">
        <v>95</v>
      </c>
      <c r="C617" t="s">
        <v>18</v>
      </c>
      <c r="D617" s="21">
        <v>42675</v>
      </c>
      <c r="E617" t="s">
        <v>489</v>
      </c>
      <c r="F617" t="s">
        <v>522</v>
      </c>
      <c r="G617" t="s">
        <v>489</v>
      </c>
      <c r="H617" t="b">
        <v>1</v>
      </c>
      <c r="I617" t="b">
        <v>1</v>
      </c>
      <c r="J617" t="b">
        <v>0</v>
      </c>
      <c r="L617">
        <v>1</v>
      </c>
      <c r="M617">
        <v>0</v>
      </c>
      <c r="N617">
        <v>0</v>
      </c>
    </row>
    <row r="618" spans="1:14" x14ac:dyDescent="0.3">
      <c r="A618" t="s">
        <v>917</v>
      </c>
      <c r="B618" t="s">
        <v>95</v>
      </c>
      <c r="C618" t="s">
        <v>18</v>
      </c>
      <c r="D618" s="21">
        <v>42677</v>
      </c>
      <c r="E618" t="s">
        <v>492</v>
      </c>
      <c r="F618" t="s">
        <v>511</v>
      </c>
      <c r="G618" t="s">
        <v>492</v>
      </c>
      <c r="H618" t="b">
        <v>1</v>
      </c>
      <c r="I618" t="b">
        <v>0</v>
      </c>
      <c r="J618" t="b">
        <v>0</v>
      </c>
      <c r="L618">
        <v>1</v>
      </c>
      <c r="M618">
        <v>0</v>
      </c>
      <c r="N618">
        <v>0</v>
      </c>
    </row>
    <row r="619" spans="1:14" x14ac:dyDescent="0.3">
      <c r="A619" t="s">
        <v>918</v>
      </c>
      <c r="B619" t="s">
        <v>62</v>
      </c>
      <c r="C619" t="s">
        <v>23</v>
      </c>
      <c r="D619" s="21">
        <v>42678</v>
      </c>
      <c r="E619" t="s">
        <v>523</v>
      </c>
      <c r="H619" t="b">
        <v>0</v>
      </c>
      <c r="I619" t="b">
        <v>1</v>
      </c>
      <c r="J619" t="b">
        <v>0</v>
      </c>
      <c r="L619">
        <v>1</v>
      </c>
      <c r="M619">
        <v>0</v>
      </c>
      <c r="N619">
        <v>0</v>
      </c>
    </row>
    <row r="620" spans="1:14" x14ac:dyDescent="0.3">
      <c r="A620" t="s">
        <v>919</v>
      </c>
      <c r="B620" t="s">
        <v>38</v>
      </c>
      <c r="C620" t="s">
        <v>18</v>
      </c>
      <c r="D620" s="21">
        <v>42678</v>
      </c>
      <c r="E620" t="s">
        <v>195</v>
      </c>
      <c r="F620" t="s">
        <v>511</v>
      </c>
      <c r="G620" t="s">
        <v>195</v>
      </c>
      <c r="H620" t="b">
        <v>1</v>
      </c>
      <c r="I620" t="b">
        <v>0</v>
      </c>
      <c r="J620" t="b">
        <v>0</v>
      </c>
      <c r="L620">
        <v>1</v>
      </c>
      <c r="M620">
        <v>0</v>
      </c>
      <c r="N620">
        <v>0</v>
      </c>
    </row>
    <row r="621" spans="1:14" x14ac:dyDescent="0.3">
      <c r="A621" t="s">
        <v>354</v>
      </c>
      <c r="B621" t="s">
        <v>50</v>
      </c>
      <c r="C621" t="s">
        <v>23</v>
      </c>
      <c r="D621" s="21">
        <v>42674</v>
      </c>
      <c r="F621" t="s">
        <v>482</v>
      </c>
      <c r="G621" t="s">
        <v>508</v>
      </c>
      <c r="H621" t="b">
        <v>0</v>
      </c>
      <c r="I621" t="b">
        <v>1</v>
      </c>
      <c r="J621" t="b">
        <v>1</v>
      </c>
      <c r="K621" s="21">
        <v>42675</v>
      </c>
      <c r="L621">
        <v>0.5</v>
      </c>
      <c r="M621">
        <v>0</v>
      </c>
      <c r="N621">
        <v>0</v>
      </c>
    </row>
    <row r="622" spans="1:14" x14ac:dyDescent="0.3">
      <c r="A622" t="s">
        <v>920</v>
      </c>
      <c r="B622" t="s">
        <v>111</v>
      </c>
      <c r="C622" t="s">
        <v>20</v>
      </c>
      <c r="D622" s="21">
        <v>42675</v>
      </c>
      <c r="E622" t="s">
        <v>427</v>
      </c>
      <c r="F622" t="s">
        <v>482</v>
      </c>
      <c r="G622" t="s">
        <v>427</v>
      </c>
      <c r="H622" t="b">
        <v>1</v>
      </c>
      <c r="I622" t="b">
        <v>1</v>
      </c>
      <c r="J622" t="b">
        <v>1</v>
      </c>
      <c r="L622">
        <v>0.5</v>
      </c>
      <c r="M622">
        <v>0</v>
      </c>
      <c r="N622">
        <v>0</v>
      </c>
    </row>
    <row r="623" spans="1:14" x14ac:dyDescent="0.3">
      <c r="A623" t="s">
        <v>921</v>
      </c>
      <c r="B623" t="s">
        <v>125</v>
      </c>
      <c r="C623" t="s">
        <v>18</v>
      </c>
      <c r="D623" s="21">
        <v>42679</v>
      </c>
      <c r="H623" t="b">
        <v>0</v>
      </c>
      <c r="I623" t="b">
        <v>0</v>
      </c>
      <c r="J623" t="b">
        <v>0</v>
      </c>
      <c r="L623">
        <v>1</v>
      </c>
      <c r="M623">
        <v>0</v>
      </c>
      <c r="N623">
        <v>0</v>
      </c>
    </row>
    <row r="624" spans="1:14" x14ac:dyDescent="0.3">
      <c r="A624" t="s">
        <v>922</v>
      </c>
      <c r="B624" t="s">
        <v>125</v>
      </c>
      <c r="C624" t="s">
        <v>18</v>
      </c>
      <c r="D624" s="21">
        <v>42677</v>
      </c>
      <c r="E624" t="s">
        <v>142</v>
      </c>
      <c r="F624" t="s">
        <v>511</v>
      </c>
      <c r="G624" t="s">
        <v>142</v>
      </c>
      <c r="H624" t="b">
        <v>0</v>
      </c>
      <c r="I624" t="b">
        <v>0</v>
      </c>
      <c r="J624" t="b">
        <v>0</v>
      </c>
      <c r="L624">
        <v>1</v>
      </c>
      <c r="M624">
        <v>0</v>
      </c>
      <c r="N624">
        <v>0</v>
      </c>
    </row>
    <row r="625" spans="1:14" x14ac:dyDescent="0.3">
      <c r="A625" t="s">
        <v>923</v>
      </c>
      <c r="B625" t="s">
        <v>133</v>
      </c>
      <c r="C625" t="s">
        <v>20</v>
      </c>
      <c r="D625" s="21">
        <v>42681</v>
      </c>
      <c r="H625" t="b">
        <v>0</v>
      </c>
      <c r="I625" t="b">
        <v>1</v>
      </c>
      <c r="J625" t="b">
        <v>0</v>
      </c>
      <c r="L625">
        <v>1</v>
      </c>
      <c r="M625">
        <v>0</v>
      </c>
      <c r="N625">
        <v>0</v>
      </c>
    </row>
    <row r="626" spans="1:14" x14ac:dyDescent="0.3">
      <c r="A626" t="s">
        <v>441</v>
      </c>
      <c r="B626" t="s">
        <v>105</v>
      </c>
      <c r="C626" t="s">
        <v>22</v>
      </c>
      <c r="D626" s="21">
        <v>42679</v>
      </c>
      <c r="E626" t="s">
        <v>673</v>
      </c>
      <c r="F626" t="s">
        <v>495</v>
      </c>
      <c r="G626" t="s">
        <v>673</v>
      </c>
      <c r="H626" t="b">
        <v>1</v>
      </c>
      <c r="I626" t="b">
        <v>0</v>
      </c>
      <c r="J626" t="b">
        <v>0</v>
      </c>
      <c r="K626" s="21">
        <v>42679</v>
      </c>
      <c r="L626">
        <v>0.5</v>
      </c>
      <c r="M626">
        <v>1</v>
      </c>
      <c r="N626">
        <v>0</v>
      </c>
    </row>
    <row r="627" spans="1:14" x14ac:dyDescent="0.3">
      <c r="A627" t="s">
        <v>181</v>
      </c>
      <c r="B627" t="s">
        <v>182</v>
      </c>
      <c r="C627" t="s">
        <v>21</v>
      </c>
      <c r="D627" s="21">
        <v>42686</v>
      </c>
      <c r="E627" t="s">
        <v>195</v>
      </c>
      <c r="F627" t="s">
        <v>512</v>
      </c>
      <c r="G627" t="s">
        <v>195</v>
      </c>
      <c r="H627" t="b">
        <v>1</v>
      </c>
      <c r="I627" t="b">
        <v>0</v>
      </c>
      <c r="J627" t="b">
        <v>0</v>
      </c>
      <c r="K627" s="21">
        <v>42686</v>
      </c>
      <c r="L627">
        <v>0.5</v>
      </c>
      <c r="M627">
        <v>1</v>
      </c>
      <c r="N627">
        <v>0</v>
      </c>
    </row>
    <row r="628" spans="1:14" x14ac:dyDescent="0.3">
      <c r="A628" t="s">
        <v>924</v>
      </c>
      <c r="B628" t="s">
        <v>113</v>
      </c>
      <c r="C628" t="s">
        <v>20</v>
      </c>
      <c r="D628" s="21">
        <v>42682</v>
      </c>
      <c r="E628" t="s">
        <v>533</v>
      </c>
      <c r="F628" t="s">
        <v>522</v>
      </c>
      <c r="G628" t="s">
        <v>533</v>
      </c>
      <c r="H628" t="b">
        <v>0</v>
      </c>
      <c r="I628" t="b">
        <v>1</v>
      </c>
      <c r="J628" t="b">
        <v>0</v>
      </c>
      <c r="L628">
        <v>0.5</v>
      </c>
      <c r="M628">
        <v>0</v>
      </c>
      <c r="N628">
        <v>0</v>
      </c>
    </row>
    <row r="629" spans="1:14" x14ac:dyDescent="0.3">
      <c r="A629" t="s">
        <v>925</v>
      </c>
      <c r="B629" t="s">
        <v>116</v>
      </c>
      <c r="C629" t="s">
        <v>21</v>
      </c>
      <c r="D629" s="21">
        <v>42679</v>
      </c>
      <c r="H629" t="b">
        <v>0</v>
      </c>
      <c r="I629" t="b">
        <v>1</v>
      </c>
      <c r="J629" t="b">
        <v>0</v>
      </c>
      <c r="L629">
        <v>1</v>
      </c>
      <c r="M629">
        <v>0</v>
      </c>
      <c r="N629">
        <v>0</v>
      </c>
    </row>
    <row r="630" spans="1:14" x14ac:dyDescent="0.3">
      <c r="A630" t="s">
        <v>926</v>
      </c>
      <c r="B630" t="s">
        <v>107</v>
      </c>
      <c r="C630" t="s">
        <v>21</v>
      </c>
      <c r="D630" s="21">
        <v>42679</v>
      </c>
      <c r="H630" t="b">
        <v>0</v>
      </c>
      <c r="I630" t="b">
        <v>0</v>
      </c>
      <c r="J630" t="b">
        <v>0</v>
      </c>
      <c r="L630">
        <v>1</v>
      </c>
      <c r="M630">
        <v>0</v>
      </c>
      <c r="N630">
        <v>0</v>
      </c>
    </row>
    <row r="631" spans="1:14" x14ac:dyDescent="0.3">
      <c r="A631" t="s">
        <v>326</v>
      </c>
      <c r="B631" t="s">
        <v>110</v>
      </c>
      <c r="C631" t="s">
        <v>21</v>
      </c>
      <c r="D631" s="21">
        <v>42679</v>
      </c>
      <c r="E631" t="s">
        <v>502</v>
      </c>
      <c r="F631" t="s">
        <v>495</v>
      </c>
      <c r="G631" t="s">
        <v>502</v>
      </c>
      <c r="H631" t="b">
        <v>1</v>
      </c>
      <c r="I631" t="b">
        <v>0</v>
      </c>
      <c r="J631" t="b">
        <v>0</v>
      </c>
      <c r="K631" s="21">
        <v>42679</v>
      </c>
      <c r="L631">
        <v>1</v>
      </c>
      <c r="M631">
        <v>1</v>
      </c>
      <c r="N631">
        <v>0</v>
      </c>
    </row>
    <row r="632" spans="1:14" x14ac:dyDescent="0.3">
      <c r="A632" t="s">
        <v>206</v>
      </c>
      <c r="B632" t="s">
        <v>89</v>
      </c>
      <c r="C632" t="s">
        <v>21</v>
      </c>
      <c r="D632" s="21">
        <v>42679</v>
      </c>
      <c r="E632" t="s">
        <v>339</v>
      </c>
      <c r="F632" t="s">
        <v>495</v>
      </c>
      <c r="G632" t="s">
        <v>339</v>
      </c>
      <c r="H632" t="b">
        <v>1</v>
      </c>
      <c r="I632" t="b">
        <v>0</v>
      </c>
      <c r="J632" t="b">
        <v>0</v>
      </c>
      <c r="K632" s="21">
        <v>42679</v>
      </c>
      <c r="L632">
        <v>1</v>
      </c>
      <c r="M632">
        <v>1</v>
      </c>
      <c r="N632">
        <v>0</v>
      </c>
    </row>
    <row r="633" spans="1:14" x14ac:dyDescent="0.3">
      <c r="A633" t="s">
        <v>927</v>
      </c>
      <c r="B633" t="s">
        <v>928</v>
      </c>
      <c r="C633" t="s">
        <v>21</v>
      </c>
      <c r="D633" s="21">
        <v>42675</v>
      </c>
      <c r="E633" t="s">
        <v>307</v>
      </c>
      <c r="F633" t="s">
        <v>507</v>
      </c>
      <c r="H633" t="b">
        <v>0</v>
      </c>
      <c r="I633" t="b">
        <v>1</v>
      </c>
      <c r="J633" t="b">
        <v>0</v>
      </c>
      <c r="L633">
        <v>1</v>
      </c>
      <c r="M633">
        <v>0</v>
      </c>
      <c r="N633">
        <v>0</v>
      </c>
    </row>
    <row r="634" spans="1:14" x14ac:dyDescent="0.3">
      <c r="A634" t="s">
        <v>929</v>
      </c>
      <c r="B634" t="s">
        <v>547</v>
      </c>
      <c r="C634" t="s">
        <v>21</v>
      </c>
      <c r="D634" s="21">
        <v>42675</v>
      </c>
      <c r="H634" t="b">
        <v>0</v>
      </c>
      <c r="I634" t="b">
        <v>1</v>
      </c>
      <c r="J634" t="b">
        <v>0</v>
      </c>
      <c r="L634">
        <v>1</v>
      </c>
      <c r="M634">
        <v>0</v>
      </c>
      <c r="N634">
        <v>0</v>
      </c>
    </row>
    <row r="635" spans="1:14" x14ac:dyDescent="0.3">
      <c r="A635" t="s">
        <v>328</v>
      </c>
      <c r="B635" t="s">
        <v>104</v>
      </c>
      <c r="C635" t="s">
        <v>18</v>
      </c>
      <c r="D635" s="21">
        <v>42672</v>
      </c>
      <c r="F635" t="s">
        <v>482</v>
      </c>
      <c r="G635" t="s">
        <v>617</v>
      </c>
      <c r="H635" t="b">
        <v>0</v>
      </c>
      <c r="I635" t="b">
        <v>1</v>
      </c>
      <c r="J635" t="b">
        <v>1</v>
      </c>
      <c r="K635" s="21">
        <v>42679</v>
      </c>
      <c r="L635">
        <v>0.5</v>
      </c>
      <c r="M635">
        <v>0</v>
      </c>
      <c r="N635">
        <v>0</v>
      </c>
    </row>
    <row r="636" spans="1:14" x14ac:dyDescent="0.3">
      <c r="A636" t="s">
        <v>930</v>
      </c>
      <c r="B636" t="s">
        <v>93</v>
      </c>
      <c r="C636" t="s">
        <v>22</v>
      </c>
      <c r="D636" s="21">
        <v>42679</v>
      </c>
      <c r="E636" t="s">
        <v>673</v>
      </c>
      <c r="H636" t="b">
        <v>0</v>
      </c>
      <c r="I636" t="b">
        <v>1</v>
      </c>
      <c r="J636" t="b">
        <v>0</v>
      </c>
      <c r="L636">
        <v>1</v>
      </c>
      <c r="M636">
        <v>0</v>
      </c>
      <c r="N636">
        <v>0</v>
      </c>
    </row>
    <row r="637" spans="1:14" x14ac:dyDescent="0.3">
      <c r="A637" t="s">
        <v>697</v>
      </c>
      <c r="B637" t="s">
        <v>111</v>
      </c>
      <c r="C637" t="s">
        <v>20</v>
      </c>
      <c r="D637" s="21">
        <v>42686</v>
      </c>
      <c r="E637" t="s">
        <v>427</v>
      </c>
      <c r="H637" t="b">
        <v>0</v>
      </c>
      <c r="I637" t="b">
        <v>1</v>
      </c>
      <c r="J637" t="b">
        <v>0</v>
      </c>
      <c r="L637">
        <v>0.33</v>
      </c>
      <c r="M637">
        <v>0</v>
      </c>
      <c r="N637">
        <v>0</v>
      </c>
    </row>
    <row r="638" spans="1:14" x14ac:dyDescent="0.3">
      <c r="A638" t="s">
        <v>216</v>
      </c>
      <c r="B638" t="s">
        <v>30</v>
      </c>
      <c r="C638" t="s">
        <v>23</v>
      </c>
      <c r="D638" s="21">
        <v>42675</v>
      </c>
      <c r="F638" t="s">
        <v>486</v>
      </c>
      <c r="G638" t="s">
        <v>508</v>
      </c>
      <c r="H638" t="b">
        <v>0</v>
      </c>
      <c r="I638" t="b">
        <v>1</v>
      </c>
      <c r="J638" t="b">
        <v>0</v>
      </c>
      <c r="K638" s="21">
        <v>42675</v>
      </c>
      <c r="L638">
        <v>1</v>
      </c>
      <c r="M638">
        <v>1</v>
      </c>
      <c r="N638">
        <v>1</v>
      </c>
    </row>
    <row r="639" spans="1:14" x14ac:dyDescent="0.3">
      <c r="A639" t="s">
        <v>179</v>
      </c>
      <c r="B639" t="s">
        <v>135</v>
      </c>
      <c r="C639" t="s">
        <v>21</v>
      </c>
      <c r="D639" s="21">
        <v>42676</v>
      </c>
      <c r="E639" t="s">
        <v>392</v>
      </c>
      <c r="F639" t="s">
        <v>495</v>
      </c>
      <c r="G639" t="s">
        <v>392</v>
      </c>
      <c r="H639" t="b">
        <v>1</v>
      </c>
      <c r="I639" t="b">
        <v>0</v>
      </c>
      <c r="J639" t="b">
        <v>0</v>
      </c>
      <c r="K639" s="21">
        <v>42676</v>
      </c>
      <c r="L639">
        <v>0.5</v>
      </c>
      <c r="M639">
        <v>1</v>
      </c>
      <c r="N639">
        <v>0</v>
      </c>
    </row>
    <row r="640" spans="1:14" x14ac:dyDescent="0.3">
      <c r="A640" t="s">
        <v>385</v>
      </c>
      <c r="B640" t="s">
        <v>182</v>
      </c>
      <c r="C640" t="s">
        <v>21</v>
      </c>
      <c r="D640" s="21">
        <v>42672</v>
      </c>
      <c r="E640" t="s">
        <v>539</v>
      </c>
      <c r="F640" t="s">
        <v>482</v>
      </c>
      <c r="H640" t="b">
        <v>0</v>
      </c>
      <c r="I640" t="b">
        <v>1</v>
      </c>
      <c r="J640" t="b">
        <v>1</v>
      </c>
      <c r="K640" s="21">
        <v>42675</v>
      </c>
      <c r="L640">
        <v>0.2</v>
      </c>
      <c r="M640">
        <v>0</v>
      </c>
      <c r="N640">
        <v>0</v>
      </c>
    </row>
    <row r="641" spans="1:14" x14ac:dyDescent="0.3">
      <c r="A641" t="s">
        <v>396</v>
      </c>
      <c r="B641" t="s">
        <v>104</v>
      </c>
      <c r="C641" t="s">
        <v>18</v>
      </c>
      <c r="D641" s="21">
        <v>42669</v>
      </c>
      <c r="E641" t="s">
        <v>57</v>
      </c>
      <c r="F641" t="s">
        <v>482</v>
      </c>
      <c r="G641" t="s">
        <v>57</v>
      </c>
      <c r="H641" t="b">
        <v>1</v>
      </c>
      <c r="I641" t="b">
        <v>1</v>
      </c>
      <c r="J641" t="b">
        <v>1</v>
      </c>
      <c r="K641" s="21">
        <v>42676</v>
      </c>
      <c r="L641">
        <v>0.25</v>
      </c>
      <c r="M641">
        <v>0</v>
      </c>
      <c r="N641">
        <v>0</v>
      </c>
    </row>
    <row r="642" spans="1:14" x14ac:dyDescent="0.3">
      <c r="A642" t="s">
        <v>262</v>
      </c>
      <c r="B642" t="s">
        <v>36</v>
      </c>
      <c r="C642" t="s">
        <v>18</v>
      </c>
      <c r="D642" s="21">
        <v>42612</v>
      </c>
      <c r="F642" t="s">
        <v>482</v>
      </c>
      <c r="G642" t="s">
        <v>820</v>
      </c>
      <c r="H642" t="b">
        <v>0</v>
      </c>
      <c r="I642" t="b">
        <v>1</v>
      </c>
      <c r="J642" t="b">
        <v>1</v>
      </c>
      <c r="K642" s="21">
        <v>42677</v>
      </c>
      <c r="L642">
        <v>0.11</v>
      </c>
      <c r="M642">
        <v>0</v>
      </c>
      <c r="N642">
        <v>0</v>
      </c>
    </row>
    <row r="643" spans="1:14" x14ac:dyDescent="0.3">
      <c r="A643" t="s">
        <v>931</v>
      </c>
      <c r="B643" t="s">
        <v>77</v>
      </c>
      <c r="C643" t="s">
        <v>23</v>
      </c>
      <c r="D643" s="21">
        <v>42679</v>
      </c>
      <c r="E643" t="s">
        <v>523</v>
      </c>
      <c r="F643" t="s">
        <v>497</v>
      </c>
      <c r="G643" t="s">
        <v>523</v>
      </c>
      <c r="H643" t="b">
        <v>0</v>
      </c>
      <c r="I643" t="b">
        <v>1</v>
      </c>
      <c r="J643" t="b">
        <v>0</v>
      </c>
      <c r="L643">
        <v>1</v>
      </c>
      <c r="M643">
        <v>0</v>
      </c>
      <c r="N643">
        <v>0</v>
      </c>
    </row>
    <row r="644" spans="1:14" x14ac:dyDescent="0.3">
      <c r="A644" t="s">
        <v>932</v>
      </c>
      <c r="B644" t="s">
        <v>135</v>
      </c>
      <c r="C644" t="s">
        <v>21</v>
      </c>
      <c r="D644" s="21">
        <v>42675</v>
      </c>
      <c r="E644" t="s">
        <v>491</v>
      </c>
      <c r="F644" t="s">
        <v>497</v>
      </c>
      <c r="G644" t="s">
        <v>491</v>
      </c>
      <c r="H644" t="b">
        <v>1</v>
      </c>
      <c r="I644" t="b">
        <v>0</v>
      </c>
      <c r="J644" t="b">
        <v>0</v>
      </c>
      <c r="L644">
        <v>1</v>
      </c>
      <c r="M644">
        <v>0</v>
      </c>
      <c r="N644">
        <v>0</v>
      </c>
    </row>
    <row r="645" spans="1:14" x14ac:dyDescent="0.3">
      <c r="A645" t="s">
        <v>232</v>
      </c>
      <c r="B645" t="s">
        <v>71</v>
      </c>
      <c r="C645" t="s">
        <v>18</v>
      </c>
      <c r="D645" s="21">
        <v>42676</v>
      </c>
      <c r="E645" t="s">
        <v>195</v>
      </c>
      <c r="F645" t="s">
        <v>495</v>
      </c>
      <c r="G645" t="s">
        <v>195</v>
      </c>
      <c r="H645" t="b">
        <v>1</v>
      </c>
      <c r="I645" t="b">
        <v>0</v>
      </c>
      <c r="J645" t="b">
        <v>0</v>
      </c>
      <c r="K645" s="21">
        <v>42676</v>
      </c>
      <c r="L645">
        <v>1</v>
      </c>
      <c r="M645">
        <v>1</v>
      </c>
      <c r="N645">
        <v>0</v>
      </c>
    </row>
    <row r="646" spans="1:14" x14ac:dyDescent="0.3">
      <c r="A646" t="s">
        <v>359</v>
      </c>
      <c r="B646" t="s">
        <v>121</v>
      </c>
      <c r="C646" t="s">
        <v>21</v>
      </c>
      <c r="D646" s="21">
        <v>42688</v>
      </c>
      <c r="E646" t="s">
        <v>539</v>
      </c>
      <c r="F646" t="s">
        <v>495</v>
      </c>
      <c r="G646" t="s">
        <v>539</v>
      </c>
      <c r="H646" t="b">
        <v>1</v>
      </c>
      <c r="I646" t="b">
        <v>0</v>
      </c>
      <c r="J646" t="b">
        <v>0</v>
      </c>
      <c r="K646" s="21">
        <v>42688</v>
      </c>
      <c r="L646">
        <v>0.33</v>
      </c>
      <c r="M646">
        <v>1</v>
      </c>
      <c r="N646">
        <v>0</v>
      </c>
    </row>
    <row r="647" spans="1:14" x14ac:dyDescent="0.3">
      <c r="A647" t="s">
        <v>933</v>
      </c>
      <c r="B647" t="s">
        <v>108</v>
      </c>
      <c r="C647" t="s">
        <v>21</v>
      </c>
      <c r="D647" s="21">
        <v>42675</v>
      </c>
      <c r="F647" t="s">
        <v>482</v>
      </c>
      <c r="G647" t="s">
        <v>934</v>
      </c>
      <c r="H647" t="b">
        <v>1</v>
      </c>
      <c r="I647" t="b">
        <v>1</v>
      </c>
      <c r="J647" t="b">
        <v>1</v>
      </c>
      <c r="K647" s="21">
        <v>42670</v>
      </c>
      <c r="L647">
        <v>0.2</v>
      </c>
      <c r="M647">
        <v>0</v>
      </c>
      <c r="N647">
        <v>0</v>
      </c>
    </row>
    <row r="648" spans="1:14" x14ac:dyDescent="0.3">
      <c r="A648" t="s">
        <v>935</v>
      </c>
      <c r="B648" t="s">
        <v>36</v>
      </c>
      <c r="C648" t="s">
        <v>18</v>
      </c>
      <c r="D648" s="21">
        <v>42688</v>
      </c>
      <c r="E648" t="s">
        <v>392</v>
      </c>
      <c r="H648" t="b">
        <v>0</v>
      </c>
      <c r="I648" t="b">
        <v>1</v>
      </c>
      <c r="J648" t="b">
        <v>0</v>
      </c>
      <c r="L648">
        <v>1</v>
      </c>
      <c r="M648">
        <v>0</v>
      </c>
      <c r="N648">
        <v>0</v>
      </c>
    </row>
    <row r="649" spans="1:14" x14ac:dyDescent="0.3">
      <c r="A649" t="s">
        <v>378</v>
      </c>
      <c r="B649" t="s">
        <v>77</v>
      </c>
      <c r="C649" t="s">
        <v>23</v>
      </c>
      <c r="D649" s="21">
        <v>42677</v>
      </c>
      <c r="E649" t="s">
        <v>529</v>
      </c>
      <c r="F649" t="s">
        <v>495</v>
      </c>
      <c r="G649" t="s">
        <v>529</v>
      </c>
      <c r="H649" t="b">
        <v>1</v>
      </c>
      <c r="I649" t="b">
        <v>0</v>
      </c>
      <c r="J649" t="b">
        <v>0</v>
      </c>
      <c r="K649" s="21">
        <v>42677</v>
      </c>
      <c r="L649">
        <v>1</v>
      </c>
      <c r="M649">
        <v>1</v>
      </c>
      <c r="N649">
        <v>0</v>
      </c>
    </row>
    <row r="650" spans="1:14" x14ac:dyDescent="0.3">
      <c r="A650" t="s">
        <v>936</v>
      </c>
      <c r="B650" t="s">
        <v>83</v>
      </c>
      <c r="C650" t="s">
        <v>19</v>
      </c>
      <c r="D650" s="21">
        <v>42678</v>
      </c>
      <c r="E650" t="s">
        <v>345</v>
      </c>
      <c r="F650" t="s">
        <v>730</v>
      </c>
      <c r="G650" t="s">
        <v>508</v>
      </c>
      <c r="H650" t="b">
        <v>0</v>
      </c>
      <c r="I650" t="b">
        <v>1</v>
      </c>
      <c r="J650" t="b">
        <v>0</v>
      </c>
      <c r="L650">
        <v>1</v>
      </c>
      <c r="M650">
        <v>0</v>
      </c>
      <c r="N650">
        <v>0</v>
      </c>
    </row>
    <row r="651" spans="1:14" x14ac:dyDescent="0.3">
      <c r="A651" t="s">
        <v>937</v>
      </c>
      <c r="B651" t="s">
        <v>55</v>
      </c>
      <c r="C651" t="s">
        <v>19</v>
      </c>
      <c r="D651" s="21">
        <v>42677</v>
      </c>
      <c r="E651" t="s">
        <v>625</v>
      </c>
      <c r="F651" t="s">
        <v>482</v>
      </c>
      <c r="G651" t="s">
        <v>938</v>
      </c>
      <c r="H651" t="b">
        <v>1</v>
      </c>
      <c r="I651" t="b">
        <v>1</v>
      </c>
      <c r="J651" t="b">
        <v>1</v>
      </c>
      <c r="L651">
        <v>0.5</v>
      </c>
      <c r="M651">
        <v>0</v>
      </c>
      <c r="N651">
        <v>0</v>
      </c>
    </row>
    <row r="652" spans="1:14" x14ac:dyDescent="0.3">
      <c r="A652" t="s">
        <v>939</v>
      </c>
      <c r="B652" t="s">
        <v>36</v>
      </c>
      <c r="C652" t="s">
        <v>18</v>
      </c>
      <c r="D652" s="21">
        <v>42676</v>
      </c>
      <c r="E652" t="s">
        <v>142</v>
      </c>
      <c r="H652" t="b">
        <v>0</v>
      </c>
      <c r="I652" t="b">
        <v>1</v>
      </c>
      <c r="J652" t="b">
        <v>0</v>
      </c>
      <c r="L652">
        <v>1</v>
      </c>
      <c r="M652">
        <v>0</v>
      </c>
      <c r="N652">
        <v>0</v>
      </c>
    </row>
    <row r="653" spans="1:14" x14ac:dyDescent="0.3">
      <c r="A653" t="s">
        <v>940</v>
      </c>
      <c r="B653" t="s">
        <v>110</v>
      </c>
      <c r="C653" t="s">
        <v>21</v>
      </c>
      <c r="D653" s="21">
        <v>42684</v>
      </c>
      <c r="E653" t="s">
        <v>195</v>
      </c>
      <c r="F653" t="s">
        <v>511</v>
      </c>
      <c r="G653" t="s">
        <v>195</v>
      </c>
      <c r="H653" t="b">
        <v>0</v>
      </c>
      <c r="I653" t="b">
        <v>0</v>
      </c>
      <c r="J653" t="b">
        <v>0</v>
      </c>
      <c r="L653">
        <v>1</v>
      </c>
      <c r="M653">
        <v>0</v>
      </c>
      <c r="N653">
        <v>0</v>
      </c>
    </row>
    <row r="654" spans="1:14" x14ac:dyDescent="0.3">
      <c r="A654" t="s">
        <v>350</v>
      </c>
      <c r="B654" t="s">
        <v>112</v>
      </c>
      <c r="C654" t="s">
        <v>21</v>
      </c>
      <c r="D654" s="21">
        <v>42676</v>
      </c>
      <c r="E654" t="s">
        <v>195</v>
      </c>
      <c r="F654" t="s">
        <v>495</v>
      </c>
      <c r="G654" t="s">
        <v>195</v>
      </c>
      <c r="H654" t="b">
        <v>0</v>
      </c>
      <c r="I654" t="b">
        <v>0</v>
      </c>
      <c r="J654" t="b">
        <v>0</v>
      </c>
      <c r="K654" s="21">
        <v>42676</v>
      </c>
      <c r="L654">
        <v>0.5</v>
      </c>
      <c r="M654">
        <v>1</v>
      </c>
      <c r="N654">
        <v>0</v>
      </c>
    </row>
    <row r="655" spans="1:14" x14ac:dyDescent="0.3">
      <c r="A655" t="s">
        <v>941</v>
      </c>
      <c r="B655" t="s">
        <v>65</v>
      </c>
      <c r="C655" t="s">
        <v>21</v>
      </c>
      <c r="D655" s="21">
        <v>42681</v>
      </c>
      <c r="E655" t="s">
        <v>307</v>
      </c>
      <c r="F655" t="s">
        <v>497</v>
      </c>
      <c r="G655" t="s">
        <v>307</v>
      </c>
      <c r="H655" t="b">
        <v>1</v>
      </c>
      <c r="I655" t="b">
        <v>0</v>
      </c>
      <c r="J655" t="b">
        <v>0</v>
      </c>
      <c r="L655">
        <v>1</v>
      </c>
      <c r="M655">
        <v>0</v>
      </c>
      <c r="N655">
        <v>0</v>
      </c>
    </row>
    <row r="656" spans="1:14" x14ac:dyDescent="0.3">
      <c r="A656" t="s">
        <v>942</v>
      </c>
      <c r="B656" t="s">
        <v>89</v>
      </c>
      <c r="C656" t="s">
        <v>21</v>
      </c>
      <c r="D656" s="21">
        <v>42681</v>
      </c>
      <c r="E656" t="s">
        <v>539</v>
      </c>
      <c r="H656" t="b">
        <v>1</v>
      </c>
      <c r="I656" t="b">
        <v>1</v>
      </c>
      <c r="J656" t="b">
        <v>0</v>
      </c>
      <c r="L656">
        <v>1</v>
      </c>
      <c r="M656">
        <v>0</v>
      </c>
      <c r="N656">
        <v>0</v>
      </c>
    </row>
    <row r="657" spans="1:14" x14ac:dyDescent="0.3">
      <c r="A657" t="s">
        <v>943</v>
      </c>
      <c r="B657" t="s">
        <v>82</v>
      </c>
      <c r="C657" t="s">
        <v>23</v>
      </c>
      <c r="D657" s="21">
        <v>42679</v>
      </c>
      <c r="E657" t="s">
        <v>570</v>
      </c>
      <c r="H657" t="b">
        <v>0</v>
      </c>
      <c r="I657" t="b">
        <v>1</v>
      </c>
      <c r="J657" t="b">
        <v>0</v>
      </c>
      <c r="L657">
        <v>1</v>
      </c>
      <c r="M657">
        <v>0</v>
      </c>
      <c r="N657">
        <v>0</v>
      </c>
    </row>
    <row r="658" spans="1:14" x14ac:dyDescent="0.3">
      <c r="A658" t="s">
        <v>262</v>
      </c>
      <c r="B658" t="s">
        <v>36</v>
      </c>
      <c r="C658" t="s">
        <v>18</v>
      </c>
      <c r="D658" s="21">
        <v>42607</v>
      </c>
      <c r="E658" t="s">
        <v>654</v>
      </c>
      <c r="F658" t="s">
        <v>482</v>
      </c>
      <c r="G658" t="s">
        <v>654</v>
      </c>
      <c r="H658" t="b">
        <v>1</v>
      </c>
      <c r="I658" t="b">
        <v>1</v>
      </c>
      <c r="J658" t="b">
        <v>1</v>
      </c>
      <c r="K658" s="21">
        <v>42677</v>
      </c>
      <c r="L658">
        <v>0.11</v>
      </c>
      <c r="M658">
        <v>0</v>
      </c>
      <c r="N658">
        <v>0</v>
      </c>
    </row>
    <row r="659" spans="1:14" x14ac:dyDescent="0.3">
      <c r="A659" t="s">
        <v>944</v>
      </c>
      <c r="B659" t="s">
        <v>343</v>
      </c>
      <c r="C659" t="s">
        <v>21</v>
      </c>
      <c r="D659" s="21">
        <v>42679</v>
      </c>
      <c r="E659" t="s">
        <v>539</v>
      </c>
      <c r="F659" t="s">
        <v>522</v>
      </c>
      <c r="G659" t="s">
        <v>539</v>
      </c>
      <c r="H659" t="b">
        <v>1</v>
      </c>
      <c r="I659" t="b">
        <v>1</v>
      </c>
      <c r="J659" t="b">
        <v>0</v>
      </c>
      <c r="L659">
        <v>1</v>
      </c>
      <c r="M659">
        <v>0</v>
      </c>
      <c r="N659">
        <v>0</v>
      </c>
    </row>
    <row r="660" spans="1:14" x14ac:dyDescent="0.3">
      <c r="A660" t="s">
        <v>297</v>
      </c>
      <c r="B660" t="s">
        <v>104</v>
      </c>
      <c r="C660" t="s">
        <v>18</v>
      </c>
      <c r="D660" s="21">
        <v>42681</v>
      </c>
      <c r="E660" t="s">
        <v>553</v>
      </c>
      <c r="F660" t="s">
        <v>482</v>
      </c>
      <c r="G660" t="s">
        <v>553</v>
      </c>
      <c r="H660" t="b">
        <v>1</v>
      </c>
      <c r="I660" t="b">
        <v>1</v>
      </c>
      <c r="J660" t="b">
        <v>1</v>
      </c>
      <c r="K660" s="21">
        <v>42683</v>
      </c>
      <c r="L660">
        <v>0.33</v>
      </c>
      <c r="M660">
        <v>0</v>
      </c>
      <c r="N660">
        <v>0</v>
      </c>
    </row>
    <row r="661" spans="1:14" x14ac:dyDescent="0.3">
      <c r="A661" t="s">
        <v>945</v>
      </c>
      <c r="B661" t="s">
        <v>116</v>
      </c>
      <c r="C661" t="s">
        <v>21</v>
      </c>
      <c r="D661" s="21">
        <v>42686</v>
      </c>
      <c r="E661" t="s">
        <v>502</v>
      </c>
      <c r="H661" t="b">
        <v>0</v>
      </c>
      <c r="I661" t="b">
        <v>1</v>
      </c>
      <c r="J661" t="b">
        <v>0</v>
      </c>
      <c r="K661" s="21">
        <v>42672</v>
      </c>
      <c r="L661">
        <v>1</v>
      </c>
      <c r="M661">
        <v>0</v>
      </c>
      <c r="N661">
        <v>0</v>
      </c>
    </row>
    <row r="662" spans="1:14" x14ac:dyDescent="0.3">
      <c r="A662" t="s">
        <v>946</v>
      </c>
      <c r="B662" t="s">
        <v>83</v>
      </c>
      <c r="C662" t="s">
        <v>19</v>
      </c>
      <c r="D662" s="21">
        <v>42679</v>
      </c>
      <c r="E662" t="s">
        <v>625</v>
      </c>
      <c r="F662" t="s">
        <v>505</v>
      </c>
      <c r="G662" t="s">
        <v>625</v>
      </c>
      <c r="H662" t="b">
        <v>1</v>
      </c>
      <c r="I662" t="b">
        <v>0</v>
      </c>
      <c r="J662" t="b">
        <v>0</v>
      </c>
      <c r="L662">
        <v>0.5</v>
      </c>
      <c r="M662">
        <v>0</v>
      </c>
      <c r="N662">
        <v>0</v>
      </c>
    </row>
    <row r="663" spans="1:14" x14ac:dyDescent="0.3">
      <c r="A663" t="s">
        <v>283</v>
      </c>
      <c r="B663" t="s">
        <v>60</v>
      </c>
      <c r="C663" t="s">
        <v>23</v>
      </c>
      <c r="D663" s="21">
        <v>42677</v>
      </c>
      <c r="E663" t="s">
        <v>523</v>
      </c>
      <c r="F663" t="s">
        <v>511</v>
      </c>
      <c r="G663" t="s">
        <v>523</v>
      </c>
      <c r="H663" t="b">
        <v>1</v>
      </c>
      <c r="I663" t="b">
        <v>0</v>
      </c>
      <c r="J663" t="b">
        <v>0</v>
      </c>
      <c r="K663" s="21">
        <v>42684</v>
      </c>
      <c r="L663">
        <v>0.33</v>
      </c>
      <c r="M663">
        <v>0</v>
      </c>
      <c r="N663">
        <v>0</v>
      </c>
    </row>
    <row r="664" spans="1:14" x14ac:dyDescent="0.3">
      <c r="A664" t="s">
        <v>947</v>
      </c>
      <c r="B664" t="s">
        <v>39</v>
      </c>
      <c r="C664" t="s">
        <v>18</v>
      </c>
      <c r="D664" s="21">
        <v>42677</v>
      </c>
      <c r="E664" t="s">
        <v>57</v>
      </c>
      <c r="F664" t="s">
        <v>482</v>
      </c>
      <c r="G664" t="s">
        <v>57</v>
      </c>
      <c r="H664" t="b">
        <v>1</v>
      </c>
      <c r="I664" t="b">
        <v>1</v>
      </c>
      <c r="J664" t="b">
        <v>1</v>
      </c>
      <c r="L664">
        <v>0.5</v>
      </c>
      <c r="M664">
        <v>0</v>
      </c>
      <c r="N664">
        <v>0</v>
      </c>
    </row>
    <row r="665" spans="1:14" x14ac:dyDescent="0.3">
      <c r="A665" t="s">
        <v>948</v>
      </c>
      <c r="B665" t="s">
        <v>123</v>
      </c>
      <c r="C665" t="s">
        <v>19</v>
      </c>
      <c r="D665" s="21">
        <v>42679</v>
      </c>
      <c r="E665" t="s">
        <v>545</v>
      </c>
      <c r="F665" t="s">
        <v>511</v>
      </c>
      <c r="G665" t="s">
        <v>545</v>
      </c>
      <c r="H665" t="b">
        <v>0</v>
      </c>
      <c r="I665" t="b">
        <v>0</v>
      </c>
      <c r="J665" t="b">
        <v>0</v>
      </c>
      <c r="L665">
        <v>1</v>
      </c>
      <c r="M665">
        <v>0</v>
      </c>
      <c r="N665">
        <v>0</v>
      </c>
    </row>
    <row r="666" spans="1:14" x14ac:dyDescent="0.3">
      <c r="A666" t="s">
        <v>949</v>
      </c>
      <c r="B666" t="s">
        <v>30</v>
      </c>
      <c r="C666" t="s">
        <v>23</v>
      </c>
      <c r="D666" s="21">
        <v>42675</v>
      </c>
      <c r="E666" t="s">
        <v>529</v>
      </c>
      <c r="F666" t="s">
        <v>497</v>
      </c>
      <c r="G666" t="s">
        <v>529</v>
      </c>
      <c r="H666" t="b">
        <v>1</v>
      </c>
      <c r="I666" t="b">
        <v>0</v>
      </c>
      <c r="J666" t="b">
        <v>0</v>
      </c>
      <c r="L666">
        <v>1</v>
      </c>
      <c r="M666">
        <v>0</v>
      </c>
      <c r="N666">
        <v>0</v>
      </c>
    </row>
    <row r="667" spans="1:14" x14ac:dyDescent="0.3">
      <c r="A667" t="s">
        <v>950</v>
      </c>
      <c r="B667" t="s">
        <v>55</v>
      </c>
      <c r="C667" t="s">
        <v>19</v>
      </c>
      <c r="D667" s="21">
        <v>42678</v>
      </c>
      <c r="H667" t="b">
        <v>1</v>
      </c>
      <c r="I667" t="b">
        <v>1</v>
      </c>
      <c r="J667" t="b">
        <v>0</v>
      </c>
      <c r="L667">
        <v>1</v>
      </c>
      <c r="M667">
        <v>0</v>
      </c>
      <c r="N667">
        <v>0</v>
      </c>
    </row>
    <row r="668" spans="1:14" x14ac:dyDescent="0.3">
      <c r="A668" t="s">
        <v>323</v>
      </c>
      <c r="B668" t="s">
        <v>91</v>
      </c>
      <c r="C668" t="s">
        <v>18</v>
      </c>
      <c r="D668" s="21">
        <v>42681</v>
      </c>
      <c r="E668" t="s">
        <v>492</v>
      </c>
      <c r="F668" t="s">
        <v>482</v>
      </c>
      <c r="H668" t="b">
        <v>1</v>
      </c>
      <c r="I668" t="b">
        <v>0</v>
      </c>
      <c r="J668" t="b">
        <v>1</v>
      </c>
      <c r="K668" s="21">
        <v>42678</v>
      </c>
      <c r="L668">
        <v>0.33</v>
      </c>
      <c r="M668">
        <v>0</v>
      </c>
      <c r="N668">
        <v>0</v>
      </c>
    </row>
    <row r="669" spans="1:14" x14ac:dyDescent="0.3">
      <c r="A669" t="s">
        <v>951</v>
      </c>
      <c r="B669" t="s">
        <v>114</v>
      </c>
      <c r="C669" t="s">
        <v>20</v>
      </c>
      <c r="D669" s="21">
        <v>42681</v>
      </c>
      <c r="H669" t="b">
        <v>0</v>
      </c>
      <c r="I669" t="b">
        <v>1</v>
      </c>
      <c r="J669" t="b">
        <v>0</v>
      </c>
      <c r="L669">
        <v>1</v>
      </c>
      <c r="M669">
        <v>0</v>
      </c>
      <c r="N669">
        <v>0</v>
      </c>
    </row>
    <row r="670" spans="1:14" x14ac:dyDescent="0.3">
      <c r="A670" t="s">
        <v>906</v>
      </c>
      <c r="B670" t="s">
        <v>104</v>
      </c>
      <c r="C670" t="s">
        <v>18</v>
      </c>
      <c r="D670" s="21">
        <v>42684</v>
      </c>
      <c r="E670" t="s">
        <v>142</v>
      </c>
      <c r="F670" t="s">
        <v>511</v>
      </c>
      <c r="G670" t="s">
        <v>142</v>
      </c>
      <c r="H670" t="b">
        <v>0</v>
      </c>
      <c r="I670" t="b">
        <v>0</v>
      </c>
      <c r="J670" t="b">
        <v>0</v>
      </c>
      <c r="L670">
        <v>0.5</v>
      </c>
      <c r="M670">
        <v>0</v>
      </c>
      <c r="N670">
        <v>0</v>
      </c>
    </row>
    <row r="671" spans="1:14" x14ac:dyDescent="0.3">
      <c r="A671" t="s">
        <v>952</v>
      </c>
      <c r="B671" t="s">
        <v>72</v>
      </c>
      <c r="C671" t="s">
        <v>18</v>
      </c>
      <c r="D671" s="21">
        <v>42679</v>
      </c>
      <c r="E671" t="s">
        <v>489</v>
      </c>
      <c r="F671" t="s">
        <v>505</v>
      </c>
      <c r="G671" t="s">
        <v>489</v>
      </c>
      <c r="H671" t="b">
        <v>0</v>
      </c>
      <c r="I671" t="b">
        <v>0</v>
      </c>
      <c r="J671" t="b">
        <v>0</v>
      </c>
      <c r="L671">
        <v>1</v>
      </c>
      <c r="M671">
        <v>0</v>
      </c>
      <c r="N671">
        <v>0</v>
      </c>
    </row>
    <row r="672" spans="1:14" x14ac:dyDescent="0.3">
      <c r="A672" t="s">
        <v>835</v>
      </c>
      <c r="B672" t="s">
        <v>258</v>
      </c>
      <c r="C672" t="s">
        <v>20</v>
      </c>
      <c r="D672" s="21">
        <v>42683</v>
      </c>
      <c r="E672" t="s">
        <v>509</v>
      </c>
      <c r="F672" t="s">
        <v>482</v>
      </c>
      <c r="G672" t="s">
        <v>509</v>
      </c>
      <c r="H672" t="b">
        <v>0</v>
      </c>
      <c r="I672" t="b">
        <v>1</v>
      </c>
      <c r="J672" t="b">
        <v>1</v>
      </c>
      <c r="K672" s="21">
        <v>42663</v>
      </c>
      <c r="L672">
        <v>0.5</v>
      </c>
      <c r="M672">
        <v>0</v>
      </c>
      <c r="N672">
        <v>0</v>
      </c>
    </row>
    <row r="673" spans="1:14" x14ac:dyDescent="0.3">
      <c r="A673" t="s">
        <v>953</v>
      </c>
      <c r="B673" t="s">
        <v>928</v>
      </c>
      <c r="C673" t="s">
        <v>21</v>
      </c>
      <c r="D673" s="21">
        <v>42683</v>
      </c>
      <c r="F673" t="s">
        <v>507</v>
      </c>
      <c r="G673" t="s">
        <v>508</v>
      </c>
      <c r="H673" t="b">
        <v>0</v>
      </c>
      <c r="I673" t="b">
        <v>1</v>
      </c>
      <c r="J673" t="b">
        <v>0</v>
      </c>
      <c r="L673">
        <v>0.5</v>
      </c>
      <c r="M673">
        <v>0</v>
      </c>
      <c r="N673">
        <v>0</v>
      </c>
    </row>
    <row r="674" spans="1:14" x14ac:dyDescent="0.3">
      <c r="A674" t="s">
        <v>415</v>
      </c>
      <c r="B674" t="s">
        <v>87</v>
      </c>
      <c r="C674" t="s">
        <v>21</v>
      </c>
      <c r="D674" s="21">
        <v>42675</v>
      </c>
      <c r="E674" t="s">
        <v>491</v>
      </c>
      <c r="F674" t="s">
        <v>495</v>
      </c>
      <c r="G674" t="s">
        <v>491</v>
      </c>
      <c r="H674" t="b">
        <v>1</v>
      </c>
      <c r="I674" t="b">
        <v>0</v>
      </c>
      <c r="J674" t="b">
        <v>0</v>
      </c>
      <c r="K674" s="21">
        <v>42675</v>
      </c>
      <c r="L674">
        <v>0.5</v>
      </c>
      <c r="M674">
        <v>1</v>
      </c>
      <c r="N674">
        <v>0</v>
      </c>
    </row>
    <row r="675" spans="1:14" x14ac:dyDescent="0.3">
      <c r="A675" t="s">
        <v>160</v>
      </c>
      <c r="B675" t="s">
        <v>93</v>
      </c>
      <c r="C675" t="s">
        <v>22</v>
      </c>
      <c r="D675" s="21">
        <v>42682</v>
      </c>
      <c r="E675" t="s">
        <v>625</v>
      </c>
      <c r="F675" t="s">
        <v>512</v>
      </c>
      <c r="G675" t="s">
        <v>615</v>
      </c>
      <c r="H675" t="b">
        <v>1</v>
      </c>
      <c r="I675" t="b">
        <v>1</v>
      </c>
      <c r="J675" t="b">
        <v>1</v>
      </c>
      <c r="K675" s="21">
        <v>42682</v>
      </c>
      <c r="L675">
        <v>0.5</v>
      </c>
      <c r="M675">
        <v>1</v>
      </c>
      <c r="N675">
        <v>0</v>
      </c>
    </row>
    <row r="676" spans="1:14" x14ac:dyDescent="0.3">
      <c r="A676" t="s">
        <v>230</v>
      </c>
      <c r="B676" t="s">
        <v>62</v>
      </c>
      <c r="C676" t="s">
        <v>23</v>
      </c>
      <c r="D676" s="21">
        <v>42685</v>
      </c>
      <c r="E676" t="s">
        <v>529</v>
      </c>
      <c r="F676" t="s">
        <v>486</v>
      </c>
      <c r="G676" t="s">
        <v>570</v>
      </c>
      <c r="H676" t="b">
        <v>0</v>
      </c>
      <c r="I676" t="b">
        <v>0</v>
      </c>
      <c r="J676" t="b">
        <v>0</v>
      </c>
      <c r="K676" s="21">
        <v>42685</v>
      </c>
      <c r="L676">
        <v>1</v>
      </c>
      <c r="M676">
        <v>1</v>
      </c>
      <c r="N676">
        <v>1</v>
      </c>
    </row>
    <row r="677" spans="1:14" x14ac:dyDescent="0.3">
      <c r="A677" t="s">
        <v>397</v>
      </c>
      <c r="B677" t="s">
        <v>116</v>
      </c>
      <c r="C677" t="s">
        <v>21</v>
      </c>
      <c r="D677" s="21">
        <v>42676</v>
      </c>
      <c r="E677" t="s">
        <v>307</v>
      </c>
      <c r="F677" t="s">
        <v>488</v>
      </c>
      <c r="G677" t="s">
        <v>307</v>
      </c>
      <c r="H677" t="b">
        <v>1</v>
      </c>
      <c r="I677" t="b">
        <v>0</v>
      </c>
      <c r="J677" t="b">
        <v>0</v>
      </c>
      <c r="K677" s="21">
        <v>42676</v>
      </c>
      <c r="L677">
        <v>0.5</v>
      </c>
      <c r="M677">
        <v>1</v>
      </c>
      <c r="N677">
        <v>0</v>
      </c>
    </row>
    <row r="678" spans="1:14" x14ac:dyDescent="0.3">
      <c r="A678" t="s">
        <v>954</v>
      </c>
      <c r="B678" t="s">
        <v>89</v>
      </c>
      <c r="C678" t="s">
        <v>21</v>
      </c>
      <c r="D678" s="21">
        <v>42681</v>
      </c>
      <c r="E678" t="s">
        <v>491</v>
      </c>
      <c r="F678" t="s">
        <v>511</v>
      </c>
      <c r="G678" t="s">
        <v>491</v>
      </c>
      <c r="H678" t="b">
        <v>1</v>
      </c>
      <c r="I678" t="b">
        <v>0</v>
      </c>
      <c r="J678" t="b">
        <v>0</v>
      </c>
      <c r="L678">
        <v>1</v>
      </c>
      <c r="M678">
        <v>0</v>
      </c>
      <c r="N678">
        <v>0</v>
      </c>
    </row>
    <row r="679" spans="1:14" x14ac:dyDescent="0.3">
      <c r="A679" t="s">
        <v>439</v>
      </c>
      <c r="B679" t="s">
        <v>110</v>
      </c>
      <c r="C679" t="s">
        <v>21</v>
      </c>
      <c r="D679" s="21">
        <v>42675</v>
      </c>
      <c r="E679" t="s">
        <v>307</v>
      </c>
      <c r="F679" t="s">
        <v>486</v>
      </c>
      <c r="G679" t="s">
        <v>307</v>
      </c>
      <c r="H679" t="b">
        <v>1</v>
      </c>
      <c r="I679" t="b">
        <v>0</v>
      </c>
      <c r="J679" t="b">
        <v>0</v>
      </c>
      <c r="K679" s="21">
        <v>42675</v>
      </c>
      <c r="L679">
        <v>1</v>
      </c>
      <c r="M679">
        <v>1</v>
      </c>
      <c r="N679">
        <v>1</v>
      </c>
    </row>
    <row r="680" spans="1:14" x14ac:dyDescent="0.3">
      <c r="A680" t="s">
        <v>513</v>
      </c>
      <c r="B680" t="s">
        <v>95</v>
      </c>
      <c r="C680" t="s">
        <v>18</v>
      </c>
      <c r="D680" s="21">
        <v>42679</v>
      </c>
      <c r="E680" t="s">
        <v>57</v>
      </c>
      <c r="F680" t="s">
        <v>497</v>
      </c>
      <c r="G680" t="s">
        <v>57</v>
      </c>
      <c r="H680" t="b">
        <v>0</v>
      </c>
      <c r="I680" t="b">
        <v>0</v>
      </c>
      <c r="J680" t="b">
        <v>0</v>
      </c>
      <c r="L680">
        <v>0.33</v>
      </c>
      <c r="M680">
        <v>0</v>
      </c>
      <c r="N680">
        <v>0</v>
      </c>
    </row>
    <row r="681" spans="1:14" x14ac:dyDescent="0.3">
      <c r="A681" t="s">
        <v>214</v>
      </c>
      <c r="B681" t="s">
        <v>67</v>
      </c>
      <c r="C681" t="s">
        <v>18</v>
      </c>
      <c r="D681" s="21">
        <v>42681</v>
      </c>
      <c r="E681" t="s">
        <v>492</v>
      </c>
      <c r="F681" t="s">
        <v>482</v>
      </c>
      <c r="G681" t="s">
        <v>492</v>
      </c>
      <c r="H681" t="b">
        <v>1</v>
      </c>
      <c r="I681" t="b">
        <v>1</v>
      </c>
      <c r="J681" t="b">
        <v>1</v>
      </c>
      <c r="K681" s="21">
        <v>42681</v>
      </c>
      <c r="L681">
        <v>0.5</v>
      </c>
      <c r="M681">
        <v>0</v>
      </c>
      <c r="N681">
        <v>0</v>
      </c>
    </row>
    <row r="682" spans="1:14" x14ac:dyDescent="0.3">
      <c r="A682" t="s">
        <v>467</v>
      </c>
      <c r="B682" t="s">
        <v>98</v>
      </c>
      <c r="C682" t="s">
        <v>20</v>
      </c>
      <c r="D682" s="21">
        <v>42677</v>
      </c>
      <c r="E682" t="s">
        <v>533</v>
      </c>
      <c r="F682" t="s">
        <v>758</v>
      </c>
      <c r="G682" t="s">
        <v>533</v>
      </c>
      <c r="H682" t="b">
        <v>1</v>
      </c>
      <c r="I682" t="b">
        <v>0</v>
      </c>
      <c r="J682" t="b">
        <v>0</v>
      </c>
      <c r="K682" s="21">
        <v>42677</v>
      </c>
      <c r="L682">
        <v>1</v>
      </c>
      <c r="M682">
        <v>1</v>
      </c>
      <c r="N682">
        <v>0</v>
      </c>
    </row>
    <row r="683" spans="1:14" x14ac:dyDescent="0.3">
      <c r="A683" t="s">
        <v>955</v>
      </c>
      <c r="B683" t="s">
        <v>71</v>
      </c>
      <c r="C683" t="s">
        <v>18</v>
      </c>
      <c r="D683" s="21">
        <v>42677</v>
      </c>
      <c r="E683" t="s">
        <v>553</v>
      </c>
      <c r="H683" t="b">
        <v>0</v>
      </c>
      <c r="I683" t="b">
        <v>1</v>
      </c>
      <c r="J683" t="b">
        <v>0</v>
      </c>
      <c r="L683">
        <v>1</v>
      </c>
      <c r="M683">
        <v>0</v>
      </c>
      <c r="N683">
        <v>0</v>
      </c>
    </row>
    <row r="684" spans="1:14" x14ac:dyDescent="0.3">
      <c r="A684" t="s">
        <v>759</v>
      </c>
      <c r="B684" t="s">
        <v>71</v>
      </c>
      <c r="C684" t="s">
        <v>18</v>
      </c>
      <c r="D684" s="21">
        <v>42683</v>
      </c>
      <c r="H684" t="b">
        <v>0</v>
      </c>
      <c r="I684" t="b">
        <v>1</v>
      </c>
      <c r="J684" t="b">
        <v>1</v>
      </c>
      <c r="L684">
        <v>0.5</v>
      </c>
      <c r="M684">
        <v>0</v>
      </c>
      <c r="N684">
        <v>0</v>
      </c>
    </row>
    <row r="685" spans="1:14" x14ac:dyDescent="0.3">
      <c r="A685" t="s">
        <v>368</v>
      </c>
      <c r="B685" t="s">
        <v>68</v>
      </c>
      <c r="C685" t="s">
        <v>18</v>
      </c>
      <c r="D685" s="21">
        <v>42684</v>
      </c>
      <c r="E685" t="s">
        <v>57</v>
      </c>
      <c r="F685" t="s">
        <v>505</v>
      </c>
      <c r="G685" t="s">
        <v>508</v>
      </c>
      <c r="H685" t="b">
        <v>0</v>
      </c>
      <c r="I685" t="b">
        <v>1</v>
      </c>
      <c r="J685" t="b">
        <v>0</v>
      </c>
      <c r="K685" s="21">
        <v>42677</v>
      </c>
      <c r="L685">
        <v>0.33</v>
      </c>
      <c r="M685">
        <v>0</v>
      </c>
      <c r="N685">
        <v>0</v>
      </c>
    </row>
    <row r="686" spans="1:14" x14ac:dyDescent="0.3">
      <c r="A686" t="s">
        <v>284</v>
      </c>
      <c r="B686" t="s">
        <v>115</v>
      </c>
      <c r="C686" t="s">
        <v>24</v>
      </c>
      <c r="D686" s="21">
        <v>42679</v>
      </c>
      <c r="E686" t="s">
        <v>533</v>
      </c>
      <c r="F686" t="s">
        <v>482</v>
      </c>
      <c r="H686" t="b">
        <v>0</v>
      </c>
      <c r="I686" t="b">
        <v>1</v>
      </c>
      <c r="J686" t="b">
        <v>1</v>
      </c>
      <c r="K686" s="21">
        <v>42679</v>
      </c>
      <c r="L686">
        <v>0.14000000000000001</v>
      </c>
      <c r="M686">
        <v>0</v>
      </c>
      <c r="N686">
        <v>0</v>
      </c>
    </row>
    <row r="687" spans="1:14" x14ac:dyDescent="0.3">
      <c r="A687" t="s">
        <v>284</v>
      </c>
      <c r="B687" t="s">
        <v>115</v>
      </c>
      <c r="C687" t="s">
        <v>24</v>
      </c>
      <c r="D687" s="21">
        <v>42679</v>
      </c>
      <c r="E687" t="s">
        <v>533</v>
      </c>
      <c r="F687" t="s">
        <v>486</v>
      </c>
      <c r="G687" t="s">
        <v>533</v>
      </c>
      <c r="H687" t="b">
        <v>1</v>
      </c>
      <c r="I687" t="b">
        <v>0</v>
      </c>
      <c r="J687" t="b">
        <v>0</v>
      </c>
      <c r="K687" s="21">
        <v>42679</v>
      </c>
      <c r="L687">
        <v>0.14000000000000001</v>
      </c>
      <c r="M687">
        <v>1</v>
      </c>
      <c r="N687">
        <v>1</v>
      </c>
    </row>
    <row r="688" spans="1:14" x14ac:dyDescent="0.3">
      <c r="A688" t="s">
        <v>933</v>
      </c>
      <c r="B688" t="s">
        <v>108</v>
      </c>
      <c r="C688" t="s">
        <v>21</v>
      </c>
      <c r="D688" s="21">
        <v>42681</v>
      </c>
      <c r="E688" t="s">
        <v>392</v>
      </c>
      <c r="F688" t="s">
        <v>497</v>
      </c>
      <c r="G688" t="s">
        <v>392</v>
      </c>
      <c r="H688" t="b">
        <v>0</v>
      </c>
      <c r="I688" t="b">
        <v>1</v>
      </c>
      <c r="J688" t="b">
        <v>0</v>
      </c>
      <c r="K688" s="21">
        <v>42670</v>
      </c>
      <c r="L688">
        <v>0.2</v>
      </c>
      <c r="M688">
        <v>0</v>
      </c>
      <c r="N688">
        <v>0</v>
      </c>
    </row>
    <row r="689" spans="1:14" x14ac:dyDescent="0.3">
      <c r="A689" t="s">
        <v>797</v>
      </c>
      <c r="B689" t="s">
        <v>125</v>
      </c>
      <c r="C689" t="s">
        <v>18</v>
      </c>
      <c r="D689" s="21">
        <v>42681</v>
      </c>
      <c r="E689" t="s">
        <v>142</v>
      </c>
      <c r="F689" t="s">
        <v>522</v>
      </c>
      <c r="G689" t="s">
        <v>142</v>
      </c>
      <c r="H689" t="b">
        <v>0</v>
      </c>
      <c r="I689" t="b">
        <v>1</v>
      </c>
      <c r="J689" t="b">
        <v>0</v>
      </c>
      <c r="L689">
        <v>0.5</v>
      </c>
      <c r="M689">
        <v>0</v>
      </c>
      <c r="N689">
        <v>0</v>
      </c>
    </row>
    <row r="690" spans="1:14" x14ac:dyDescent="0.3">
      <c r="A690" t="s">
        <v>356</v>
      </c>
      <c r="B690" t="s">
        <v>128</v>
      </c>
      <c r="C690" t="s">
        <v>18</v>
      </c>
      <c r="D690" s="21">
        <v>42684</v>
      </c>
      <c r="F690" t="s">
        <v>482</v>
      </c>
      <c r="G690" t="s">
        <v>508</v>
      </c>
      <c r="H690" t="b">
        <v>1</v>
      </c>
      <c r="I690" t="b">
        <v>1</v>
      </c>
      <c r="J690" t="b">
        <v>1</v>
      </c>
      <c r="K690" s="21">
        <v>42684</v>
      </c>
      <c r="L690">
        <v>0.5</v>
      </c>
      <c r="M690">
        <v>0</v>
      </c>
      <c r="N690">
        <v>0</v>
      </c>
    </row>
    <row r="691" spans="1:14" x14ac:dyDescent="0.3">
      <c r="A691" t="s">
        <v>465</v>
      </c>
      <c r="B691" t="s">
        <v>91</v>
      </c>
      <c r="C691" t="s">
        <v>18</v>
      </c>
      <c r="D691" s="21">
        <v>42676</v>
      </c>
      <c r="E691" t="s">
        <v>492</v>
      </c>
      <c r="F691" t="s">
        <v>495</v>
      </c>
      <c r="G691" t="s">
        <v>492</v>
      </c>
      <c r="H691" t="b">
        <v>1</v>
      </c>
      <c r="I691" t="b">
        <v>0</v>
      </c>
      <c r="J691" t="b">
        <v>0</v>
      </c>
      <c r="K691" s="21">
        <v>42676</v>
      </c>
      <c r="L691">
        <v>1</v>
      </c>
      <c r="M691">
        <v>1</v>
      </c>
      <c r="N691">
        <v>0</v>
      </c>
    </row>
    <row r="692" spans="1:14" x14ac:dyDescent="0.3">
      <c r="A692" t="s">
        <v>920</v>
      </c>
      <c r="B692" t="s">
        <v>111</v>
      </c>
      <c r="C692" t="s">
        <v>20</v>
      </c>
      <c r="D692" s="21">
        <v>42682</v>
      </c>
      <c r="F692" t="s">
        <v>482</v>
      </c>
      <c r="G692" t="s">
        <v>648</v>
      </c>
      <c r="H692" t="b">
        <v>0</v>
      </c>
      <c r="I692" t="b">
        <v>1</v>
      </c>
      <c r="J692" t="b">
        <v>1</v>
      </c>
      <c r="L692">
        <v>0.5</v>
      </c>
      <c r="M692">
        <v>0</v>
      </c>
      <c r="N692">
        <v>0</v>
      </c>
    </row>
    <row r="693" spans="1:14" x14ac:dyDescent="0.3">
      <c r="A693" t="s">
        <v>956</v>
      </c>
      <c r="B693" t="s">
        <v>48</v>
      </c>
      <c r="C693" t="s">
        <v>18</v>
      </c>
      <c r="D693" s="21">
        <v>42681</v>
      </c>
      <c r="E693" t="s">
        <v>492</v>
      </c>
      <c r="H693" t="b">
        <v>0</v>
      </c>
      <c r="I693" t="b">
        <v>1</v>
      </c>
      <c r="J693" t="b">
        <v>0</v>
      </c>
      <c r="L693">
        <v>0.5</v>
      </c>
      <c r="M693">
        <v>0</v>
      </c>
      <c r="N693">
        <v>0</v>
      </c>
    </row>
    <row r="694" spans="1:14" x14ac:dyDescent="0.3">
      <c r="A694" t="s">
        <v>363</v>
      </c>
      <c r="B694" t="s">
        <v>98</v>
      </c>
      <c r="C694" t="s">
        <v>20</v>
      </c>
      <c r="D694" s="21">
        <v>42676</v>
      </c>
      <c r="E694" t="s">
        <v>427</v>
      </c>
      <c r="F694" t="s">
        <v>511</v>
      </c>
      <c r="G694" t="s">
        <v>427</v>
      </c>
      <c r="H694" t="b">
        <v>1</v>
      </c>
      <c r="I694" t="b">
        <v>0</v>
      </c>
      <c r="J694" t="b">
        <v>0</v>
      </c>
      <c r="K694" s="21">
        <v>42677</v>
      </c>
      <c r="L694">
        <v>0.2</v>
      </c>
      <c r="M694">
        <v>0</v>
      </c>
      <c r="N694">
        <v>0</v>
      </c>
    </row>
    <row r="695" spans="1:14" x14ac:dyDescent="0.3">
      <c r="A695" t="s">
        <v>957</v>
      </c>
      <c r="B695" t="s">
        <v>72</v>
      </c>
      <c r="C695" t="s">
        <v>18</v>
      </c>
      <c r="D695" s="21">
        <v>42678</v>
      </c>
      <c r="E695" t="s">
        <v>489</v>
      </c>
      <c r="F695" t="s">
        <v>511</v>
      </c>
      <c r="G695" t="s">
        <v>489</v>
      </c>
      <c r="H695" t="b">
        <v>1</v>
      </c>
      <c r="I695" t="b">
        <v>0</v>
      </c>
      <c r="J695" t="b">
        <v>0</v>
      </c>
      <c r="L695">
        <v>1</v>
      </c>
      <c r="M695">
        <v>0</v>
      </c>
      <c r="N695">
        <v>0</v>
      </c>
    </row>
    <row r="696" spans="1:14" x14ac:dyDescent="0.3">
      <c r="A696" t="s">
        <v>958</v>
      </c>
      <c r="B696" t="s">
        <v>62</v>
      </c>
      <c r="C696" t="s">
        <v>23</v>
      </c>
      <c r="D696" s="21">
        <v>42684</v>
      </c>
      <c r="E696" t="s">
        <v>529</v>
      </c>
      <c r="F696" t="s">
        <v>482</v>
      </c>
      <c r="G696" t="s">
        <v>500</v>
      </c>
      <c r="H696" t="b">
        <v>0</v>
      </c>
      <c r="I696" t="b">
        <v>1</v>
      </c>
      <c r="J696" t="b">
        <v>1</v>
      </c>
      <c r="L696">
        <v>1</v>
      </c>
      <c r="M696">
        <v>0</v>
      </c>
      <c r="N696">
        <v>0</v>
      </c>
    </row>
    <row r="697" spans="1:14" x14ac:dyDescent="0.3">
      <c r="A697" t="s">
        <v>959</v>
      </c>
      <c r="B697" t="s">
        <v>114</v>
      </c>
      <c r="C697" t="s">
        <v>20</v>
      </c>
      <c r="D697" s="21">
        <v>42686</v>
      </c>
      <c r="F697" t="s">
        <v>522</v>
      </c>
      <c r="G697" t="s">
        <v>508</v>
      </c>
      <c r="H697" t="b">
        <v>1</v>
      </c>
      <c r="I697" t="b">
        <v>0</v>
      </c>
      <c r="J697" t="b">
        <v>0</v>
      </c>
      <c r="L697">
        <v>1</v>
      </c>
      <c r="M697">
        <v>0</v>
      </c>
      <c r="N697">
        <v>0</v>
      </c>
    </row>
    <row r="698" spans="1:14" x14ac:dyDescent="0.3">
      <c r="A698" t="s">
        <v>738</v>
      </c>
      <c r="B698" t="s">
        <v>88</v>
      </c>
      <c r="C698" t="s">
        <v>18</v>
      </c>
      <c r="D698" s="21">
        <v>42682</v>
      </c>
      <c r="H698" t="b">
        <v>0</v>
      </c>
      <c r="I698" t="b">
        <v>1</v>
      </c>
      <c r="J698" t="b">
        <v>0</v>
      </c>
      <c r="L698">
        <v>0.5</v>
      </c>
      <c r="M698">
        <v>0</v>
      </c>
      <c r="N698">
        <v>0</v>
      </c>
    </row>
    <row r="699" spans="1:14" x14ac:dyDescent="0.3">
      <c r="A699" t="s">
        <v>252</v>
      </c>
      <c r="B699" t="s">
        <v>104</v>
      </c>
      <c r="C699" t="s">
        <v>18</v>
      </c>
      <c r="D699" s="21">
        <v>42683</v>
      </c>
      <c r="F699" t="s">
        <v>507</v>
      </c>
      <c r="G699" t="s">
        <v>508</v>
      </c>
      <c r="H699" t="b">
        <v>0</v>
      </c>
      <c r="I699" t="b">
        <v>1</v>
      </c>
      <c r="J699" t="b">
        <v>0</v>
      </c>
      <c r="K699" s="21">
        <v>42683</v>
      </c>
      <c r="L699">
        <v>0.5</v>
      </c>
      <c r="M699">
        <v>0</v>
      </c>
      <c r="N699">
        <v>0</v>
      </c>
    </row>
    <row r="700" spans="1:14" x14ac:dyDescent="0.3">
      <c r="A700" t="s">
        <v>371</v>
      </c>
      <c r="B700" t="s">
        <v>30</v>
      </c>
      <c r="C700" t="s">
        <v>23</v>
      </c>
      <c r="D700" s="21">
        <v>42677</v>
      </c>
      <c r="E700" t="s">
        <v>529</v>
      </c>
      <c r="F700" t="s">
        <v>495</v>
      </c>
      <c r="G700" t="s">
        <v>529</v>
      </c>
      <c r="H700" t="b">
        <v>1</v>
      </c>
      <c r="I700" t="b">
        <v>0</v>
      </c>
      <c r="J700" t="b">
        <v>0</v>
      </c>
      <c r="K700" s="21">
        <v>42677</v>
      </c>
      <c r="L700">
        <v>0.5</v>
      </c>
      <c r="M700">
        <v>1</v>
      </c>
      <c r="N700">
        <v>0</v>
      </c>
    </row>
    <row r="701" spans="1:14" x14ac:dyDescent="0.3">
      <c r="A701" t="s">
        <v>960</v>
      </c>
      <c r="B701" t="s">
        <v>62</v>
      </c>
      <c r="C701" t="s">
        <v>23</v>
      </c>
      <c r="D701" s="21">
        <v>42679</v>
      </c>
      <c r="H701" t="b">
        <v>0</v>
      </c>
      <c r="I701" t="b">
        <v>1</v>
      </c>
      <c r="J701" t="b">
        <v>0</v>
      </c>
      <c r="L701">
        <v>1</v>
      </c>
      <c r="M701">
        <v>0</v>
      </c>
      <c r="N701">
        <v>0</v>
      </c>
    </row>
    <row r="702" spans="1:14" x14ac:dyDescent="0.3">
      <c r="A702" t="s">
        <v>961</v>
      </c>
      <c r="B702" t="s">
        <v>87</v>
      </c>
      <c r="C702" t="s">
        <v>21</v>
      </c>
      <c r="D702" s="21">
        <v>42676</v>
      </c>
      <c r="E702" t="s">
        <v>307</v>
      </c>
      <c r="F702" t="s">
        <v>482</v>
      </c>
      <c r="G702" t="s">
        <v>307</v>
      </c>
      <c r="H702" t="b">
        <v>1</v>
      </c>
      <c r="I702" t="b">
        <v>1</v>
      </c>
      <c r="J702" t="b">
        <v>1</v>
      </c>
      <c r="L702">
        <v>0.5</v>
      </c>
      <c r="M702">
        <v>0</v>
      </c>
      <c r="N702">
        <v>0</v>
      </c>
    </row>
    <row r="703" spans="1:14" x14ac:dyDescent="0.3">
      <c r="A703" t="s">
        <v>380</v>
      </c>
      <c r="B703" t="s">
        <v>34</v>
      </c>
      <c r="C703" t="s">
        <v>24</v>
      </c>
      <c r="D703" s="21">
        <v>42681</v>
      </c>
      <c r="E703" t="s">
        <v>533</v>
      </c>
      <c r="F703" t="s">
        <v>482</v>
      </c>
      <c r="G703" t="s">
        <v>533</v>
      </c>
      <c r="H703" t="b">
        <v>0</v>
      </c>
      <c r="I703" t="b">
        <v>1</v>
      </c>
      <c r="J703" t="b">
        <v>1</v>
      </c>
      <c r="K703" s="21">
        <v>42682</v>
      </c>
      <c r="L703">
        <v>0.33</v>
      </c>
      <c r="M703">
        <v>0</v>
      </c>
      <c r="N703">
        <v>0</v>
      </c>
    </row>
    <row r="704" spans="1:14" x14ac:dyDescent="0.3">
      <c r="A704" t="s">
        <v>962</v>
      </c>
      <c r="B704" t="s">
        <v>106</v>
      </c>
      <c r="C704" t="s">
        <v>21</v>
      </c>
      <c r="D704" s="21">
        <v>42684</v>
      </c>
      <c r="E704" t="s">
        <v>339</v>
      </c>
      <c r="F704" t="s">
        <v>522</v>
      </c>
      <c r="G704" t="s">
        <v>339</v>
      </c>
      <c r="H704" t="b">
        <v>0</v>
      </c>
      <c r="I704" t="b">
        <v>1</v>
      </c>
      <c r="J704" t="b">
        <v>0</v>
      </c>
      <c r="L704">
        <v>1</v>
      </c>
      <c r="M704">
        <v>0</v>
      </c>
      <c r="N704">
        <v>0</v>
      </c>
    </row>
    <row r="705" spans="1:14" x14ac:dyDescent="0.3">
      <c r="A705" t="s">
        <v>963</v>
      </c>
      <c r="B705" t="s">
        <v>117</v>
      </c>
      <c r="C705" t="s">
        <v>24</v>
      </c>
      <c r="D705" s="21">
        <v>42685</v>
      </c>
      <c r="H705" t="b">
        <v>0</v>
      </c>
      <c r="I705" t="b">
        <v>1</v>
      </c>
      <c r="J705" t="b">
        <v>0</v>
      </c>
      <c r="L705">
        <v>1</v>
      </c>
      <c r="M705">
        <v>0</v>
      </c>
      <c r="N705">
        <v>0</v>
      </c>
    </row>
    <row r="706" spans="1:14" x14ac:dyDescent="0.3">
      <c r="A706" t="s">
        <v>369</v>
      </c>
      <c r="B706" t="s">
        <v>89</v>
      </c>
      <c r="C706" t="s">
        <v>21</v>
      </c>
      <c r="D706" s="21">
        <v>42682</v>
      </c>
      <c r="E706" t="s">
        <v>502</v>
      </c>
      <c r="F706" t="s">
        <v>495</v>
      </c>
      <c r="G706" t="s">
        <v>502</v>
      </c>
      <c r="H706" t="b">
        <v>1</v>
      </c>
      <c r="I706" t="b">
        <v>0</v>
      </c>
      <c r="J706" t="b">
        <v>0</v>
      </c>
      <c r="K706" s="21">
        <v>42682</v>
      </c>
      <c r="L706">
        <v>1</v>
      </c>
      <c r="M706">
        <v>1</v>
      </c>
      <c r="N706">
        <v>0</v>
      </c>
    </row>
    <row r="707" spans="1:14" x14ac:dyDescent="0.3">
      <c r="A707" t="s">
        <v>249</v>
      </c>
      <c r="B707" t="s">
        <v>250</v>
      </c>
      <c r="C707" t="s">
        <v>23</v>
      </c>
      <c r="D707" s="21">
        <v>42573</v>
      </c>
      <c r="E707" t="s">
        <v>529</v>
      </c>
      <c r="F707" t="s">
        <v>511</v>
      </c>
      <c r="G707" t="s">
        <v>529</v>
      </c>
      <c r="H707" t="b">
        <v>0</v>
      </c>
      <c r="I707" t="b">
        <v>0</v>
      </c>
      <c r="J707" t="b">
        <v>0</v>
      </c>
      <c r="K707" s="21">
        <v>42682</v>
      </c>
      <c r="L707">
        <v>0.5</v>
      </c>
      <c r="M707">
        <v>0</v>
      </c>
      <c r="N707">
        <v>0</v>
      </c>
    </row>
    <row r="708" spans="1:14" x14ac:dyDescent="0.3">
      <c r="A708" t="s">
        <v>340</v>
      </c>
      <c r="B708" t="s">
        <v>38</v>
      </c>
      <c r="C708" t="s">
        <v>18</v>
      </c>
      <c r="D708" s="21">
        <v>42682</v>
      </c>
      <c r="E708" t="s">
        <v>339</v>
      </c>
      <c r="F708" t="s">
        <v>511</v>
      </c>
      <c r="G708" t="s">
        <v>339</v>
      </c>
      <c r="H708" t="b">
        <v>1</v>
      </c>
      <c r="I708" t="b">
        <v>0</v>
      </c>
      <c r="J708" t="b">
        <v>0</v>
      </c>
      <c r="K708" s="21">
        <v>42675</v>
      </c>
      <c r="L708">
        <v>0.2</v>
      </c>
      <c r="M708">
        <v>0</v>
      </c>
      <c r="N708">
        <v>0</v>
      </c>
    </row>
    <row r="709" spans="1:14" x14ac:dyDescent="0.3">
      <c r="A709" t="s">
        <v>964</v>
      </c>
      <c r="B709" t="s">
        <v>112</v>
      </c>
      <c r="C709" t="s">
        <v>21</v>
      </c>
      <c r="D709" s="21">
        <v>42676</v>
      </c>
      <c r="E709" t="s">
        <v>491</v>
      </c>
      <c r="F709" t="s">
        <v>482</v>
      </c>
      <c r="G709" t="s">
        <v>491</v>
      </c>
      <c r="H709" t="b">
        <v>0</v>
      </c>
      <c r="I709" t="b">
        <v>1</v>
      </c>
      <c r="J709" t="b">
        <v>1</v>
      </c>
      <c r="L709">
        <v>0.5</v>
      </c>
      <c r="M709">
        <v>0</v>
      </c>
      <c r="N709">
        <v>0</v>
      </c>
    </row>
    <row r="710" spans="1:14" x14ac:dyDescent="0.3">
      <c r="A710" t="s">
        <v>965</v>
      </c>
      <c r="B710" t="s">
        <v>118</v>
      </c>
      <c r="C710" t="s">
        <v>21</v>
      </c>
      <c r="D710" s="21">
        <v>42677</v>
      </c>
      <c r="E710" t="s">
        <v>392</v>
      </c>
      <c r="F710" t="s">
        <v>482</v>
      </c>
      <c r="G710" t="s">
        <v>617</v>
      </c>
      <c r="H710" t="b">
        <v>0</v>
      </c>
      <c r="I710" t="b">
        <v>1</v>
      </c>
      <c r="J710" t="b">
        <v>1</v>
      </c>
      <c r="L710">
        <v>0.5</v>
      </c>
      <c r="M710">
        <v>0</v>
      </c>
      <c r="N710">
        <v>0</v>
      </c>
    </row>
    <row r="711" spans="1:14" x14ac:dyDescent="0.3">
      <c r="A711" t="s">
        <v>966</v>
      </c>
      <c r="B711" t="s">
        <v>120</v>
      </c>
      <c r="C711" t="s">
        <v>21</v>
      </c>
      <c r="D711" s="21">
        <v>42675</v>
      </c>
      <c r="E711" t="s">
        <v>539</v>
      </c>
      <c r="F711" t="s">
        <v>522</v>
      </c>
      <c r="G711" t="s">
        <v>539</v>
      </c>
      <c r="H711" t="b">
        <v>1</v>
      </c>
      <c r="I711" t="b">
        <v>1</v>
      </c>
      <c r="J711" t="b">
        <v>1</v>
      </c>
      <c r="L711">
        <v>1</v>
      </c>
      <c r="M711">
        <v>0</v>
      </c>
      <c r="N711">
        <v>0</v>
      </c>
    </row>
    <row r="712" spans="1:14" x14ac:dyDescent="0.3">
      <c r="A712" t="s">
        <v>967</v>
      </c>
      <c r="B712" t="s">
        <v>126</v>
      </c>
      <c r="C712" t="s">
        <v>20</v>
      </c>
      <c r="D712" s="21">
        <v>42679</v>
      </c>
      <c r="E712" t="s">
        <v>561</v>
      </c>
      <c r="F712" t="s">
        <v>497</v>
      </c>
      <c r="G712" t="s">
        <v>561</v>
      </c>
      <c r="H712" t="b">
        <v>0</v>
      </c>
      <c r="I712" t="b">
        <v>0</v>
      </c>
      <c r="J712" t="b">
        <v>0</v>
      </c>
      <c r="K712" s="21">
        <v>42674</v>
      </c>
      <c r="L712">
        <v>1</v>
      </c>
      <c r="M712">
        <v>0</v>
      </c>
      <c r="N712">
        <v>0</v>
      </c>
    </row>
    <row r="713" spans="1:14" x14ac:dyDescent="0.3">
      <c r="A713" t="s">
        <v>968</v>
      </c>
      <c r="B713" t="s">
        <v>78</v>
      </c>
      <c r="C713" t="s">
        <v>18</v>
      </c>
      <c r="D713" s="21">
        <v>42688</v>
      </c>
      <c r="H713" t="b">
        <v>0</v>
      </c>
      <c r="I713" t="b">
        <v>1</v>
      </c>
      <c r="J713" t="b">
        <v>1</v>
      </c>
      <c r="L713">
        <v>1</v>
      </c>
      <c r="M713">
        <v>0</v>
      </c>
      <c r="N713">
        <v>0</v>
      </c>
    </row>
    <row r="714" spans="1:14" x14ac:dyDescent="0.3">
      <c r="A714" t="s">
        <v>290</v>
      </c>
      <c r="B714" t="s">
        <v>82</v>
      </c>
      <c r="C714" t="s">
        <v>23</v>
      </c>
      <c r="D714" s="21">
        <v>42681</v>
      </c>
      <c r="E714" t="s">
        <v>500</v>
      </c>
      <c r="F714" t="s">
        <v>488</v>
      </c>
      <c r="G714" t="s">
        <v>500</v>
      </c>
      <c r="H714" t="b">
        <v>0</v>
      </c>
      <c r="I714" t="b">
        <v>1</v>
      </c>
      <c r="J714" t="b">
        <v>0</v>
      </c>
      <c r="K714" s="21">
        <v>42681</v>
      </c>
      <c r="L714">
        <v>1</v>
      </c>
      <c r="M714">
        <v>1</v>
      </c>
      <c r="N714">
        <v>0</v>
      </c>
    </row>
    <row r="715" spans="1:14" x14ac:dyDescent="0.3">
      <c r="A715" t="s">
        <v>377</v>
      </c>
      <c r="B715" t="s">
        <v>114</v>
      </c>
      <c r="C715" t="s">
        <v>20</v>
      </c>
      <c r="D715" s="21">
        <v>42678</v>
      </c>
      <c r="E715" t="s">
        <v>516</v>
      </c>
      <c r="F715" t="s">
        <v>482</v>
      </c>
      <c r="G715" t="s">
        <v>516</v>
      </c>
      <c r="H715" t="b">
        <v>1</v>
      </c>
      <c r="I715" t="b">
        <v>1</v>
      </c>
      <c r="J715" t="b">
        <v>1</v>
      </c>
      <c r="K715" s="21">
        <v>42683</v>
      </c>
      <c r="L715">
        <v>0.2</v>
      </c>
      <c r="M715">
        <v>0</v>
      </c>
      <c r="N715">
        <v>0</v>
      </c>
    </row>
    <row r="716" spans="1:14" x14ac:dyDescent="0.3">
      <c r="A716" t="s">
        <v>969</v>
      </c>
      <c r="B716" t="s">
        <v>30</v>
      </c>
      <c r="C716" t="s">
        <v>23</v>
      </c>
      <c r="D716" s="21">
        <v>42683</v>
      </c>
      <c r="E716" t="s">
        <v>529</v>
      </c>
      <c r="F716" t="s">
        <v>511</v>
      </c>
      <c r="G716" t="s">
        <v>529</v>
      </c>
      <c r="H716" t="b">
        <v>0</v>
      </c>
      <c r="I716" t="b">
        <v>0</v>
      </c>
      <c r="J716" t="b">
        <v>0</v>
      </c>
      <c r="L716">
        <v>1</v>
      </c>
      <c r="M716">
        <v>0</v>
      </c>
      <c r="N716">
        <v>0</v>
      </c>
    </row>
    <row r="717" spans="1:14" x14ac:dyDescent="0.3">
      <c r="A717" t="s">
        <v>970</v>
      </c>
      <c r="B717" t="s">
        <v>36</v>
      </c>
      <c r="C717" t="s">
        <v>18</v>
      </c>
      <c r="D717" s="21">
        <v>42689</v>
      </c>
      <c r="H717" t="b">
        <v>0</v>
      </c>
      <c r="I717" t="b">
        <v>1</v>
      </c>
      <c r="J717" t="b">
        <v>0</v>
      </c>
      <c r="L717">
        <v>1</v>
      </c>
      <c r="M717">
        <v>0</v>
      </c>
      <c r="N717">
        <v>0</v>
      </c>
    </row>
    <row r="718" spans="1:14" x14ac:dyDescent="0.3">
      <c r="A718" t="s">
        <v>372</v>
      </c>
      <c r="B718" t="s">
        <v>98</v>
      </c>
      <c r="C718" t="s">
        <v>20</v>
      </c>
      <c r="D718" s="21">
        <v>42676</v>
      </c>
      <c r="E718" t="s">
        <v>532</v>
      </c>
      <c r="F718" t="s">
        <v>482</v>
      </c>
      <c r="G718" t="s">
        <v>648</v>
      </c>
      <c r="H718" t="b">
        <v>1</v>
      </c>
      <c r="I718" t="b">
        <v>1</v>
      </c>
      <c r="J718" t="b">
        <v>1</v>
      </c>
      <c r="K718" s="21">
        <v>42679</v>
      </c>
      <c r="L718">
        <v>0.5</v>
      </c>
      <c r="M718">
        <v>0</v>
      </c>
      <c r="N718">
        <v>0</v>
      </c>
    </row>
    <row r="719" spans="1:14" x14ac:dyDescent="0.3">
      <c r="A719" t="s">
        <v>971</v>
      </c>
      <c r="B719" t="s">
        <v>120</v>
      </c>
      <c r="C719" t="s">
        <v>21</v>
      </c>
      <c r="D719" s="21">
        <v>42675</v>
      </c>
      <c r="E719" t="s">
        <v>502</v>
      </c>
      <c r="F719" t="s">
        <v>522</v>
      </c>
      <c r="G719" t="s">
        <v>502</v>
      </c>
      <c r="H719" t="b">
        <v>0</v>
      </c>
      <c r="I719" t="b">
        <v>1</v>
      </c>
      <c r="J719" t="b">
        <v>0</v>
      </c>
      <c r="L719">
        <v>1</v>
      </c>
      <c r="M719">
        <v>0</v>
      </c>
      <c r="N719">
        <v>0</v>
      </c>
    </row>
    <row r="720" spans="1:14" x14ac:dyDescent="0.3">
      <c r="A720" t="s">
        <v>972</v>
      </c>
      <c r="B720" t="s">
        <v>39</v>
      </c>
      <c r="C720" t="s">
        <v>18</v>
      </c>
      <c r="D720" s="21">
        <v>42679</v>
      </c>
      <c r="F720" t="s">
        <v>505</v>
      </c>
      <c r="G720" t="s">
        <v>508</v>
      </c>
      <c r="H720" t="b">
        <v>0</v>
      </c>
      <c r="I720" t="b">
        <v>1</v>
      </c>
      <c r="J720" t="b">
        <v>0</v>
      </c>
      <c r="L720">
        <v>1</v>
      </c>
      <c r="M720">
        <v>0</v>
      </c>
      <c r="N720">
        <v>0</v>
      </c>
    </row>
    <row r="721" spans="1:14" x14ac:dyDescent="0.3">
      <c r="A721" t="s">
        <v>973</v>
      </c>
      <c r="B721" t="s">
        <v>111</v>
      </c>
      <c r="C721" t="s">
        <v>20</v>
      </c>
      <c r="D721" s="21">
        <v>42676</v>
      </c>
      <c r="E721" t="s">
        <v>516</v>
      </c>
      <c r="H721" t="b">
        <v>0</v>
      </c>
      <c r="I721" t="b">
        <v>1</v>
      </c>
      <c r="J721" t="b">
        <v>0</v>
      </c>
      <c r="L721">
        <v>1</v>
      </c>
      <c r="M721">
        <v>0</v>
      </c>
      <c r="N721">
        <v>0</v>
      </c>
    </row>
    <row r="722" spans="1:14" x14ac:dyDescent="0.3">
      <c r="A722" t="s">
        <v>974</v>
      </c>
      <c r="B722" t="s">
        <v>36</v>
      </c>
      <c r="C722" t="s">
        <v>18</v>
      </c>
      <c r="D722" s="21">
        <v>42676</v>
      </c>
      <c r="E722" t="s">
        <v>57</v>
      </c>
      <c r="H722" t="b">
        <v>1</v>
      </c>
      <c r="I722" t="b">
        <v>1</v>
      </c>
      <c r="J722" t="b">
        <v>1</v>
      </c>
      <c r="L722">
        <v>0.33</v>
      </c>
      <c r="M722">
        <v>0</v>
      </c>
      <c r="N722">
        <v>0</v>
      </c>
    </row>
    <row r="723" spans="1:14" x14ac:dyDescent="0.3">
      <c r="A723" t="s">
        <v>370</v>
      </c>
      <c r="B723" t="s">
        <v>120</v>
      </c>
      <c r="C723" t="s">
        <v>21</v>
      </c>
      <c r="D723" s="21">
        <v>42676</v>
      </c>
      <c r="E723" t="s">
        <v>561</v>
      </c>
      <c r="F723" t="s">
        <v>488</v>
      </c>
      <c r="G723" t="s">
        <v>561</v>
      </c>
      <c r="H723" t="b">
        <v>1</v>
      </c>
      <c r="I723" t="b">
        <v>0</v>
      </c>
      <c r="J723" t="b">
        <v>0</v>
      </c>
      <c r="K723" s="21">
        <v>42676</v>
      </c>
      <c r="L723">
        <v>1</v>
      </c>
      <c r="M723">
        <v>1</v>
      </c>
      <c r="N723">
        <v>0</v>
      </c>
    </row>
    <row r="724" spans="1:14" x14ac:dyDescent="0.3">
      <c r="A724" t="s">
        <v>975</v>
      </c>
      <c r="B724" t="s">
        <v>55</v>
      </c>
      <c r="C724" t="s">
        <v>19</v>
      </c>
      <c r="D724" s="21">
        <v>42682</v>
      </c>
      <c r="F724" t="s">
        <v>482</v>
      </c>
      <c r="G724" t="s">
        <v>727</v>
      </c>
      <c r="H724" t="b">
        <v>0</v>
      </c>
      <c r="I724" t="b">
        <v>1</v>
      </c>
      <c r="J724" t="b">
        <v>1</v>
      </c>
      <c r="L724">
        <v>0.5</v>
      </c>
      <c r="M724">
        <v>0</v>
      </c>
      <c r="N724">
        <v>0</v>
      </c>
    </row>
    <row r="725" spans="1:14" x14ac:dyDescent="0.3">
      <c r="A725" t="s">
        <v>210</v>
      </c>
      <c r="B725" t="s">
        <v>61</v>
      </c>
      <c r="C725" t="s">
        <v>24</v>
      </c>
      <c r="D725" s="21">
        <v>42677</v>
      </c>
      <c r="E725" t="s">
        <v>532</v>
      </c>
      <c r="F725" t="s">
        <v>564</v>
      </c>
      <c r="G725" t="s">
        <v>532</v>
      </c>
      <c r="H725" t="b">
        <v>0</v>
      </c>
      <c r="I725" t="b">
        <v>0</v>
      </c>
      <c r="J725" t="b">
        <v>0</v>
      </c>
      <c r="K725" s="21">
        <v>42677</v>
      </c>
      <c r="L725">
        <v>1</v>
      </c>
      <c r="M725">
        <v>1</v>
      </c>
      <c r="N725">
        <v>0</v>
      </c>
    </row>
    <row r="726" spans="1:14" x14ac:dyDescent="0.3">
      <c r="A726" t="s">
        <v>976</v>
      </c>
      <c r="B726" t="s">
        <v>71</v>
      </c>
      <c r="C726" t="s">
        <v>18</v>
      </c>
      <c r="D726" s="21">
        <v>42677</v>
      </c>
      <c r="E726" t="s">
        <v>57</v>
      </c>
      <c r="F726" t="s">
        <v>497</v>
      </c>
      <c r="G726" t="s">
        <v>57</v>
      </c>
      <c r="H726" t="b">
        <v>0</v>
      </c>
      <c r="I726" t="b">
        <v>0</v>
      </c>
      <c r="J726" t="b">
        <v>0</v>
      </c>
      <c r="L726">
        <v>1</v>
      </c>
      <c r="M726">
        <v>0</v>
      </c>
      <c r="N726">
        <v>0</v>
      </c>
    </row>
    <row r="727" spans="1:14" x14ac:dyDescent="0.3">
      <c r="A727" t="s">
        <v>977</v>
      </c>
      <c r="B727" t="s">
        <v>104</v>
      </c>
      <c r="C727" t="s">
        <v>18</v>
      </c>
      <c r="D727" s="21">
        <v>42679</v>
      </c>
      <c r="F727" t="s">
        <v>730</v>
      </c>
      <c r="G727" t="s">
        <v>508</v>
      </c>
      <c r="H727" t="b">
        <v>0</v>
      </c>
      <c r="I727" t="b">
        <v>1</v>
      </c>
      <c r="J727" t="b">
        <v>0</v>
      </c>
      <c r="L727">
        <v>1</v>
      </c>
      <c r="M727">
        <v>0</v>
      </c>
      <c r="N727">
        <v>0</v>
      </c>
    </row>
    <row r="728" spans="1:14" x14ac:dyDescent="0.3">
      <c r="A728" t="s">
        <v>714</v>
      </c>
      <c r="B728" t="s">
        <v>88</v>
      </c>
      <c r="C728" t="s">
        <v>18</v>
      </c>
      <c r="D728" s="21">
        <v>42675</v>
      </c>
      <c r="E728" t="s">
        <v>539</v>
      </c>
      <c r="F728" t="s">
        <v>511</v>
      </c>
      <c r="G728" t="s">
        <v>539</v>
      </c>
      <c r="H728" t="b">
        <v>1</v>
      </c>
      <c r="I728" t="b">
        <v>0</v>
      </c>
      <c r="J728" t="b">
        <v>0</v>
      </c>
      <c r="L728">
        <v>0.5</v>
      </c>
      <c r="M728">
        <v>0</v>
      </c>
      <c r="N728">
        <v>0</v>
      </c>
    </row>
    <row r="729" spans="1:14" x14ac:dyDescent="0.3">
      <c r="A729" t="s">
        <v>978</v>
      </c>
      <c r="B729" t="s">
        <v>113</v>
      </c>
      <c r="C729" t="s">
        <v>20</v>
      </c>
      <c r="D729" s="21">
        <v>42678</v>
      </c>
      <c r="H729" t="b">
        <v>0</v>
      </c>
      <c r="I729" t="b">
        <v>1</v>
      </c>
      <c r="J729" t="b">
        <v>1</v>
      </c>
      <c r="L729">
        <v>0.5</v>
      </c>
      <c r="M729">
        <v>0</v>
      </c>
      <c r="N729">
        <v>0</v>
      </c>
    </row>
    <row r="730" spans="1:14" x14ac:dyDescent="0.3">
      <c r="A730" t="s">
        <v>979</v>
      </c>
      <c r="B730" t="s">
        <v>125</v>
      </c>
      <c r="C730" t="s">
        <v>18</v>
      </c>
      <c r="D730" s="21">
        <v>42679</v>
      </c>
      <c r="E730" t="s">
        <v>300</v>
      </c>
      <c r="F730" t="s">
        <v>522</v>
      </c>
      <c r="G730" t="s">
        <v>300</v>
      </c>
      <c r="H730" t="b">
        <v>1</v>
      </c>
      <c r="I730" t="b">
        <v>1</v>
      </c>
      <c r="J730" t="b">
        <v>1</v>
      </c>
      <c r="L730">
        <v>1</v>
      </c>
      <c r="M730">
        <v>0</v>
      </c>
      <c r="N730">
        <v>0</v>
      </c>
    </row>
    <row r="731" spans="1:14" x14ac:dyDescent="0.3">
      <c r="A731" t="s">
        <v>980</v>
      </c>
      <c r="B731" t="s">
        <v>87</v>
      </c>
      <c r="C731" t="s">
        <v>21</v>
      </c>
      <c r="D731" s="21">
        <v>42676</v>
      </c>
      <c r="E731" t="s">
        <v>392</v>
      </c>
      <c r="F731" t="s">
        <v>482</v>
      </c>
      <c r="G731" t="s">
        <v>392</v>
      </c>
      <c r="H731" t="b">
        <v>1</v>
      </c>
      <c r="I731" t="b">
        <v>1</v>
      </c>
      <c r="J731" t="b">
        <v>1</v>
      </c>
      <c r="L731">
        <v>0.33</v>
      </c>
      <c r="M731">
        <v>0</v>
      </c>
      <c r="N731">
        <v>0</v>
      </c>
    </row>
    <row r="732" spans="1:14" x14ac:dyDescent="0.3">
      <c r="A732" t="s">
        <v>981</v>
      </c>
      <c r="B732" t="s">
        <v>89</v>
      </c>
      <c r="C732" t="s">
        <v>21</v>
      </c>
      <c r="D732" s="21">
        <v>42685</v>
      </c>
      <c r="E732" t="s">
        <v>509</v>
      </c>
      <c r="H732" t="b">
        <v>1</v>
      </c>
      <c r="I732" t="b">
        <v>1</v>
      </c>
      <c r="J732" t="b">
        <v>1</v>
      </c>
      <c r="L732">
        <v>1</v>
      </c>
      <c r="M732">
        <v>0</v>
      </c>
      <c r="N732">
        <v>0</v>
      </c>
    </row>
    <row r="733" spans="1:14" x14ac:dyDescent="0.3">
      <c r="A733" t="s">
        <v>982</v>
      </c>
      <c r="B733" t="s">
        <v>71</v>
      </c>
      <c r="C733" t="s">
        <v>18</v>
      </c>
      <c r="D733" s="21">
        <v>42676</v>
      </c>
      <c r="E733" t="s">
        <v>492</v>
      </c>
      <c r="H733" t="b">
        <v>0</v>
      </c>
      <c r="I733" t="b">
        <v>1</v>
      </c>
      <c r="J733" t="b">
        <v>0</v>
      </c>
      <c r="L733">
        <v>1</v>
      </c>
      <c r="M733">
        <v>0</v>
      </c>
      <c r="N733">
        <v>0</v>
      </c>
    </row>
    <row r="734" spans="1:14" x14ac:dyDescent="0.3">
      <c r="A734" t="s">
        <v>368</v>
      </c>
      <c r="B734" t="s">
        <v>68</v>
      </c>
      <c r="C734" t="s">
        <v>18</v>
      </c>
      <c r="D734" s="21">
        <v>42677</v>
      </c>
      <c r="E734" t="s">
        <v>57</v>
      </c>
      <c r="F734" t="s">
        <v>512</v>
      </c>
      <c r="G734" t="s">
        <v>57</v>
      </c>
      <c r="H734" t="b">
        <v>0</v>
      </c>
      <c r="I734" t="b">
        <v>0</v>
      </c>
      <c r="J734" t="b">
        <v>0</v>
      </c>
      <c r="K734" s="21">
        <v>42677</v>
      </c>
      <c r="L734">
        <v>0.33</v>
      </c>
      <c r="M734">
        <v>1</v>
      </c>
      <c r="N734">
        <v>0</v>
      </c>
    </row>
    <row r="735" spans="1:14" x14ac:dyDescent="0.3">
      <c r="A735" t="s">
        <v>933</v>
      </c>
      <c r="B735" t="s">
        <v>108</v>
      </c>
      <c r="C735" t="s">
        <v>21</v>
      </c>
      <c r="D735" s="21">
        <v>42675</v>
      </c>
      <c r="H735" t="b">
        <v>1</v>
      </c>
      <c r="I735" t="b">
        <v>1</v>
      </c>
      <c r="J735" t="b">
        <v>0</v>
      </c>
      <c r="K735" s="21">
        <v>42670</v>
      </c>
      <c r="L735">
        <v>0.2</v>
      </c>
      <c r="M735">
        <v>0</v>
      </c>
      <c r="N735">
        <v>0</v>
      </c>
    </row>
    <row r="736" spans="1:14" x14ac:dyDescent="0.3">
      <c r="A736" t="s">
        <v>983</v>
      </c>
      <c r="B736" t="s">
        <v>51</v>
      </c>
      <c r="C736" t="s">
        <v>18</v>
      </c>
      <c r="D736" s="21">
        <v>42681</v>
      </c>
      <c r="F736" t="s">
        <v>505</v>
      </c>
      <c r="G736" t="s">
        <v>508</v>
      </c>
      <c r="H736" t="b">
        <v>0</v>
      </c>
      <c r="I736" t="b">
        <v>1</v>
      </c>
      <c r="J736" t="b">
        <v>0</v>
      </c>
      <c r="L736">
        <v>1</v>
      </c>
      <c r="M736">
        <v>0</v>
      </c>
      <c r="N736">
        <v>0</v>
      </c>
    </row>
    <row r="737" spans="1:14" x14ac:dyDescent="0.3">
      <c r="A737" t="s">
        <v>313</v>
      </c>
      <c r="B737" t="s">
        <v>56</v>
      </c>
      <c r="C737" t="s">
        <v>24</v>
      </c>
      <c r="D737" s="21">
        <v>42675</v>
      </c>
      <c r="E737" t="s">
        <v>587</v>
      </c>
      <c r="F737" t="s">
        <v>495</v>
      </c>
      <c r="G737" t="s">
        <v>587</v>
      </c>
      <c r="H737" t="b">
        <v>1</v>
      </c>
      <c r="I737" t="b">
        <v>0</v>
      </c>
      <c r="J737" t="b">
        <v>0</v>
      </c>
      <c r="K737" s="21">
        <v>42675</v>
      </c>
      <c r="L737">
        <v>0.33</v>
      </c>
      <c r="M737">
        <v>1</v>
      </c>
      <c r="N737">
        <v>0</v>
      </c>
    </row>
    <row r="738" spans="1:14" x14ac:dyDescent="0.3">
      <c r="A738" t="s">
        <v>228</v>
      </c>
      <c r="B738" t="s">
        <v>95</v>
      </c>
      <c r="C738" t="s">
        <v>18</v>
      </c>
      <c r="D738" s="21">
        <v>42679</v>
      </c>
      <c r="E738" t="s">
        <v>57</v>
      </c>
      <c r="F738" t="s">
        <v>482</v>
      </c>
      <c r="G738" t="s">
        <v>57</v>
      </c>
      <c r="H738" t="b">
        <v>1</v>
      </c>
      <c r="I738" t="b">
        <v>1</v>
      </c>
      <c r="J738" t="b">
        <v>1</v>
      </c>
      <c r="K738" s="21">
        <v>42686</v>
      </c>
      <c r="L738">
        <v>0.33</v>
      </c>
      <c r="M738">
        <v>0</v>
      </c>
      <c r="N738">
        <v>0</v>
      </c>
    </row>
    <row r="739" spans="1:14" x14ac:dyDescent="0.3">
      <c r="A739" t="s">
        <v>984</v>
      </c>
      <c r="B739" t="s">
        <v>48</v>
      </c>
      <c r="C739" t="s">
        <v>18</v>
      </c>
      <c r="D739" s="21">
        <v>42683</v>
      </c>
      <c r="E739" t="s">
        <v>142</v>
      </c>
      <c r="F739" t="s">
        <v>511</v>
      </c>
      <c r="G739" t="s">
        <v>142</v>
      </c>
      <c r="H739" t="b">
        <v>0</v>
      </c>
      <c r="I739" t="b">
        <v>0</v>
      </c>
      <c r="J739" t="b">
        <v>0</v>
      </c>
      <c r="L739">
        <v>1</v>
      </c>
      <c r="M739">
        <v>0</v>
      </c>
      <c r="N739">
        <v>0</v>
      </c>
    </row>
    <row r="740" spans="1:14" x14ac:dyDescent="0.3">
      <c r="A740" t="s">
        <v>362</v>
      </c>
      <c r="B740" t="s">
        <v>77</v>
      </c>
      <c r="C740" t="s">
        <v>23</v>
      </c>
      <c r="D740" s="21">
        <v>42676</v>
      </c>
      <c r="E740" t="s">
        <v>529</v>
      </c>
      <c r="F740" t="s">
        <v>488</v>
      </c>
      <c r="G740" t="s">
        <v>529</v>
      </c>
      <c r="H740" t="b">
        <v>1</v>
      </c>
      <c r="I740" t="b">
        <v>0</v>
      </c>
      <c r="J740" t="b">
        <v>0</v>
      </c>
      <c r="K740" s="21">
        <v>42676</v>
      </c>
      <c r="L740">
        <v>1</v>
      </c>
      <c r="M740">
        <v>1</v>
      </c>
      <c r="N740">
        <v>0</v>
      </c>
    </row>
    <row r="741" spans="1:14" x14ac:dyDescent="0.3">
      <c r="A741" t="s">
        <v>985</v>
      </c>
      <c r="B741" t="s">
        <v>111</v>
      </c>
      <c r="C741" t="s">
        <v>20</v>
      </c>
      <c r="D741" s="21">
        <v>42682</v>
      </c>
      <c r="H741" t="b">
        <v>0</v>
      </c>
      <c r="I741" t="b">
        <v>1</v>
      </c>
      <c r="J741" t="b">
        <v>0</v>
      </c>
      <c r="L741">
        <v>1</v>
      </c>
      <c r="M741">
        <v>0</v>
      </c>
      <c r="N741">
        <v>0</v>
      </c>
    </row>
    <row r="742" spans="1:14" x14ac:dyDescent="0.3">
      <c r="A742" t="s">
        <v>986</v>
      </c>
      <c r="B742" t="s">
        <v>71</v>
      </c>
      <c r="C742" t="s">
        <v>18</v>
      </c>
      <c r="D742" s="21">
        <v>42676</v>
      </c>
      <c r="E742" t="s">
        <v>553</v>
      </c>
      <c r="F742" t="s">
        <v>505</v>
      </c>
      <c r="G742" t="s">
        <v>553</v>
      </c>
      <c r="H742" t="b">
        <v>1</v>
      </c>
      <c r="I742" t="b">
        <v>0</v>
      </c>
      <c r="J742" t="b">
        <v>0</v>
      </c>
      <c r="L742">
        <v>1</v>
      </c>
      <c r="M742">
        <v>0</v>
      </c>
      <c r="N742">
        <v>0</v>
      </c>
    </row>
    <row r="743" spans="1:14" x14ac:dyDescent="0.3">
      <c r="A743" t="s">
        <v>371</v>
      </c>
      <c r="B743" t="s">
        <v>30</v>
      </c>
      <c r="C743" t="s">
        <v>23</v>
      </c>
      <c r="D743" s="21">
        <v>42676</v>
      </c>
      <c r="F743" t="s">
        <v>482</v>
      </c>
      <c r="G743" t="s">
        <v>617</v>
      </c>
      <c r="H743" t="b">
        <v>1</v>
      </c>
      <c r="I743" t="b">
        <v>1</v>
      </c>
      <c r="J743" t="b">
        <v>1</v>
      </c>
      <c r="K743" s="21">
        <v>42677</v>
      </c>
      <c r="L743">
        <v>0.5</v>
      </c>
      <c r="M743">
        <v>0</v>
      </c>
      <c r="N743">
        <v>0</v>
      </c>
    </row>
    <row r="744" spans="1:14" x14ac:dyDescent="0.3">
      <c r="A744" t="s">
        <v>946</v>
      </c>
      <c r="B744" t="s">
        <v>83</v>
      </c>
      <c r="C744" t="s">
        <v>19</v>
      </c>
      <c r="D744" s="21">
        <v>42679</v>
      </c>
      <c r="H744" t="b">
        <v>0</v>
      </c>
      <c r="I744" t="b">
        <v>1</v>
      </c>
      <c r="J744" t="b">
        <v>1</v>
      </c>
      <c r="L744">
        <v>0.5</v>
      </c>
      <c r="M744">
        <v>0</v>
      </c>
      <c r="N744">
        <v>0</v>
      </c>
    </row>
    <row r="745" spans="1:14" x14ac:dyDescent="0.3">
      <c r="A745" t="s">
        <v>987</v>
      </c>
      <c r="B745" t="s">
        <v>123</v>
      </c>
      <c r="C745" t="s">
        <v>19</v>
      </c>
      <c r="D745" s="21">
        <v>42676</v>
      </c>
      <c r="E745" t="s">
        <v>545</v>
      </c>
      <c r="F745" t="s">
        <v>505</v>
      </c>
      <c r="G745" t="s">
        <v>545</v>
      </c>
      <c r="H745" t="b">
        <v>1</v>
      </c>
      <c r="I745" t="b">
        <v>0</v>
      </c>
      <c r="J745" t="b">
        <v>0</v>
      </c>
      <c r="L745">
        <v>1</v>
      </c>
      <c r="M745">
        <v>0</v>
      </c>
      <c r="N745">
        <v>0</v>
      </c>
    </row>
    <row r="746" spans="1:14" x14ac:dyDescent="0.3">
      <c r="A746" t="s">
        <v>933</v>
      </c>
      <c r="B746" t="s">
        <v>108</v>
      </c>
      <c r="C746" t="s">
        <v>21</v>
      </c>
      <c r="D746" s="21">
        <v>42675</v>
      </c>
      <c r="E746" t="s">
        <v>307</v>
      </c>
      <c r="F746" t="s">
        <v>482</v>
      </c>
      <c r="G746" t="s">
        <v>307</v>
      </c>
      <c r="H746" t="b">
        <v>1</v>
      </c>
      <c r="I746" t="b">
        <v>1</v>
      </c>
      <c r="J746" t="b">
        <v>1</v>
      </c>
      <c r="K746" s="21">
        <v>42670</v>
      </c>
      <c r="L746">
        <v>0.2</v>
      </c>
      <c r="M746">
        <v>0</v>
      </c>
      <c r="N746">
        <v>0</v>
      </c>
    </row>
    <row r="747" spans="1:14" x14ac:dyDescent="0.3">
      <c r="A747" t="s">
        <v>988</v>
      </c>
      <c r="B747" t="s">
        <v>110</v>
      </c>
      <c r="C747" t="s">
        <v>21</v>
      </c>
      <c r="D747" s="21">
        <v>42678</v>
      </c>
      <c r="E747" t="s">
        <v>339</v>
      </c>
      <c r="H747" t="b">
        <v>0</v>
      </c>
      <c r="I747" t="b">
        <v>0</v>
      </c>
      <c r="J747" t="b">
        <v>0</v>
      </c>
      <c r="L747">
        <v>1</v>
      </c>
      <c r="M747">
        <v>0</v>
      </c>
      <c r="N747">
        <v>0</v>
      </c>
    </row>
    <row r="748" spans="1:14" x14ac:dyDescent="0.3">
      <c r="A748" t="s">
        <v>989</v>
      </c>
      <c r="B748" t="s">
        <v>73</v>
      </c>
      <c r="C748" t="s">
        <v>23</v>
      </c>
      <c r="D748" s="21">
        <v>42677</v>
      </c>
      <c r="E748" t="s">
        <v>73</v>
      </c>
      <c r="F748" t="s">
        <v>511</v>
      </c>
      <c r="G748" t="s">
        <v>73</v>
      </c>
      <c r="H748" t="b">
        <v>0</v>
      </c>
      <c r="I748" t="b">
        <v>0</v>
      </c>
      <c r="J748" t="b">
        <v>0</v>
      </c>
      <c r="L748">
        <v>1</v>
      </c>
      <c r="M748">
        <v>0</v>
      </c>
      <c r="N748">
        <v>0</v>
      </c>
    </row>
    <row r="749" spans="1:14" x14ac:dyDescent="0.3">
      <c r="A749" t="s">
        <v>341</v>
      </c>
      <c r="B749" t="s">
        <v>32</v>
      </c>
      <c r="C749" t="s">
        <v>23</v>
      </c>
      <c r="D749" s="21">
        <v>42686</v>
      </c>
      <c r="E749" t="s">
        <v>570</v>
      </c>
      <c r="F749" t="s">
        <v>512</v>
      </c>
      <c r="G749" t="s">
        <v>570</v>
      </c>
      <c r="H749" t="b">
        <v>0</v>
      </c>
      <c r="I749" t="b">
        <v>0</v>
      </c>
      <c r="J749" t="b">
        <v>0</v>
      </c>
      <c r="K749" s="21">
        <v>42686</v>
      </c>
      <c r="L749">
        <v>0.5</v>
      </c>
      <c r="M749">
        <v>1</v>
      </c>
      <c r="N749">
        <v>0</v>
      </c>
    </row>
    <row r="750" spans="1:14" x14ac:dyDescent="0.3">
      <c r="A750" t="s">
        <v>990</v>
      </c>
      <c r="B750" t="s">
        <v>104</v>
      </c>
      <c r="C750" t="s">
        <v>18</v>
      </c>
      <c r="D750" s="21">
        <v>42679</v>
      </c>
      <c r="F750" t="s">
        <v>505</v>
      </c>
      <c r="G750" t="s">
        <v>508</v>
      </c>
      <c r="H750" t="b">
        <v>0</v>
      </c>
      <c r="I750" t="b">
        <v>1</v>
      </c>
      <c r="J750" t="b">
        <v>0</v>
      </c>
      <c r="L750">
        <v>1</v>
      </c>
      <c r="M750">
        <v>0</v>
      </c>
      <c r="N750">
        <v>0</v>
      </c>
    </row>
    <row r="751" spans="1:14" x14ac:dyDescent="0.3">
      <c r="A751" t="s">
        <v>937</v>
      </c>
      <c r="B751" t="s">
        <v>55</v>
      </c>
      <c r="C751" t="s">
        <v>19</v>
      </c>
      <c r="D751" s="21">
        <v>42684</v>
      </c>
      <c r="E751" t="s">
        <v>625</v>
      </c>
      <c r="F751" t="s">
        <v>507</v>
      </c>
      <c r="G751" t="s">
        <v>508</v>
      </c>
      <c r="H751" t="b">
        <v>1</v>
      </c>
      <c r="I751" t="b">
        <v>1</v>
      </c>
      <c r="J751" t="b">
        <v>0</v>
      </c>
      <c r="L751">
        <v>0.5</v>
      </c>
      <c r="M751">
        <v>0</v>
      </c>
      <c r="N751">
        <v>0</v>
      </c>
    </row>
    <row r="752" spans="1:14" x14ac:dyDescent="0.3">
      <c r="A752" t="s">
        <v>292</v>
      </c>
      <c r="B752" t="s">
        <v>112</v>
      </c>
      <c r="C752" t="s">
        <v>21</v>
      </c>
      <c r="D752" s="21">
        <v>42678</v>
      </c>
      <c r="E752" t="s">
        <v>539</v>
      </c>
      <c r="F752" t="s">
        <v>486</v>
      </c>
      <c r="G752" t="s">
        <v>539</v>
      </c>
      <c r="H752" t="b">
        <v>1</v>
      </c>
      <c r="I752" t="b">
        <v>0</v>
      </c>
      <c r="J752" t="b">
        <v>0</v>
      </c>
      <c r="K752" s="21">
        <v>42678</v>
      </c>
      <c r="L752">
        <v>1</v>
      </c>
      <c r="M752">
        <v>1</v>
      </c>
      <c r="N752">
        <v>1</v>
      </c>
    </row>
    <row r="753" spans="1:14" x14ac:dyDescent="0.3">
      <c r="A753" t="s">
        <v>855</v>
      </c>
      <c r="B753" t="s">
        <v>114</v>
      </c>
      <c r="C753" t="s">
        <v>20</v>
      </c>
      <c r="D753" s="21">
        <v>42679</v>
      </c>
      <c r="F753" t="s">
        <v>522</v>
      </c>
      <c r="G753" t="s">
        <v>427</v>
      </c>
      <c r="H753" t="b">
        <v>0</v>
      </c>
      <c r="I753" t="b">
        <v>1</v>
      </c>
      <c r="J753" t="b">
        <v>0</v>
      </c>
      <c r="L753">
        <v>0.5</v>
      </c>
      <c r="M753">
        <v>0</v>
      </c>
      <c r="N753">
        <v>0</v>
      </c>
    </row>
    <row r="754" spans="1:14" x14ac:dyDescent="0.3">
      <c r="A754" t="s">
        <v>413</v>
      </c>
      <c r="B754" t="s">
        <v>97</v>
      </c>
      <c r="C754" t="s">
        <v>20</v>
      </c>
      <c r="D754" s="21">
        <v>42678</v>
      </c>
      <c r="E754" t="s">
        <v>499</v>
      </c>
      <c r="F754" t="s">
        <v>495</v>
      </c>
      <c r="G754" t="s">
        <v>499</v>
      </c>
      <c r="H754" t="b">
        <v>1</v>
      </c>
      <c r="I754" t="b">
        <v>0</v>
      </c>
      <c r="J754" t="b">
        <v>0</v>
      </c>
      <c r="K754" s="21">
        <v>42678</v>
      </c>
      <c r="L754">
        <v>1</v>
      </c>
      <c r="M754">
        <v>1</v>
      </c>
      <c r="N754">
        <v>0</v>
      </c>
    </row>
    <row r="755" spans="1:14" x14ac:dyDescent="0.3">
      <c r="A755" t="s">
        <v>877</v>
      </c>
      <c r="B755" t="s">
        <v>36</v>
      </c>
      <c r="C755" t="s">
        <v>18</v>
      </c>
      <c r="D755" s="21">
        <v>42682</v>
      </c>
      <c r="E755" t="s">
        <v>489</v>
      </c>
      <c r="F755" t="s">
        <v>511</v>
      </c>
      <c r="G755" t="s">
        <v>489</v>
      </c>
      <c r="H755" t="b">
        <v>0</v>
      </c>
      <c r="I755" t="b">
        <v>0</v>
      </c>
      <c r="J755" t="b">
        <v>0</v>
      </c>
      <c r="L755">
        <v>0.5</v>
      </c>
      <c r="M755">
        <v>0</v>
      </c>
      <c r="N755">
        <v>0</v>
      </c>
    </row>
    <row r="756" spans="1:14" x14ac:dyDescent="0.3">
      <c r="A756" t="s">
        <v>991</v>
      </c>
      <c r="B756" t="s">
        <v>83</v>
      </c>
      <c r="C756" t="s">
        <v>19</v>
      </c>
      <c r="D756" s="21">
        <v>42679</v>
      </c>
      <c r="H756" t="b">
        <v>0</v>
      </c>
      <c r="I756" t="b">
        <v>1</v>
      </c>
      <c r="J756" t="b">
        <v>0</v>
      </c>
      <c r="L756">
        <v>1</v>
      </c>
      <c r="M756">
        <v>0</v>
      </c>
      <c r="N756">
        <v>0</v>
      </c>
    </row>
    <row r="757" spans="1:14" x14ac:dyDescent="0.3">
      <c r="A757" t="s">
        <v>458</v>
      </c>
      <c r="B757" t="s">
        <v>116</v>
      </c>
      <c r="C757" t="s">
        <v>21</v>
      </c>
      <c r="D757" s="21">
        <v>42682</v>
      </c>
      <c r="E757" t="s">
        <v>491</v>
      </c>
      <c r="F757" t="s">
        <v>512</v>
      </c>
      <c r="G757" t="s">
        <v>491</v>
      </c>
      <c r="H757" t="b">
        <v>1</v>
      </c>
      <c r="I757" t="b">
        <v>0</v>
      </c>
      <c r="J757" t="b">
        <v>0</v>
      </c>
      <c r="K757" s="21">
        <v>42682</v>
      </c>
      <c r="L757">
        <v>0.5</v>
      </c>
      <c r="M757">
        <v>1</v>
      </c>
      <c r="N757">
        <v>0</v>
      </c>
    </row>
    <row r="758" spans="1:14" x14ac:dyDescent="0.3">
      <c r="A758" t="s">
        <v>947</v>
      </c>
      <c r="B758" t="s">
        <v>39</v>
      </c>
      <c r="C758" t="s">
        <v>18</v>
      </c>
      <c r="D758" s="21">
        <v>42681</v>
      </c>
      <c r="E758" t="s">
        <v>142</v>
      </c>
      <c r="F758" t="s">
        <v>522</v>
      </c>
      <c r="G758" t="s">
        <v>142</v>
      </c>
      <c r="H758" t="b">
        <v>0</v>
      </c>
      <c r="I758" t="b">
        <v>1</v>
      </c>
      <c r="J758" t="b">
        <v>0</v>
      </c>
      <c r="L758">
        <v>0.5</v>
      </c>
      <c r="M758">
        <v>0</v>
      </c>
      <c r="N758">
        <v>0</v>
      </c>
    </row>
    <row r="759" spans="1:14" x14ac:dyDescent="0.3">
      <c r="A759" t="s">
        <v>453</v>
      </c>
      <c r="B759" t="s">
        <v>95</v>
      </c>
      <c r="C759" t="s">
        <v>18</v>
      </c>
      <c r="D759" s="21">
        <v>42677</v>
      </c>
      <c r="E759" t="s">
        <v>553</v>
      </c>
      <c r="F759" t="s">
        <v>495</v>
      </c>
      <c r="G759" t="s">
        <v>553</v>
      </c>
      <c r="H759" t="b">
        <v>1</v>
      </c>
      <c r="I759" t="b">
        <v>0</v>
      </c>
      <c r="J759" t="b">
        <v>0</v>
      </c>
      <c r="K759" s="21">
        <v>42677</v>
      </c>
      <c r="L759">
        <v>0.5</v>
      </c>
      <c r="M759">
        <v>1</v>
      </c>
      <c r="N759">
        <v>0</v>
      </c>
    </row>
    <row r="760" spans="1:14" x14ac:dyDescent="0.3">
      <c r="A760" t="s">
        <v>394</v>
      </c>
      <c r="B760" t="s">
        <v>62</v>
      </c>
      <c r="C760" t="s">
        <v>23</v>
      </c>
      <c r="D760" s="21">
        <v>42677</v>
      </c>
      <c r="E760" t="s">
        <v>500</v>
      </c>
      <c r="F760" t="s">
        <v>495</v>
      </c>
      <c r="G760" t="s">
        <v>500</v>
      </c>
      <c r="H760" t="b">
        <v>1</v>
      </c>
      <c r="I760" t="b">
        <v>0</v>
      </c>
      <c r="J760" t="b">
        <v>0</v>
      </c>
      <c r="K760" s="21">
        <v>42677</v>
      </c>
      <c r="L760">
        <v>1</v>
      </c>
      <c r="M760">
        <v>1</v>
      </c>
      <c r="N760">
        <v>0</v>
      </c>
    </row>
    <row r="761" spans="1:14" x14ac:dyDescent="0.3">
      <c r="A761" t="s">
        <v>992</v>
      </c>
      <c r="B761" t="s">
        <v>48</v>
      </c>
      <c r="C761" t="s">
        <v>18</v>
      </c>
      <c r="D761" s="21">
        <v>42677</v>
      </c>
      <c r="E761" t="s">
        <v>489</v>
      </c>
      <c r="F761" t="s">
        <v>522</v>
      </c>
      <c r="G761" t="s">
        <v>489</v>
      </c>
      <c r="H761" t="b">
        <v>1</v>
      </c>
      <c r="I761" t="b">
        <v>1</v>
      </c>
      <c r="J761" t="b">
        <v>0</v>
      </c>
      <c r="L761">
        <v>1</v>
      </c>
      <c r="M761">
        <v>0</v>
      </c>
      <c r="N761">
        <v>0</v>
      </c>
    </row>
    <row r="762" spans="1:14" x14ac:dyDescent="0.3">
      <c r="A762" t="s">
        <v>530</v>
      </c>
      <c r="B762" t="s">
        <v>36</v>
      </c>
      <c r="C762" t="s">
        <v>18</v>
      </c>
      <c r="D762" s="21">
        <v>42677</v>
      </c>
      <c r="H762" t="b">
        <v>0</v>
      </c>
      <c r="I762" t="b">
        <v>1</v>
      </c>
      <c r="J762" t="b">
        <v>0</v>
      </c>
      <c r="L762">
        <v>0.5</v>
      </c>
      <c r="M762">
        <v>0</v>
      </c>
      <c r="N762">
        <v>0</v>
      </c>
    </row>
    <row r="763" spans="1:14" x14ac:dyDescent="0.3">
      <c r="A763" t="s">
        <v>993</v>
      </c>
      <c r="B763" t="s">
        <v>51</v>
      </c>
      <c r="C763" t="s">
        <v>18</v>
      </c>
      <c r="D763" s="21">
        <v>42682</v>
      </c>
      <c r="F763" t="s">
        <v>730</v>
      </c>
      <c r="G763" t="s">
        <v>508</v>
      </c>
      <c r="H763" t="b">
        <v>0</v>
      </c>
      <c r="I763" t="b">
        <v>1</v>
      </c>
      <c r="J763" t="b">
        <v>0</v>
      </c>
      <c r="L763">
        <v>1</v>
      </c>
      <c r="M763">
        <v>0</v>
      </c>
      <c r="N763">
        <v>0</v>
      </c>
    </row>
    <row r="764" spans="1:14" x14ac:dyDescent="0.3">
      <c r="A764" t="s">
        <v>994</v>
      </c>
      <c r="B764" t="s">
        <v>89</v>
      </c>
      <c r="C764" t="s">
        <v>21</v>
      </c>
      <c r="D764" s="21">
        <v>42681</v>
      </c>
      <c r="H764" t="b">
        <v>1</v>
      </c>
      <c r="I764" t="b">
        <v>1</v>
      </c>
      <c r="J764" t="b">
        <v>1</v>
      </c>
      <c r="L764">
        <v>0.5</v>
      </c>
      <c r="M764">
        <v>0</v>
      </c>
      <c r="N764">
        <v>0</v>
      </c>
    </row>
    <row r="765" spans="1:14" x14ac:dyDescent="0.3">
      <c r="A765" t="s">
        <v>262</v>
      </c>
      <c r="B765" t="s">
        <v>36</v>
      </c>
      <c r="C765" t="s">
        <v>18</v>
      </c>
      <c r="D765" s="21">
        <v>42677</v>
      </c>
      <c r="E765" t="s">
        <v>492</v>
      </c>
      <c r="F765" t="s">
        <v>488</v>
      </c>
      <c r="G765" t="s">
        <v>492</v>
      </c>
      <c r="H765" t="b">
        <v>1</v>
      </c>
      <c r="I765" t="b">
        <v>0</v>
      </c>
      <c r="J765" t="b">
        <v>0</v>
      </c>
      <c r="K765" s="21">
        <v>42677</v>
      </c>
      <c r="L765">
        <v>0.11</v>
      </c>
      <c r="M765">
        <v>1</v>
      </c>
      <c r="N765">
        <v>0</v>
      </c>
    </row>
    <row r="766" spans="1:14" x14ac:dyDescent="0.3">
      <c r="A766" t="s">
        <v>737</v>
      </c>
      <c r="B766" t="s">
        <v>125</v>
      </c>
      <c r="C766" t="s">
        <v>18</v>
      </c>
      <c r="D766" s="21">
        <v>42683</v>
      </c>
      <c r="E766" t="s">
        <v>57</v>
      </c>
      <c r="F766" t="s">
        <v>482</v>
      </c>
      <c r="G766" t="s">
        <v>57</v>
      </c>
      <c r="H766" t="b">
        <v>0</v>
      </c>
      <c r="I766" t="b">
        <v>1</v>
      </c>
      <c r="J766" t="b">
        <v>1</v>
      </c>
      <c r="L766">
        <v>0.5</v>
      </c>
      <c r="M766">
        <v>0</v>
      </c>
      <c r="N766">
        <v>0</v>
      </c>
    </row>
    <row r="767" spans="1:14" x14ac:dyDescent="0.3">
      <c r="A767" t="s">
        <v>995</v>
      </c>
      <c r="B767" t="s">
        <v>118</v>
      </c>
      <c r="C767" t="s">
        <v>21</v>
      </c>
      <c r="D767" s="21">
        <v>42686</v>
      </c>
      <c r="E767" t="s">
        <v>195</v>
      </c>
      <c r="F767" t="s">
        <v>511</v>
      </c>
      <c r="G767" t="s">
        <v>195</v>
      </c>
      <c r="H767" t="b">
        <v>0</v>
      </c>
      <c r="I767" t="b">
        <v>0</v>
      </c>
      <c r="J767" t="b">
        <v>0</v>
      </c>
      <c r="K767" s="21">
        <v>42672</v>
      </c>
      <c r="L767">
        <v>1</v>
      </c>
      <c r="M767">
        <v>0</v>
      </c>
      <c r="N767">
        <v>0</v>
      </c>
    </row>
    <row r="768" spans="1:14" x14ac:dyDescent="0.3">
      <c r="A768" t="s">
        <v>417</v>
      </c>
      <c r="B768" t="s">
        <v>114</v>
      </c>
      <c r="C768" t="s">
        <v>20</v>
      </c>
      <c r="D768" s="21">
        <v>42678</v>
      </c>
      <c r="E768" t="s">
        <v>532</v>
      </c>
      <c r="F768" t="s">
        <v>488</v>
      </c>
      <c r="G768" t="s">
        <v>532</v>
      </c>
      <c r="H768" t="b">
        <v>1</v>
      </c>
      <c r="I768" t="b">
        <v>0</v>
      </c>
      <c r="J768" t="b">
        <v>0</v>
      </c>
      <c r="K768" s="21">
        <v>42678</v>
      </c>
      <c r="L768">
        <v>0.5</v>
      </c>
      <c r="M768">
        <v>1</v>
      </c>
      <c r="N768">
        <v>0</v>
      </c>
    </row>
    <row r="769" spans="1:14" x14ac:dyDescent="0.3">
      <c r="A769" t="s">
        <v>996</v>
      </c>
      <c r="B769" t="s">
        <v>89</v>
      </c>
      <c r="C769" t="s">
        <v>21</v>
      </c>
      <c r="D769" s="21">
        <v>42681</v>
      </c>
      <c r="H769" t="b">
        <v>0</v>
      </c>
      <c r="I769" t="b">
        <v>1</v>
      </c>
      <c r="J769" t="b">
        <v>0</v>
      </c>
      <c r="L769">
        <v>1</v>
      </c>
      <c r="M769">
        <v>0</v>
      </c>
      <c r="N769">
        <v>0</v>
      </c>
    </row>
    <row r="770" spans="1:14" x14ac:dyDescent="0.3">
      <c r="A770" t="s">
        <v>242</v>
      </c>
      <c r="B770" t="s">
        <v>243</v>
      </c>
      <c r="C770" t="s">
        <v>21</v>
      </c>
      <c r="D770" s="21">
        <v>42630</v>
      </c>
      <c r="E770" t="s">
        <v>539</v>
      </c>
      <c r="F770" t="s">
        <v>512</v>
      </c>
      <c r="G770" t="s">
        <v>539</v>
      </c>
      <c r="H770" t="b">
        <v>1</v>
      </c>
      <c r="I770" t="b">
        <v>0</v>
      </c>
      <c r="J770" t="b">
        <v>0</v>
      </c>
      <c r="K770" s="21">
        <v>42679</v>
      </c>
      <c r="L770">
        <v>0.33</v>
      </c>
      <c r="M770">
        <v>1</v>
      </c>
      <c r="N770">
        <v>0</v>
      </c>
    </row>
    <row r="771" spans="1:14" x14ac:dyDescent="0.3">
      <c r="A771" t="s">
        <v>997</v>
      </c>
      <c r="B771" t="s">
        <v>54</v>
      </c>
      <c r="C771" t="s">
        <v>18</v>
      </c>
      <c r="D771" s="21">
        <v>42678</v>
      </c>
      <c r="E771" t="s">
        <v>492</v>
      </c>
      <c r="F771" t="s">
        <v>497</v>
      </c>
      <c r="G771" t="s">
        <v>492</v>
      </c>
      <c r="H771" t="b">
        <v>1</v>
      </c>
      <c r="I771" t="b">
        <v>0</v>
      </c>
      <c r="J771" t="b">
        <v>0</v>
      </c>
      <c r="L771">
        <v>1</v>
      </c>
      <c r="M771">
        <v>0</v>
      </c>
      <c r="N771">
        <v>0</v>
      </c>
    </row>
    <row r="772" spans="1:14" x14ac:dyDescent="0.3">
      <c r="A772" t="s">
        <v>998</v>
      </c>
      <c r="B772" t="s">
        <v>54</v>
      </c>
      <c r="C772" t="s">
        <v>18</v>
      </c>
      <c r="D772" s="21">
        <v>42683</v>
      </c>
      <c r="H772" t="b">
        <v>0</v>
      </c>
      <c r="I772" t="b">
        <v>1</v>
      </c>
      <c r="J772" t="b">
        <v>0</v>
      </c>
      <c r="L772">
        <v>1</v>
      </c>
      <c r="M772">
        <v>0</v>
      </c>
      <c r="N772">
        <v>0</v>
      </c>
    </row>
    <row r="773" spans="1:14" x14ac:dyDescent="0.3">
      <c r="A773" t="s">
        <v>264</v>
      </c>
      <c r="B773" t="s">
        <v>68</v>
      </c>
      <c r="C773" t="s">
        <v>18</v>
      </c>
      <c r="D773" s="21">
        <v>42681</v>
      </c>
      <c r="E773" t="s">
        <v>142</v>
      </c>
      <c r="F773" t="s">
        <v>488</v>
      </c>
      <c r="G773" t="s">
        <v>142</v>
      </c>
      <c r="H773" t="b">
        <v>0</v>
      </c>
      <c r="I773" t="b">
        <v>0</v>
      </c>
      <c r="J773" t="b">
        <v>0</v>
      </c>
      <c r="K773" s="21">
        <v>42681</v>
      </c>
      <c r="L773">
        <v>1</v>
      </c>
      <c r="M773">
        <v>1</v>
      </c>
      <c r="N773">
        <v>0</v>
      </c>
    </row>
    <row r="774" spans="1:14" x14ac:dyDescent="0.3">
      <c r="A774" t="s">
        <v>296</v>
      </c>
      <c r="B774" t="s">
        <v>110</v>
      </c>
      <c r="C774" t="s">
        <v>21</v>
      </c>
      <c r="D774" s="21">
        <v>42682</v>
      </c>
      <c r="E774" t="s">
        <v>307</v>
      </c>
      <c r="H774" t="b">
        <v>1</v>
      </c>
      <c r="I774" t="b">
        <v>1</v>
      </c>
      <c r="J774" t="b">
        <v>1</v>
      </c>
      <c r="K774" s="21">
        <v>42683</v>
      </c>
      <c r="L774">
        <v>0.5</v>
      </c>
      <c r="M774">
        <v>0</v>
      </c>
      <c r="N774">
        <v>0</v>
      </c>
    </row>
    <row r="775" spans="1:14" x14ac:dyDescent="0.3">
      <c r="A775" t="s">
        <v>320</v>
      </c>
      <c r="B775" t="s">
        <v>123</v>
      </c>
      <c r="C775" t="s">
        <v>19</v>
      </c>
      <c r="D775" s="21">
        <v>42682</v>
      </c>
      <c r="E775" t="s">
        <v>625</v>
      </c>
      <c r="F775" t="s">
        <v>495</v>
      </c>
      <c r="G775" t="s">
        <v>625</v>
      </c>
      <c r="H775" t="b">
        <v>1</v>
      </c>
      <c r="I775" t="b">
        <v>0</v>
      </c>
      <c r="J775" t="b">
        <v>0</v>
      </c>
      <c r="K775" s="21">
        <v>42682</v>
      </c>
      <c r="L775">
        <v>1</v>
      </c>
      <c r="M775">
        <v>1</v>
      </c>
      <c r="N775">
        <v>0</v>
      </c>
    </row>
    <row r="776" spans="1:14" x14ac:dyDescent="0.3">
      <c r="A776" t="s">
        <v>994</v>
      </c>
      <c r="B776" t="s">
        <v>89</v>
      </c>
      <c r="C776" t="s">
        <v>21</v>
      </c>
      <c r="D776" s="21">
        <v>42688</v>
      </c>
      <c r="H776" t="b">
        <v>0</v>
      </c>
      <c r="I776" t="b">
        <v>1</v>
      </c>
      <c r="J776" t="b">
        <v>1</v>
      </c>
      <c r="L776">
        <v>0.5</v>
      </c>
      <c r="M776">
        <v>0</v>
      </c>
      <c r="N776">
        <v>0</v>
      </c>
    </row>
    <row r="777" spans="1:14" x14ac:dyDescent="0.3">
      <c r="A777" t="s">
        <v>999</v>
      </c>
      <c r="B777" t="s">
        <v>78</v>
      </c>
      <c r="C777" t="s">
        <v>18</v>
      </c>
      <c r="D777" s="21">
        <v>42686</v>
      </c>
      <c r="H777" t="b">
        <v>0</v>
      </c>
      <c r="I777" t="b">
        <v>1</v>
      </c>
      <c r="J777" t="b">
        <v>0</v>
      </c>
      <c r="L777">
        <v>1</v>
      </c>
      <c r="M777">
        <v>0</v>
      </c>
      <c r="N777">
        <v>0</v>
      </c>
    </row>
    <row r="778" spans="1:14" x14ac:dyDescent="0.3">
      <c r="A778" t="s">
        <v>1000</v>
      </c>
      <c r="B778" t="s">
        <v>71</v>
      </c>
      <c r="C778" t="s">
        <v>18</v>
      </c>
      <c r="D778" s="21">
        <v>42689</v>
      </c>
      <c r="E778" t="s">
        <v>57</v>
      </c>
      <c r="H778" t="b">
        <v>0</v>
      </c>
      <c r="I778" t="b">
        <v>0</v>
      </c>
      <c r="J778" t="b">
        <v>0</v>
      </c>
      <c r="L778">
        <v>1</v>
      </c>
      <c r="M778">
        <v>0</v>
      </c>
      <c r="N778">
        <v>0</v>
      </c>
    </row>
    <row r="779" spans="1:14" x14ac:dyDescent="0.3">
      <c r="A779" t="s">
        <v>172</v>
      </c>
      <c r="B779" t="s">
        <v>102</v>
      </c>
      <c r="C779" t="s">
        <v>21</v>
      </c>
      <c r="D779" s="21">
        <v>42683</v>
      </c>
      <c r="E779" t="s">
        <v>195</v>
      </c>
      <c r="F779" t="s">
        <v>482</v>
      </c>
      <c r="G779" t="s">
        <v>195</v>
      </c>
      <c r="H779" t="b">
        <v>0</v>
      </c>
      <c r="I779" t="b">
        <v>1</v>
      </c>
      <c r="J779" t="b">
        <v>1</v>
      </c>
      <c r="K779" s="21">
        <v>42684</v>
      </c>
      <c r="L779">
        <v>0.25</v>
      </c>
      <c r="M779">
        <v>0</v>
      </c>
      <c r="N779">
        <v>0</v>
      </c>
    </row>
    <row r="780" spans="1:14" x14ac:dyDescent="0.3">
      <c r="A780" t="s">
        <v>472</v>
      </c>
      <c r="B780" t="s">
        <v>128</v>
      </c>
      <c r="C780" t="s">
        <v>18</v>
      </c>
      <c r="D780" s="21">
        <v>42676</v>
      </c>
      <c r="E780" t="s">
        <v>492</v>
      </c>
      <c r="F780" t="s">
        <v>495</v>
      </c>
      <c r="G780" t="s">
        <v>492</v>
      </c>
      <c r="H780" t="b">
        <v>1</v>
      </c>
      <c r="I780" t="b">
        <v>0</v>
      </c>
      <c r="J780" t="b">
        <v>0</v>
      </c>
      <c r="K780" s="21">
        <v>42676</v>
      </c>
      <c r="L780">
        <v>1</v>
      </c>
      <c r="M780">
        <v>1</v>
      </c>
      <c r="N780">
        <v>0</v>
      </c>
    </row>
    <row r="781" spans="1:14" x14ac:dyDescent="0.3">
      <c r="A781" t="s">
        <v>366</v>
      </c>
      <c r="B781" t="s">
        <v>126</v>
      </c>
      <c r="C781" t="s">
        <v>20</v>
      </c>
      <c r="D781" s="21">
        <v>42677</v>
      </c>
      <c r="E781" t="s">
        <v>587</v>
      </c>
      <c r="F781" t="s">
        <v>486</v>
      </c>
      <c r="G781" t="s">
        <v>587</v>
      </c>
      <c r="H781" t="b">
        <v>1</v>
      </c>
      <c r="I781" t="b">
        <v>0</v>
      </c>
      <c r="J781" t="b">
        <v>0</v>
      </c>
      <c r="K781" s="21">
        <v>42677</v>
      </c>
      <c r="L781">
        <v>1</v>
      </c>
      <c r="M781">
        <v>1</v>
      </c>
      <c r="N781">
        <v>1</v>
      </c>
    </row>
    <row r="782" spans="1:14" x14ac:dyDescent="0.3">
      <c r="A782" t="s">
        <v>1001</v>
      </c>
      <c r="B782" t="s">
        <v>90</v>
      </c>
      <c r="C782" t="s">
        <v>21</v>
      </c>
      <c r="D782" s="21">
        <v>42678</v>
      </c>
      <c r="E782" t="s">
        <v>392</v>
      </c>
      <c r="F782" t="s">
        <v>497</v>
      </c>
      <c r="G782" t="s">
        <v>392</v>
      </c>
      <c r="H782" t="b">
        <v>1</v>
      </c>
      <c r="I782" t="b">
        <v>1</v>
      </c>
      <c r="J782" t="b">
        <v>0</v>
      </c>
      <c r="L782">
        <v>1</v>
      </c>
      <c r="M782">
        <v>0</v>
      </c>
      <c r="N782">
        <v>0</v>
      </c>
    </row>
    <row r="783" spans="1:14" x14ac:dyDescent="0.3">
      <c r="A783" t="s">
        <v>1002</v>
      </c>
      <c r="B783" t="s">
        <v>123</v>
      </c>
      <c r="C783" t="s">
        <v>19</v>
      </c>
      <c r="D783" s="21">
        <v>42684</v>
      </c>
      <c r="F783" t="s">
        <v>507</v>
      </c>
      <c r="G783" t="s">
        <v>508</v>
      </c>
      <c r="H783" t="b">
        <v>0</v>
      </c>
      <c r="I783" t="b">
        <v>1</v>
      </c>
      <c r="J783" t="b">
        <v>0</v>
      </c>
      <c r="L783">
        <v>1</v>
      </c>
      <c r="M783">
        <v>0</v>
      </c>
      <c r="N783">
        <v>0</v>
      </c>
    </row>
    <row r="784" spans="1:14" x14ac:dyDescent="0.3">
      <c r="A784" t="s">
        <v>1003</v>
      </c>
      <c r="B784" t="s">
        <v>95</v>
      </c>
      <c r="C784" t="s">
        <v>18</v>
      </c>
      <c r="D784" s="21">
        <v>42683</v>
      </c>
      <c r="E784" t="s">
        <v>489</v>
      </c>
      <c r="F784" t="s">
        <v>482</v>
      </c>
      <c r="G784" t="s">
        <v>508</v>
      </c>
      <c r="H784" t="b">
        <v>1</v>
      </c>
      <c r="I784" t="b">
        <v>0</v>
      </c>
      <c r="J784" t="b">
        <v>1</v>
      </c>
      <c r="L784">
        <v>1</v>
      </c>
      <c r="M784">
        <v>0</v>
      </c>
      <c r="N784">
        <v>0</v>
      </c>
    </row>
    <row r="785" spans="1:14" x14ac:dyDescent="0.3">
      <c r="A785" t="s">
        <v>1004</v>
      </c>
      <c r="B785" t="s">
        <v>124</v>
      </c>
      <c r="C785" t="s">
        <v>21</v>
      </c>
      <c r="D785" s="21">
        <v>42677</v>
      </c>
      <c r="E785" t="s">
        <v>307</v>
      </c>
      <c r="H785" t="b">
        <v>0</v>
      </c>
      <c r="I785" t="b">
        <v>1</v>
      </c>
      <c r="J785" t="b">
        <v>1</v>
      </c>
      <c r="L785">
        <v>1</v>
      </c>
      <c r="M785">
        <v>0</v>
      </c>
      <c r="N785">
        <v>0</v>
      </c>
    </row>
    <row r="786" spans="1:14" x14ac:dyDescent="0.3">
      <c r="A786" t="s">
        <v>161</v>
      </c>
      <c r="B786" t="s">
        <v>88</v>
      </c>
      <c r="C786" t="s">
        <v>18</v>
      </c>
      <c r="D786" s="21">
        <v>42676</v>
      </c>
      <c r="E786" t="s">
        <v>142</v>
      </c>
      <c r="F786" t="s">
        <v>495</v>
      </c>
      <c r="G786" t="s">
        <v>142</v>
      </c>
      <c r="H786" t="b">
        <v>1</v>
      </c>
      <c r="I786" t="b">
        <v>0</v>
      </c>
      <c r="J786" t="b">
        <v>0</v>
      </c>
      <c r="K786" s="21">
        <v>42676</v>
      </c>
      <c r="L786">
        <v>0.5</v>
      </c>
      <c r="M786">
        <v>1</v>
      </c>
      <c r="N786">
        <v>0</v>
      </c>
    </row>
    <row r="787" spans="1:14" x14ac:dyDescent="0.3">
      <c r="A787" t="s">
        <v>1005</v>
      </c>
      <c r="B787" t="s">
        <v>126</v>
      </c>
      <c r="C787" t="s">
        <v>20</v>
      </c>
      <c r="D787" s="21">
        <v>42684</v>
      </c>
      <c r="E787" t="s">
        <v>561</v>
      </c>
      <c r="F787" t="s">
        <v>497</v>
      </c>
      <c r="G787" t="s">
        <v>561</v>
      </c>
      <c r="H787" t="b">
        <v>0</v>
      </c>
      <c r="I787" t="b">
        <v>0</v>
      </c>
      <c r="J787" t="b">
        <v>0</v>
      </c>
      <c r="L787">
        <v>1</v>
      </c>
      <c r="M787">
        <v>0</v>
      </c>
      <c r="N787">
        <v>0</v>
      </c>
    </row>
    <row r="788" spans="1:14" x14ac:dyDescent="0.3">
      <c r="A788" t="s">
        <v>980</v>
      </c>
      <c r="B788" t="s">
        <v>87</v>
      </c>
      <c r="C788" t="s">
        <v>21</v>
      </c>
      <c r="D788" s="21">
        <v>42681</v>
      </c>
      <c r="E788" t="s">
        <v>392</v>
      </c>
      <c r="F788" t="s">
        <v>505</v>
      </c>
      <c r="G788" t="s">
        <v>392</v>
      </c>
      <c r="H788" t="b">
        <v>1</v>
      </c>
      <c r="I788" t="b">
        <v>0</v>
      </c>
      <c r="J788" t="b">
        <v>0</v>
      </c>
      <c r="L788">
        <v>0.33</v>
      </c>
      <c r="M788">
        <v>0</v>
      </c>
      <c r="N788">
        <v>0</v>
      </c>
    </row>
    <row r="789" spans="1:14" x14ac:dyDescent="0.3">
      <c r="A789" t="s">
        <v>1006</v>
      </c>
      <c r="B789" t="s">
        <v>45</v>
      </c>
      <c r="C789" t="s">
        <v>21</v>
      </c>
      <c r="D789" s="21">
        <v>42679</v>
      </c>
      <c r="E789" t="s">
        <v>195</v>
      </c>
      <c r="F789" t="s">
        <v>497</v>
      </c>
      <c r="G789" t="s">
        <v>195</v>
      </c>
      <c r="H789" t="b">
        <v>0</v>
      </c>
      <c r="I789" t="b">
        <v>0</v>
      </c>
      <c r="J789" t="b">
        <v>0</v>
      </c>
      <c r="L789">
        <v>1</v>
      </c>
      <c r="M789">
        <v>0</v>
      </c>
      <c r="N789">
        <v>0</v>
      </c>
    </row>
    <row r="790" spans="1:14" x14ac:dyDescent="0.3">
      <c r="A790" t="s">
        <v>442</v>
      </c>
      <c r="B790" t="s">
        <v>98</v>
      </c>
      <c r="C790" t="s">
        <v>20</v>
      </c>
      <c r="D790" s="21">
        <v>42676</v>
      </c>
      <c r="E790" t="s">
        <v>509</v>
      </c>
      <c r="F790" t="s">
        <v>495</v>
      </c>
      <c r="G790" t="s">
        <v>509</v>
      </c>
      <c r="H790" t="b">
        <v>1</v>
      </c>
      <c r="I790" t="b">
        <v>0</v>
      </c>
      <c r="J790" t="b">
        <v>0</v>
      </c>
      <c r="K790" s="21">
        <v>42676</v>
      </c>
      <c r="L790">
        <v>1</v>
      </c>
      <c r="M790">
        <v>1</v>
      </c>
      <c r="N790">
        <v>0</v>
      </c>
    </row>
    <row r="791" spans="1:14" x14ac:dyDescent="0.3">
      <c r="A791" t="s">
        <v>1007</v>
      </c>
      <c r="B791" t="s">
        <v>60</v>
      </c>
      <c r="C791" t="s">
        <v>23</v>
      </c>
      <c r="D791" s="21">
        <v>42676</v>
      </c>
      <c r="E791" t="s">
        <v>570</v>
      </c>
      <c r="F791" t="s">
        <v>511</v>
      </c>
      <c r="G791" t="s">
        <v>570</v>
      </c>
      <c r="H791" t="b">
        <v>1</v>
      </c>
      <c r="I791" t="b">
        <v>0</v>
      </c>
      <c r="J791" t="b">
        <v>0</v>
      </c>
      <c r="L791">
        <v>1</v>
      </c>
      <c r="M791">
        <v>0</v>
      </c>
      <c r="N791">
        <v>0</v>
      </c>
    </row>
    <row r="792" spans="1:14" x14ac:dyDescent="0.3">
      <c r="A792" t="s">
        <v>1008</v>
      </c>
      <c r="B792" t="s">
        <v>57</v>
      </c>
      <c r="C792" t="s">
        <v>18</v>
      </c>
      <c r="D792" s="21">
        <v>42679</v>
      </c>
      <c r="F792" t="s">
        <v>505</v>
      </c>
      <c r="G792" t="s">
        <v>508</v>
      </c>
      <c r="H792" t="b">
        <v>0</v>
      </c>
      <c r="I792" t="b">
        <v>1</v>
      </c>
      <c r="J792" t="b">
        <v>0</v>
      </c>
      <c r="L792">
        <v>1</v>
      </c>
      <c r="M792">
        <v>0</v>
      </c>
      <c r="N792">
        <v>0</v>
      </c>
    </row>
    <row r="793" spans="1:14" x14ac:dyDescent="0.3">
      <c r="A793" t="s">
        <v>209</v>
      </c>
      <c r="B793" t="s">
        <v>69</v>
      </c>
      <c r="C793" t="s">
        <v>18</v>
      </c>
      <c r="D793" s="21">
        <v>42686</v>
      </c>
      <c r="E793" t="s">
        <v>492</v>
      </c>
      <c r="F793" t="s">
        <v>488</v>
      </c>
      <c r="G793" t="s">
        <v>492</v>
      </c>
      <c r="H793" t="b">
        <v>1</v>
      </c>
      <c r="I793" t="b">
        <v>0</v>
      </c>
      <c r="J793" t="b">
        <v>0</v>
      </c>
      <c r="K793" s="21">
        <v>42686</v>
      </c>
      <c r="L793">
        <v>1</v>
      </c>
      <c r="M793">
        <v>1</v>
      </c>
      <c r="N793">
        <v>0</v>
      </c>
    </row>
    <row r="794" spans="1:14" x14ac:dyDescent="0.3">
      <c r="A794" t="s">
        <v>440</v>
      </c>
      <c r="B794" t="s">
        <v>128</v>
      </c>
      <c r="C794" t="s">
        <v>18</v>
      </c>
      <c r="D794" s="21">
        <v>42677</v>
      </c>
      <c r="E794" t="s">
        <v>57</v>
      </c>
      <c r="F794" t="s">
        <v>511</v>
      </c>
      <c r="G794" t="s">
        <v>57</v>
      </c>
      <c r="H794" t="b">
        <v>1</v>
      </c>
      <c r="I794" t="b">
        <v>0</v>
      </c>
      <c r="J794" t="b">
        <v>0</v>
      </c>
      <c r="K794" s="21">
        <v>42682</v>
      </c>
      <c r="L794">
        <v>0.25</v>
      </c>
      <c r="M794">
        <v>0</v>
      </c>
      <c r="N794">
        <v>0</v>
      </c>
    </row>
    <row r="795" spans="1:14" x14ac:dyDescent="0.3">
      <c r="A795" t="s">
        <v>1009</v>
      </c>
      <c r="B795" t="s">
        <v>125</v>
      </c>
      <c r="C795" t="s">
        <v>18</v>
      </c>
      <c r="D795" s="21">
        <v>42677</v>
      </c>
      <c r="E795" t="s">
        <v>553</v>
      </c>
      <c r="F795" t="s">
        <v>522</v>
      </c>
      <c r="G795" t="s">
        <v>553</v>
      </c>
      <c r="H795" t="b">
        <v>1</v>
      </c>
      <c r="I795" t="b">
        <v>1</v>
      </c>
      <c r="J795" t="b">
        <v>0</v>
      </c>
      <c r="L795">
        <v>1</v>
      </c>
      <c r="M795">
        <v>0</v>
      </c>
      <c r="N795">
        <v>0</v>
      </c>
    </row>
    <row r="796" spans="1:14" x14ac:dyDescent="0.3">
      <c r="A796" t="s">
        <v>1010</v>
      </c>
      <c r="B796" t="s">
        <v>65</v>
      </c>
      <c r="C796" t="s">
        <v>21</v>
      </c>
      <c r="D796" s="21">
        <v>42681</v>
      </c>
      <c r="E796" t="s">
        <v>392</v>
      </c>
      <c r="H796" t="b">
        <v>1</v>
      </c>
      <c r="I796" t="b">
        <v>1</v>
      </c>
      <c r="J796" t="b">
        <v>1</v>
      </c>
      <c r="L796">
        <v>0.5</v>
      </c>
      <c r="M796">
        <v>0</v>
      </c>
      <c r="N796">
        <v>0</v>
      </c>
    </row>
    <row r="797" spans="1:14" x14ac:dyDescent="0.3">
      <c r="A797" t="s">
        <v>1011</v>
      </c>
      <c r="B797" t="s">
        <v>66</v>
      </c>
      <c r="C797" t="s">
        <v>18</v>
      </c>
      <c r="D797" s="21">
        <v>42681</v>
      </c>
      <c r="E797" t="s">
        <v>57</v>
      </c>
      <c r="F797" t="s">
        <v>522</v>
      </c>
      <c r="G797" t="s">
        <v>57</v>
      </c>
      <c r="H797" t="b">
        <v>0</v>
      </c>
      <c r="I797" t="b">
        <v>1</v>
      </c>
      <c r="J797" t="b">
        <v>0</v>
      </c>
      <c r="L797">
        <v>1</v>
      </c>
      <c r="M797">
        <v>0</v>
      </c>
      <c r="N797">
        <v>0</v>
      </c>
    </row>
    <row r="798" spans="1:14" x14ac:dyDescent="0.3">
      <c r="A798" t="s">
        <v>457</v>
      </c>
      <c r="B798" t="s">
        <v>50</v>
      </c>
      <c r="C798" t="s">
        <v>23</v>
      </c>
      <c r="D798" s="21">
        <v>42677</v>
      </c>
      <c r="E798" t="s">
        <v>529</v>
      </c>
      <c r="F798" t="s">
        <v>486</v>
      </c>
      <c r="G798" t="s">
        <v>529</v>
      </c>
      <c r="H798" t="b">
        <v>1</v>
      </c>
      <c r="I798" t="b">
        <v>0</v>
      </c>
      <c r="J798" t="b">
        <v>0</v>
      </c>
      <c r="K798" s="21">
        <v>42677</v>
      </c>
      <c r="L798">
        <v>0.5</v>
      </c>
      <c r="M798">
        <v>1</v>
      </c>
      <c r="N798">
        <v>1</v>
      </c>
    </row>
    <row r="799" spans="1:14" x14ac:dyDescent="0.3">
      <c r="A799" t="s">
        <v>1012</v>
      </c>
      <c r="B799" t="s">
        <v>96</v>
      </c>
      <c r="C799" t="s">
        <v>24</v>
      </c>
      <c r="D799" s="21">
        <v>42683</v>
      </c>
      <c r="E799" t="s">
        <v>427</v>
      </c>
      <c r="F799" t="s">
        <v>522</v>
      </c>
      <c r="G799" t="s">
        <v>427</v>
      </c>
      <c r="H799" t="b">
        <v>1</v>
      </c>
      <c r="I799" t="b">
        <v>1</v>
      </c>
      <c r="J799" t="b">
        <v>0</v>
      </c>
      <c r="K799" s="21">
        <v>42626</v>
      </c>
      <c r="L799">
        <v>1</v>
      </c>
      <c r="M799">
        <v>0</v>
      </c>
      <c r="N799">
        <v>0</v>
      </c>
    </row>
    <row r="800" spans="1:14" x14ac:dyDescent="0.3">
      <c r="A800" t="s">
        <v>1013</v>
      </c>
      <c r="B800" t="s">
        <v>79</v>
      </c>
      <c r="C800" t="s">
        <v>21</v>
      </c>
      <c r="D800" s="21">
        <v>42682</v>
      </c>
      <c r="E800" t="s">
        <v>195</v>
      </c>
      <c r="F800" t="s">
        <v>511</v>
      </c>
      <c r="G800" t="s">
        <v>195</v>
      </c>
      <c r="H800" t="b">
        <v>0</v>
      </c>
      <c r="I800" t="b">
        <v>0</v>
      </c>
      <c r="J800" t="b">
        <v>0</v>
      </c>
      <c r="L800">
        <v>1</v>
      </c>
      <c r="M800">
        <v>0</v>
      </c>
      <c r="N800">
        <v>0</v>
      </c>
    </row>
    <row r="801" spans="1:14" x14ac:dyDescent="0.3">
      <c r="A801" t="s">
        <v>1014</v>
      </c>
      <c r="B801" t="s">
        <v>135</v>
      </c>
      <c r="C801" t="s">
        <v>21</v>
      </c>
      <c r="D801" s="21">
        <v>42683</v>
      </c>
      <c r="E801" t="s">
        <v>392</v>
      </c>
      <c r="H801" t="b">
        <v>0</v>
      </c>
      <c r="I801" t="b">
        <v>1</v>
      </c>
      <c r="J801" t="b">
        <v>0</v>
      </c>
      <c r="L801">
        <v>1</v>
      </c>
      <c r="M801">
        <v>0</v>
      </c>
      <c r="N801">
        <v>0</v>
      </c>
    </row>
    <row r="802" spans="1:14" x14ac:dyDescent="0.3">
      <c r="A802" t="s">
        <v>1015</v>
      </c>
      <c r="B802" t="s">
        <v>78</v>
      </c>
      <c r="C802" t="s">
        <v>18</v>
      </c>
      <c r="D802" s="21">
        <v>42681</v>
      </c>
      <c r="E802" t="s">
        <v>553</v>
      </c>
      <c r="F802" t="s">
        <v>497</v>
      </c>
      <c r="G802" t="s">
        <v>553</v>
      </c>
      <c r="H802" t="b">
        <v>1</v>
      </c>
      <c r="I802" t="b">
        <v>0</v>
      </c>
      <c r="J802" t="b">
        <v>0</v>
      </c>
      <c r="L802">
        <v>0.5</v>
      </c>
      <c r="M802">
        <v>0</v>
      </c>
      <c r="N802">
        <v>0</v>
      </c>
    </row>
    <row r="803" spans="1:14" x14ac:dyDescent="0.3">
      <c r="A803" t="s">
        <v>672</v>
      </c>
      <c r="B803" t="s">
        <v>93</v>
      </c>
      <c r="C803" t="s">
        <v>22</v>
      </c>
      <c r="D803" s="21">
        <v>42684</v>
      </c>
      <c r="F803" t="s">
        <v>482</v>
      </c>
      <c r="G803" t="s">
        <v>508</v>
      </c>
      <c r="H803" t="b">
        <v>0</v>
      </c>
      <c r="I803" t="b">
        <v>1</v>
      </c>
      <c r="J803" t="b">
        <v>1</v>
      </c>
      <c r="L803">
        <v>0.5</v>
      </c>
      <c r="M803">
        <v>0</v>
      </c>
      <c r="N803">
        <v>0</v>
      </c>
    </row>
    <row r="804" spans="1:14" x14ac:dyDescent="0.3">
      <c r="A804" t="s">
        <v>310</v>
      </c>
      <c r="B804" t="s">
        <v>53</v>
      </c>
      <c r="C804" t="s">
        <v>22</v>
      </c>
      <c r="D804" s="21">
        <v>42683</v>
      </c>
      <c r="E804" t="s">
        <v>673</v>
      </c>
      <c r="F804" t="s">
        <v>482</v>
      </c>
      <c r="G804" t="s">
        <v>673</v>
      </c>
      <c r="H804" t="b">
        <v>0</v>
      </c>
      <c r="I804" t="b">
        <v>1</v>
      </c>
      <c r="J804" t="b">
        <v>1</v>
      </c>
      <c r="K804" s="21">
        <v>42685</v>
      </c>
      <c r="L804">
        <v>0.5</v>
      </c>
      <c r="M804">
        <v>0</v>
      </c>
      <c r="N804">
        <v>0</v>
      </c>
    </row>
    <row r="805" spans="1:14" x14ac:dyDescent="0.3">
      <c r="A805" t="s">
        <v>964</v>
      </c>
      <c r="B805" t="s">
        <v>112</v>
      </c>
      <c r="C805" t="s">
        <v>21</v>
      </c>
      <c r="D805" s="21">
        <v>42682</v>
      </c>
      <c r="E805" t="s">
        <v>307</v>
      </c>
      <c r="H805" t="b">
        <v>0</v>
      </c>
      <c r="I805" t="b">
        <v>1</v>
      </c>
      <c r="J805" t="b">
        <v>0</v>
      </c>
      <c r="L805">
        <v>0.5</v>
      </c>
      <c r="M805">
        <v>0</v>
      </c>
      <c r="N805">
        <v>0</v>
      </c>
    </row>
    <row r="806" spans="1:14" x14ac:dyDescent="0.3">
      <c r="A806" t="s">
        <v>924</v>
      </c>
      <c r="B806" t="s">
        <v>113</v>
      </c>
      <c r="C806" t="s">
        <v>20</v>
      </c>
      <c r="D806" s="21">
        <v>42682</v>
      </c>
      <c r="H806" t="b">
        <v>0</v>
      </c>
      <c r="I806" t="b">
        <v>1</v>
      </c>
      <c r="J806" t="b">
        <v>1</v>
      </c>
      <c r="L806">
        <v>0.5</v>
      </c>
      <c r="M806">
        <v>0</v>
      </c>
      <c r="N806">
        <v>0</v>
      </c>
    </row>
    <row r="807" spans="1:14" x14ac:dyDescent="0.3">
      <c r="A807" t="s">
        <v>554</v>
      </c>
      <c r="B807" t="s">
        <v>538</v>
      </c>
      <c r="C807" t="s">
        <v>21</v>
      </c>
      <c r="D807" s="21">
        <v>42682</v>
      </c>
      <c r="H807" t="b">
        <v>0</v>
      </c>
      <c r="I807" t="b">
        <v>1</v>
      </c>
      <c r="J807" t="b">
        <v>0</v>
      </c>
      <c r="L807">
        <v>0.5</v>
      </c>
      <c r="M807">
        <v>0</v>
      </c>
      <c r="N807">
        <v>0</v>
      </c>
    </row>
    <row r="808" spans="1:14" x14ac:dyDescent="0.3">
      <c r="A808" t="s">
        <v>1016</v>
      </c>
      <c r="B808" t="s">
        <v>1017</v>
      </c>
      <c r="C808" t="s">
        <v>20</v>
      </c>
      <c r="D808" s="21">
        <v>42684</v>
      </c>
      <c r="E808" t="s">
        <v>532</v>
      </c>
      <c r="F808" t="s">
        <v>482</v>
      </c>
      <c r="G808" t="s">
        <v>727</v>
      </c>
      <c r="H808" t="b">
        <v>0</v>
      </c>
      <c r="I808" t="b">
        <v>1</v>
      </c>
      <c r="J808" t="b">
        <v>1</v>
      </c>
      <c r="L808">
        <v>1</v>
      </c>
      <c r="M808">
        <v>0</v>
      </c>
      <c r="N808">
        <v>0</v>
      </c>
    </row>
    <row r="809" spans="1:14" x14ac:dyDescent="0.3">
      <c r="A809" t="s">
        <v>1018</v>
      </c>
      <c r="B809" t="s">
        <v>40</v>
      </c>
      <c r="C809" t="s">
        <v>22</v>
      </c>
      <c r="D809" s="21">
        <v>42683</v>
      </c>
      <c r="E809" t="s">
        <v>625</v>
      </c>
      <c r="F809" t="s">
        <v>482</v>
      </c>
      <c r="G809" t="s">
        <v>648</v>
      </c>
      <c r="H809" t="b">
        <v>0</v>
      </c>
      <c r="I809" t="b">
        <v>1</v>
      </c>
      <c r="J809" t="b">
        <v>1</v>
      </c>
      <c r="L809">
        <v>1</v>
      </c>
      <c r="M809">
        <v>0</v>
      </c>
      <c r="N809">
        <v>0</v>
      </c>
    </row>
    <row r="810" spans="1:14" x14ac:dyDescent="0.3">
      <c r="A810" t="s">
        <v>200</v>
      </c>
      <c r="B810" t="s">
        <v>105</v>
      </c>
      <c r="C810" t="s">
        <v>22</v>
      </c>
      <c r="D810" s="21">
        <v>42682</v>
      </c>
      <c r="E810" t="s">
        <v>579</v>
      </c>
      <c r="F810" t="s">
        <v>495</v>
      </c>
      <c r="G810" t="s">
        <v>579</v>
      </c>
      <c r="H810" t="b">
        <v>1</v>
      </c>
      <c r="I810" t="b">
        <v>0</v>
      </c>
      <c r="J810" t="b">
        <v>0</v>
      </c>
      <c r="K810" s="21">
        <v>42682</v>
      </c>
      <c r="L810">
        <v>1</v>
      </c>
      <c r="M810">
        <v>1</v>
      </c>
      <c r="N810">
        <v>0</v>
      </c>
    </row>
    <row r="811" spans="1:14" x14ac:dyDescent="0.3">
      <c r="A811" t="s">
        <v>1019</v>
      </c>
      <c r="B811" t="s">
        <v>68</v>
      </c>
      <c r="C811" t="s">
        <v>18</v>
      </c>
      <c r="D811" s="21">
        <v>42678</v>
      </c>
      <c r="F811" t="s">
        <v>522</v>
      </c>
      <c r="G811" t="s">
        <v>489</v>
      </c>
      <c r="H811" t="b">
        <v>1</v>
      </c>
      <c r="I811" t="b">
        <v>1</v>
      </c>
      <c r="J811" t="b">
        <v>0</v>
      </c>
      <c r="L811">
        <v>1</v>
      </c>
      <c r="M811">
        <v>0</v>
      </c>
      <c r="N811">
        <v>0</v>
      </c>
    </row>
    <row r="812" spans="1:14" x14ac:dyDescent="0.3">
      <c r="A812" t="s">
        <v>451</v>
      </c>
      <c r="B812" t="s">
        <v>38</v>
      </c>
      <c r="C812" t="s">
        <v>18</v>
      </c>
      <c r="D812" s="21">
        <v>42681</v>
      </c>
      <c r="E812" t="s">
        <v>491</v>
      </c>
      <c r="F812" t="s">
        <v>495</v>
      </c>
      <c r="G812" t="s">
        <v>491</v>
      </c>
      <c r="H812" t="b">
        <v>1</v>
      </c>
      <c r="I812" t="b">
        <v>0</v>
      </c>
      <c r="J812" t="b">
        <v>0</v>
      </c>
      <c r="K812" s="21">
        <v>42678</v>
      </c>
      <c r="L812">
        <v>0.5</v>
      </c>
      <c r="M812">
        <v>1</v>
      </c>
      <c r="N812">
        <v>0</v>
      </c>
    </row>
    <row r="813" spans="1:14" x14ac:dyDescent="0.3">
      <c r="A813" t="s">
        <v>1020</v>
      </c>
      <c r="B813" t="s">
        <v>109</v>
      </c>
      <c r="C813" t="s">
        <v>21</v>
      </c>
      <c r="D813" s="21">
        <v>42685</v>
      </c>
      <c r="H813" t="b">
        <v>0</v>
      </c>
      <c r="I813" t="b">
        <v>1</v>
      </c>
      <c r="J813" t="b">
        <v>0</v>
      </c>
      <c r="L813">
        <v>1</v>
      </c>
      <c r="M813">
        <v>0</v>
      </c>
      <c r="N813">
        <v>0</v>
      </c>
    </row>
    <row r="814" spans="1:14" x14ac:dyDescent="0.3">
      <c r="A814" t="s">
        <v>1021</v>
      </c>
      <c r="B814" t="s">
        <v>82</v>
      </c>
      <c r="C814" t="s">
        <v>23</v>
      </c>
      <c r="D814" s="21">
        <v>42675</v>
      </c>
      <c r="E814" t="s">
        <v>1022</v>
      </c>
      <c r="F814" t="s">
        <v>507</v>
      </c>
      <c r="G814" t="s">
        <v>508</v>
      </c>
      <c r="H814" t="b">
        <v>0</v>
      </c>
      <c r="I814" t="b">
        <v>1</v>
      </c>
      <c r="J814" t="b">
        <v>0</v>
      </c>
      <c r="L814">
        <v>1</v>
      </c>
      <c r="M814">
        <v>0</v>
      </c>
      <c r="N814">
        <v>0</v>
      </c>
    </row>
    <row r="815" spans="1:14" x14ac:dyDescent="0.3">
      <c r="A815" t="s">
        <v>383</v>
      </c>
      <c r="B815" t="s">
        <v>62</v>
      </c>
      <c r="C815" t="s">
        <v>23</v>
      </c>
      <c r="D815" s="21">
        <v>42686</v>
      </c>
      <c r="E815" t="s">
        <v>570</v>
      </c>
      <c r="F815" t="s">
        <v>495</v>
      </c>
      <c r="G815" t="s">
        <v>570</v>
      </c>
      <c r="H815" t="b">
        <v>1</v>
      </c>
      <c r="I815" t="b">
        <v>0</v>
      </c>
      <c r="J815" t="b">
        <v>0</v>
      </c>
      <c r="K815" s="21">
        <v>42686</v>
      </c>
      <c r="L815">
        <v>1</v>
      </c>
      <c r="M815">
        <v>1</v>
      </c>
      <c r="N815">
        <v>0</v>
      </c>
    </row>
    <row r="816" spans="1:14" x14ac:dyDescent="0.3">
      <c r="A816" t="s">
        <v>815</v>
      </c>
      <c r="B816" t="s">
        <v>32</v>
      </c>
      <c r="C816" t="s">
        <v>23</v>
      </c>
      <c r="D816" s="21">
        <v>42688</v>
      </c>
      <c r="F816" t="s">
        <v>730</v>
      </c>
      <c r="G816" t="s">
        <v>508</v>
      </c>
      <c r="H816" t="b">
        <v>0</v>
      </c>
      <c r="I816" t="b">
        <v>1</v>
      </c>
      <c r="J816" t="b">
        <v>0</v>
      </c>
      <c r="L816">
        <v>0.5</v>
      </c>
      <c r="M816">
        <v>0</v>
      </c>
      <c r="N816">
        <v>0</v>
      </c>
    </row>
    <row r="817" spans="1:14" x14ac:dyDescent="0.3">
      <c r="A817" t="s">
        <v>1023</v>
      </c>
      <c r="B817" t="s">
        <v>126</v>
      </c>
      <c r="C817" t="s">
        <v>20</v>
      </c>
      <c r="D817" s="21">
        <v>42675</v>
      </c>
      <c r="F817" t="s">
        <v>482</v>
      </c>
      <c r="G817" t="s">
        <v>934</v>
      </c>
      <c r="H817" t="b">
        <v>1</v>
      </c>
      <c r="I817" t="b">
        <v>1</v>
      </c>
      <c r="J817" t="b">
        <v>1</v>
      </c>
      <c r="L817">
        <v>0.5</v>
      </c>
      <c r="M817">
        <v>0</v>
      </c>
      <c r="N817">
        <v>0</v>
      </c>
    </row>
    <row r="818" spans="1:14" x14ac:dyDescent="0.3">
      <c r="A818" t="s">
        <v>1024</v>
      </c>
      <c r="B818" t="s">
        <v>87</v>
      </c>
      <c r="C818" t="s">
        <v>21</v>
      </c>
      <c r="D818" s="21">
        <v>42676</v>
      </c>
      <c r="E818" t="s">
        <v>539</v>
      </c>
      <c r="F818" t="s">
        <v>522</v>
      </c>
      <c r="G818" t="s">
        <v>539</v>
      </c>
      <c r="H818" t="b">
        <v>1</v>
      </c>
      <c r="I818" t="b">
        <v>1</v>
      </c>
      <c r="J818" t="b">
        <v>0</v>
      </c>
      <c r="L818">
        <v>1</v>
      </c>
      <c r="M818">
        <v>0</v>
      </c>
      <c r="N818">
        <v>0</v>
      </c>
    </row>
    <row r="819" spans="1:14" x14ac:dyDescent="0.3">
      <c r="A819" t="s">
        <v>647</v>
      </c>
      <c r="B819" t="s">
        <v>135</v>
      </c>
      <c r="C819" t="s">
        <v>21</v>
      </c>
      <c r="D819" s="21">
        <v>42684</v>
      </c>
      <c r="E819" t="s">
        <v>195</v>
      </c>
      <c r="F819" t="s">
        <v>497</v>
      </c>
      <c r="G819" t="s">
        <v>195</v>
      </c>
      <c r="H819" t="b">
        <v>0</v>
      </c>
      <c r="I819" t="b">
        <v>0</v>
      </c>
      <c r="J819" t="b">
        <v>0</v>
      </c>
      <c r="L819">
        <v>0.5</v>
      </c>
      <c r="M819">
        <v>0</v>
      </c>
      <c r="N819">
        <v>0</v>
      </c>
    </row>
    <row r="820" spans="1:14" x14ac:dyDescent="0.3">
      <c r="A820" t="s">
        <v>933</v>
      </c>
      <c r="B820" t="s">
        <v>108</v>
      </c>
      <c r="C820" t="s">
        <v>21</v>
      </c>
      <c r="D820" s="21">
        <v>42684</v>
      </c>
      <c r="H820" t="b">
        <v>0</v>
      </c>
      <c r="I820" t="b">
        <v>1</v>
      </c>
      <c r="J820" t="b">
        <v>0</v>
      </c>
      <c r="K820" s="21">
        <v>42670</v>
      </c>
      <c r="L820">
        <v>0.2</v>
      </c>
      <c r="M820">
        <v>0</v>
      </c>
      <c r="N820">
        <v>0</v>
      </c>
    </row>
    <row r="821" spans="1:14" x14ac:dyDescent="0.3">
      <c r="A821" t="s">
        <v>692</v>
      </c>
      <c r="B821" t="s">
        <v>54</v>
      </c>
      <c r="C821" t="s">
        <v>18</v>
      </c>
      <c r="D821" s="21">
        <v>42682</v>
      </c>
      <c r="E821" t="s">
        <v>300</v>
      </c>
      <c r="F821" t="s">
        <v>482</v>
      </c>
      <c r="G821" t="s">
        <v>300</v>
      </c>
      <c r="H821" t="b">
        <v>1</v>
      </c>
      <c r="I821" t="b">
        <v>1</v>
      </c>
      <c r="J821" t="b">
        <v>1</v>
      </c>
      <c r="L821">
        <v>0.5</v>
      </c>
      <c r="M821">
        <v>0</v>
      </c>
      <c r="N821">
        <v>0</v>
      </c>
    </row>
    <row r="822" spans="1:14" x14ac:dyDescent="0.3">
      <c r="A822" t="s">
        <v>1025</v>
      </c>
      <c r="B822" t="s">
        <v>112</v>
      </c>
      <c r="C822" t="s">
        <v>21</v>
      </c>
      <c r="D822" s="21">
        <v>42683</v>
      </c>
      <c r="E822" t="s">
        <v>307</v>
      </c>
      <c r="F822" t="s">
        <v>511</v>
      </c>
      <c r="G822" t="s">
        <v>307</v>
      </c>
      <c r="H822" t="b">
        <v>1</v>
      </c>
      <c r="I822" t="b">
        <v>0</v>
      </c>
      <c r="J822" t="b">
        <v>0</v>
      </c>
      <c r="L822">
        <v>1</v>
      </c>
      <c r="M822">
        <v>0</v>
      </c>
      <c r="N822">
        <v>0</v>
      </c>
    </row>
    <row r="823" spans="1:14" x14ac:dyDescent="0.3">
      <c r="A823" t="s">
        <v>965</v>
      </c>
      <c r="B823" t="s">
        <v>118</v>
      </c>
      <c r="C823" t="s">
        <v>21</v>
      </c>
      <c r="D823" s="21">
        <v>42684</v>
      </c>
      <c r="F823" t="s">
        <v>482</v>
      </c>
      <c r="G823" t="s">
        <v>535</v>
      </c>
      <c r="H823" t="b">
        <v>0</v>
      </c>
      <c r="I823" t="b">
        <v>1</v>
      </c>
      <c r="J823" t="b">
        <v>1</v>
      </c>
      <c r="L823">
        <v>0.5</v>
      </c>
      <c r="M823">
        <v>0</v>
      </c>
      <c r="N823">
        <v>0</v>
      </c>
    </row>
    <row r="824" spans="1:14" x14ac:dyDescent="0.3">
      <c r="A824" t="s">
        <v>259</v>
      </c>
      <c r="B824" t="s">
        <v>113</v>
      </c>
      <c r="C824" t="s">
        <v>20</v>
      </c>
      <c r="D824" s="21">
        <v>42681</v>
      </c>
      <c r="E824" t="s">
        <v>509</v>
      </c>
      <c r="F824" t="s">
        <v>522</v>
      </c>
      <c r="G824" t="s">
        <v>509</v>
      </c>
      <c r="H824" t="b">
        <v>1</v>
      </c>
      <c r="I824" t="b">
        <v>1</v>
      </c>
      <c r="J824" t="b">
        <v>1</v>
      </c>
      <c r="K824" s="21">
        <v>42688</v>
      </c>
      <c r="L824">
        <v>0.25</v>
      </c>
      <c r="M824">
        <v>0</v>
      </c>
      <c r="N824">
        <v>0</v>
      </c>
    </row>
    <row r="825" spans="1:14" x14ac:dyDescent="0.3">
      <c r="A825" t="s">
        <v>1026</v>
      </c>
      <c r="B825" t="s">
        <v>77</v>
      </c>
      <c r="C825" t="s">
        <v>23</v>
      </c>
      <c r="D825" s="21">
        <v>42686</v>
      </c>
      <c r="E825" t="s">
        <v>529</v>
      </c>
      <c r="F825" t="s">
        <v>482</v>
      </c>
      <c r="G825" t="s">
        <v>500</v>
      </c>
      <c r="H825" t="b">
        <v>1</v>
      </c>
      <c r="I825" t="b">
        <v>1</v>
      </c>
      <c r="J825" t="b">
        <v>1</v>
      </c>
      <c r="L825">
        <v>1</v>
      </c>
      <c r="M825">
        <v>0</v>
      </c>
      <c r="N825">
        <v>0</v>
      </c>
    </row>
    <row r="826" spans="1:14" x14ac:dyDescent="0.3">
      <c r="A826" t="s">
        <v>978</v>
      </c>
      <c r="B826" t="s">
        <v>113</v>
      </c>
      <c r="C826" t="s">
        <v>20</v>
      </c>
      <c r="D826" s="21">
        <v>42678</v>
      </c>
      <c r="E826" t="s">
        <v>509</v>
      </c>
      <c r="F826" t="s">
        <v>511</v>
      </c>
      <c r="G826" t="s">
        <v>509</v>
      </c>
      <c r="H826" t="b">
        <v>0</v>
      </c>
      <c r="I826" t="b">
        <v>0</v>
      </c>
      <c r="J826" t="b">
        <v>0</v>
      </c>
      <c r="L826">
        <v>0.5</v>
      </c>
      <c r="M826">
        <v>0</v>
      </c>
      <c r="N826">
        <v>0</v>
      </c>
    </row>
    <row r="827" spans="1:14" x14ac:dyDescent="0.3">
      <c r="A827" t="s">
        <v>814</v>
      </c>
      <c r="B827" t="s">
        <v>89</v>
      </c>
      <c r="C827" t="s">
        <v>21</v>
      </c>
      <c r="D827" s="21">
        <v>42688</v>
      </c>
      <c r="H827" t="b">
        <v>0</v>
      </c>
      <c r="I827" t="b">
        <v>1</v>
      </c>
      <c r="J827" t="b">
        <v>1</v>
      </c>
      <c r="L827">
        <v>0.33</v>
      </c>
      <c r="M827">
        <v>0</v>
      </c>
      <c r="N827">
        <v>0</v>
      </c>
    </row>
    <row r="828" spans="1:14" x14ac:dyDescent="0.3">
      <c r="A828" t="s">
        <v>1027</v>
      </c>
      <c r="B828" t="s">
        <v>135</v>
      </c>
      <c r="C828" t="s">
        <v>21</v>
      </c>
      <c r="D828" s="21">
        <v>42685</v>
      </c>
      <c r="E828" t="s">
        <v>509</v>
      </c>
      <c r="F828" t="s">
        <v>497</v>
      </c>
      <c r="G828" t="s">
        <v>509</v>
      </c>
      <c r="H828" t="b">
        <v>0</v>
      </c>
      <c r="I828" t="b">
        <v>0</v>
      </c>
      <c r="J828" t="b">
        <v>0</v>
      </c>
      <c r="L828">
        <v>1</v>
      </c>
      <c r="M828">
        <v>0</v>
      </c>
      <c r="N828">
        <v>0</v>
      </c>
    </row>
    <row r="829" spans="1:14" x14ac:dyDescent="0.3">
      <c r="A829" t="s">
        <v>140</v>
      </c>
      <c r="B829" t="s">
        <v>104</v>
      </c>
      <c r="C829" t="s">
        <v>18</v>
      </c>
      <c r="D829" s="21">
        <v>42681</v>
      </c>
      <c r="E829" t="s">
        <v>489</v>
      </c>
      <c r="F829" t="s">
        <v>495</v>
      </c>
      <c r="G829" t="s">
        <v>489</v>
      </c>
      <c r="H829" t="b">
        <v>1</v>
      </c>
      <c r="I829" t="b">
        <v>0</v>
      </c>
      <c r="J829" t="b">
        <v>0</v>
      </c>
      <c r="K829" s="21">
        <v>42681</v>
      </c>
      <c r="L829">
        <v>1</v>
      </c>
      <c r="M829">
        <v>1</v>
      </c>
      <c r="N829">
        <v>0</v>
      </c>
    </row>
    <row r="830" spans="1:14" x14ac:dyDescent="0.3">
      <c r="A830" t="s">
        <v>1028</v>
      </c>
      <c r="B830" t="s">
        <v>108</v>
      </c>
      <c r="C830" t="s">
        <v>21</v>
      </c>
      <c r="D830" s="21">
        <v>42684</v>
      </c>
      <c r="E830" t="s">
        <v>491</v>
      </c>
      <c r="F830" t="s">
        <v>511</v>
      </c>
      <c r="G830" t="s">
        <v>491</v>
      </c>
      <c r="H830" t="b">
        <v>0</v>
      </c>
      <c r="I830" t="b">
        <v>0</v>
      </c>
      <c r="J830" t="b">
        <v>0</v>
      </c>
      <c r="L830">
        <v>1</v>
      </c>
      <c r="M830">
        <v>0</v>
      </c>
      <c r="N830">
        <v>0</v>
      </c>
    </row>
    <row r="831" spans="1:14" x14ac:dyDescent="0.3">
      <c r="A831" t="s">
        <v>172</v>
      </c>
      <c r="B831" t="s">
        <v>102</v>
      </c>
      <c r="C831" t="s">
        <v>21</v>
      </c>
      <c r="D831" s="21">
        <v>42683</v>
      </c>
      <c r="E831" t="s">
        <v>195</v>
      </c>
      <c r="F831" t="s">
        <v>482</v>
      </c>
      <c r="H831" t="b">
        <v>1</v>
      </c>
      <c r="I831" t="b">
        <v>0</v>
      </c>
      <c r="J831" t="b">
        <v>1</v>
      </c>
      <c r="K831" s="21">
        <v>42684</v>
      </c>
      <c r="L831">
        <v>0.25</v>
      </c>
      <c r="M831">
        <v>0</v>
      </c>
      <c r="N831">
        <v>0</v>
      </c>
    </row>
    <row r="832" spans="1:14" x14ac:dyDescent="0.3">
      <c r="A832" t="s">
        <v>329</v>
      </c>
      <c r="B832" t="s">
        <v>121</v>
      </c>
      <c r="C832" t="s">
        <v>21</v>
      </c>
      <c r="D832" s="21">
        <v>42677</v>
      </c>
      <c r="E832" t="s">
        <v>339</v>
      </c>
      <c r="F832" t="s">
        <v>495</v>
      </c>
      <c r="G832" t="s">
        <v>339</v>
      </c>
      <c r="H832" t="b">
        <v>1</v>
      </c>
      <c r="I832" t="b">
        <v>0</v>
      </c>
      <c r="J832" t="b">
        <v>0</v>
      </c>
      <c r="K832" s="21">
        <v>42677</v>
      </c>
      <c r="L832">
        <v>0.5</v>
      </c>
      <c r="M832">
        <v>1</v>
      </c>
      <c r="N832">
        <v>0</v>
      </c>
    </row>
    <row r="833" spans="1:14" x14ac:dyDescent="0.3">
      <c r="A833" t="s">
        <v>162</v>
      </c>
      <c r="B833" t="s">
        <v>50</v>
      </c>
      <c r="C833" t="s">
        <v>23</v>
      </c>
      <c r="D833" s="21">
        <v>42677</v>
      </c>
      <c r="E833" t="s">
        <v>523</v>
      </c>
      <c r="F833" t="s">
        <v>495</v>
      </c>
      <c r="G833" t="s">
        <v>523</v>
      </c>
      <c r="H833" t="b">
        <v>1</v>
      </c>
      <c r="I833" t="b">
        <v>0</v>
      </c>
      <c r="J833" t="b">
        <v>0</v>
      </c>
      <c r="K833" s="21">
        <v>42677</v>
      </c>
      <c r="L833">
        <v>1</v>
      </c>
      <c r="M833">
        <v>1</v>
      </c>
      <c r="N833">
        <v>0</v>
      </c>
    </row>
    <row r="834" spans="1:14" x14ac:dyDescent="0.3">
      <c r="A834" t="s">
        <v>201</v>
      </c>
      <c r="B834" t="s">
        <v>48</v>
      </c>
      <c r="C834" t="s">
        <v>18</v>
      </c>
      <c r="D834" s="21">
        <v>42676</v>
      </c>
      <c r="E834" t="s">
        <v>492</v>
      </c>
      <c r="F834" t="s">
        <v>488</v>
      </c>
      <c r="G834" t="s">
        <v>489</v>
      </c>
      <c r="H834" t="b">
        <v>1</v>
      </c>
      <c r="I834" t="b">
        <v>0</v>
      </c>
      <c r="J834" t="b">
        <v>0</v>
      </c>
      <c r="K834" s="21">
        <v>42676</v>
      </c>
      <c r="L834">
        <v>1</v>
      </c>
      <c r="M834">
        <v>1</v>
      </c>
      <c r="N834">
        <v>0</v>
      </c>
    </row>
    <row r="835" spans="1:14" x14ac:dyDescent="0.3">
      <c r="A835" t="s">
        <v>139</v>
      </c>
      <c r="B835" t="s">
        <v>98</v>
      </c>
      <c r="C835" t="s">
        <v>20</v>
      </c>
      <c r="D835" s="21">
        <v>42679</v>
      </c>
      <c r="E835" t="s">
        <v>587</v>
      </c>
      <c r="H835" t="b">
        <v>0</v>
      </c>
      <c r="I835" t="b">
        <v>1</v>
      </c>
      <c r="J835" t="b">
        <v>0</v>
      </c>
      <c r="K835" s="21">
        <v>42677</v>
      </c>
      <c r="L835">
        <v>0.5</v>
      </c>
      <c r="M835">
        <v>0</v>
      </c>
      <c r="N835">
        <v>0</v>
      </c>
    </row>
    <row r="836" spans="1:14" x14ac:dyDescent="0.3">
      <c r="A836" t="s">
        <v>1029</v>
      </c>
      <c r="B836" t="s">
        <v>109</v>
      </c>
      <c r="C836" t="s">
        <v>21</v>
      </c>
      <c r="D836" s="21">
        <v>42682</v>
      </c>
      <c r="E836" t="s">
        <v>339</v>
      </c>
      <c r="F836" t="s">
        <v>522</v>
      </c>
      <c r="G836" t="s">
        <v>339</v>
      </c>
      <c r="H836" t="b">
        <v>0</v>
      </c>
      <c r="I836" t="b">
        <v>1</v>
      </c>
      <c r="J836" t="b">
        <v>0</v>
      </c>
      <c r="L836">
        <v>1</v>
      </c>
      <c r="M836">
        <v>0</v>
      </c>
      <c r="N836">
        <v>0</v>
      </c>
    </row>
    <row r="837" spans="1:14" x14ac:dyDescent="0.3">
      <c r="A837" t="s">
        <v>1030</v>
      </c>
      <c r="B837" t="s">
        <v>74</v>
      </c>
      <c r="C837" t="s">
        <v>21</v>
      </c>
      <c r="D837" s="21">
        <v>42684</v>
      </c>
      <c r="E837" t="s">
        <v>491</v>
      </c>
      <c r="H837" t="b">
        <v>0</v>
      </c>
      <c r="I837" t="b">
        <v>1</v>
      </c>
      <c r="J837" t="b">
        <v>0</v>
      </c>
      <c r="L837">
        <v>0.5</v>
      </c>
      <c r="M837">
        <v>0</v>
      </c>
      <c r="N837">
        <v>0</v>
      </c>
    </row>
    <row r="838" spans="1:14" x14ac:dyDescent="0.3">
      <c r="A838" t="s">
        <v>1031</v>
      </c>
      <c r="B838" t="s">
        <v>120</v>
      </c>
      <c r="C838" t="s">
        <v>21</v>
      </c>
      <c r="D838" s="21">
        <v>42678</v>
      </c>
      <c r="E838" t="s">
        <v>195</v>
      </c>
      <c r="F838" t="s">
        <v>497</v>
      </c>
      <c r="G838" t="s">
        <v>195</v>
      </c>
      <c r="H838" t="b">
        <v>1</v>
      </c>
      <c r="I838" t="b">
        <v>0</v>
      </c>
      <c r="J838" t="b">
        <v>0</v>
      </c>
      <c r="L838">
        <v>1</v>
      </c>
      <c r="M838">
        <v>0</v>
      </c>
      <c r="N838">
        <v>0</v>
      </c>
    </row>
    <row r="839" spans="1:14" x14ac:dyDescent="0.3">
      <c r="A839" t="s">
        <v>435</v>
      </c>
      <c r="B839" t="s">
        <v>128</v>
      </c>
      <c r="C839" t="s">
        <v>18</v>
      </c>
      <c r="D839" s="21">
        <v>42677</v>
      </c>
      <c r="E839" t="s">
        <v>489</v>
      </c>
      <c r="F839" t="s">
        <v>495</v>
      </c>
      <c r="G839" t="s">
        <v>489</v>
      </c>
      <c r="H839" t="b">
        <v>1</v>
      </c>
      <c r="I839" t="b">
        <v>0</v>
      </c>
      <c r="J839" t="b">
        <v>0</v>
      </c>
      <c r="K839" s="21">
        <v>42677</v>
      </c>
      <c r="L839">
        <v>1</v>
      </c>
      <c r="M839">
        <v>1</v>
      </c>
      <c r="N839">
        <v>0</v>
      </c>
    </row>
    <row r="840" spans="1:14" x14ac:dyDescent="0.3">
      <c r="A840" t="s">
        <v>254</v>
      </c>
      <c r="B840" t="s">
        <v>82</v>
      </c>
      <c r="C840" t="s">
        <v>23</v>
      </c>
      <c r="D840" s="21">
        <v>42576</v>
      </c>
      <c r="E840" t="s">
        <v>570</v>
      </c>
      <c r="F840" t="s">
        <v>511</v>
      </c>
      <c r="G840" t="s">
        <v>570</v>
      </c>
      <c r="H840" t="b">
        <v>0</v>
      </c>
      <c r="I840" t="b">
        <v>0</v>
      </c>
      <c r="J840" t="b">
        <v>0</v>
      </c>
      <c r="K840" s="21">
        <v>42681</v>
      </c>
      <c r="L840">
        <v>0.5</v>
      </c>
      <c r="M840">
        <v>0</v>
      </c>
      <c r="N840">
        <v>0</v>
      </c>
    </row>
    <row r="841" spans="1:14" x14ac:dyDescent="0.3">
      <c r="A841" t="s">
        <v>1015</v>
      </c>
      <c r="B841" t="s">
        <v>78</v>
      </c>
      <c r="C841" t="s">
        <v>18</v>
      </c>
      <c r="D841" s="21">
        <v>42678</v>
      </c>
      <c r="E841" t="s">
        <v>553</v>
      </c>
      <c r="F841" t="s">
        <v>482</v>
      </c>
      <c r="G841" t="s">
        <v>553</v>
      </c>
      <c r="H841" t="b">
        <v>1</v>
      </c>
      <c r="I841" t="b">
        <v>1</v>
      </c>
      <c r="J841" t="b">
        <v>1</v>
      </c>
      <c r="L841">
        <v>0.5</v>
      </c>
      <c r="M841">
        <v>0</v>
      </c>
      <c r="N841">
        <v>0</v>
      </c>
    </row>
    <row r="842" spans="1:14" x14ac:dyDescent="0.3">
      <c r="A842" t="s">
        <v>1032</v>
      </c>
      <c r="B842" t="s">
        <v>128</v>
      </c>
      <c r="C842" t="s">
        <v>18</v>
      </c>
      <c r="D842" s="21">
        <v>42678</v>
      </c>
      <c r="E842" t="s">
        <v>300</v>
      </c>
      <c r="H842" t="b">
        <v>0</v>
      </c>
      <c r="I842" t="b">
        <v>1</v>
      </c>
      <c r="J842" t="b">
        <v>1</v>
      </c>
      <c r="L842">
        <v>0.5</v>
      </c>
      <c r="M842">
        <v>0</v>
      </c>
      <c r="N842">
        <v>0</v>
      </c>
    </row>
    <row r="843" spans="1:14" x14ac:dyDescent="0.3">
      <c r="A843" t="s">
        <v>1033</v>
      </c>
      <c r="B843" t="s">
        <v>121</v>
      </c>
      <c r="C843" t="s">
        <v>21</v>
      </c>
      <c r="D843" s="21">
        <v>42682</v>
      </c>
      <c r="E843" t="s">
        <v>392</v>
      </c>
      <c r="F843" t="s">
        <v>522</v>
      </c>
      <c r="G843" t="s">
        <v>392</v>
      </c>
      <c r="H843" t="b">
        <v>0</v>
      </c>
      <c r="I843" t="b">
        <v>1</v>
      </c>
      <c r="J843" t="b">
        <v>0</v>
      </c>
      <c r="K843" s="21">
        <v>42658</v>
      </c>
      <c r="L843">
        <v>1</v>
      </c>
      <c r="M843">
        <v>0</v>
      </c>
      <c r="N843">
        <v>0</v>
      </c>
    </row>
    <row r="844" spans="1:14" x14ac:dyDescent="0.3">
      <c r="A844" t="s">
        <v>1034</v>
      </c>
      <c r="B844" t="s">
        <v>57</v>
      </c>
      <c r="C844" t="s">
        <v>18</v>
      </c>
      <c r="D844" s="21">
        <v>42679</v>
      </c>
      <c r="E844" t="s">
        <v>57</v>
      </c>
      <c r="F844" t="s">
        <v>522</v>
      </c>
      <c r="G844" t="s">
        <v>57</v>
      </c>
      <c r="H844" t="b">
        <v>1</v>
      </c>
      <c r="I844" t="b">
        <v>1</v>
      </c>
      <c r="J844" t="b">
        <v>0</v>
      </c>
      <c r="L844">
        <v>1</v>
      </c>
      <c r="M844">
        <v>0</v>
      </c>
      <c r="N844">
        <v>0</v>
      </c>
    </row>
    <row r="845" spans="1:14" x14ac:dyDescent="0.3">
      <c r="A845" t="s">
        <v>710</v>
      </c>
      <c r="B845" t="s">
        <v>125</v>
      </c>
      <c r="C845" t="s">
        <v>18</v>
      </c>
      <c r="D845" s="21">
        <v>42677</v>
      </c>
      <c r="E845" t="s">
        <v>491</v>
      </c>
      <c r="H845" t="b">
        <v>1</v>
      </c>
      <c r="I845" t="b">
        <v>1</v>
      </c>
      <c r="J845" t="b">
        <v>0</v>
      </c>
      <c r="L845">
        <v>0.5</v>
      </c>
      <c r="M845">
        <v>0</v>
      </c>
      <c r="N845">
        <v>0</v>
      </c>
    </row>
    <row r="846" spans="1:14" x14ac:dyDescent="0.3">
      <c r="A846" t="s">
        <v>541</v>
      </c>
      <c r="B846" t="s">
        <v>77</v>
      </c>
      <c r="C846" t="s">
        <v>23</v>
      </c>
      <c r="D846" s="21">
        <v>42683</v>
      </c>
      <c r="E846" t="s">
        <v>523</v>
      </c>
      <c r="F846" t="s">
        <v>482</v>
      </c>
      <c r="G846" t="s">
        <v>500</v>
      </c>
      <c r="H846" t="b">
        <v>0</v>
      </c>
      <c r="I846" t="b">
        <v>1</v>
      </c>
      <c r="J846" t="b">
        <v>1</v>
      </c>
      <c r="L846">
        <v>0.5</v>
      </c>
      <c r="M846">
        <v>0</v>
      </c>
      <c r="N846">
        <v>0</v>
      </c>
    </row>
    <row r="847" spans="1:14" x14ac:dyDescent="0.3">
      <c r="A847" t="s">
        <v>280</v>
      </c>
      <c r="B847" t="s">
        <v>71</v>
      </c>
      <c r="C847" t="s">
        <v>18</v>
      </c>
      <c r="D847" s="21">
        <v>42677</v>
      </c>
      <c r="E847" t="s">
        <v>492</v>
      </c>
      <c r="F847" t="s">
        <v>495</v>
      </c>
      <c r="G847" t="s">
        <v>492</v>
      </c>
      <c r="H847" t="b">
        <v>1</v>
      </c>
      <c r="I847" t="b">
        <v>0</v>
      </c>
      <c r="J847" t="b">
        <v>0</v>
      </c>
      <c r="K847" s="21">
        <v>42677</v>
      </c>
      <c r="L847">
        <v>1</v>
      </c>
      <c r="M847">
        <v>1</v>
      </c>
      <c r="N847">
        <v>0</v>
      </c>
    </row>
    <row r="848" spans="1:14" x14ac:dyDescent="0.3">
      <c r="A848" t="s">
        <v>1035</v>
      </c>
      <c r="B848" t="s">
        <v>121</v>
      </c>
      <c r="C848" t="s">
        <v>21</v>
      </c>
      <c r="D848" s="21">
        <v>42679</v>
      </c>
      <c r="E848" t="s">
        <v>539</v>
      </c>
      <c r="F848" t="s">
        <v>497</v>
      </c>
      <c r="G848" t="s">
        <v>539</v>
      </c>
      <c r="H848" t="b">
        <v>1</v>
      </c>
      <c r="I848" t="b">
        <v>0</v>
      </c>
      <c r="J848" t="b">
        <v>0</v>
      </c>
      <c r="L848">
        <v>1</v>
      </c>
      <c r="M848">
        <v>0</v>
      </c>
      <c r="N848">
        <v>0</v>
      </c>
    </row>
    <row r="849" spans="1:14" x14ac:dyDescent="0.3">
      <c r="A849" t="s">
        <v>1036</v>
      </c>
      <c r="B849" t="s">
        <v>93</v>
      </c>
      <c r="C849" t="s">
        <v>22</v>
      </c>
      <c r="D849" s="21">
        <v>42682</v>
      </c>
      <c r="H849" t="b">
        <v>0</v>
      </c>
      <c r="I849" t="b">
        <v>1</v>
      </c>
      <c r="J849" t="b">
        <v>0</v>
      </c>
      <c r="L849">
        <v>1</v>
      </c>
      <c r="M849">
        <v>0</v>
      </c>
      <c r="N849">
        <v>0</v>
      </c>
    </row>
    <row r="850" spans="1:14" x14ac:dyDescent="0.3">
      <c r="A850" t="s">
        <v>367</v>
      </c>
      <c r="B850" t="s">
        <v>92</v>
      </c>
      <c r="C850" t="s">
        <v>21</v>
      </c>
      <c r="D850" s="21">
        <v>42676</v>
      </c>
      <c r="E850" t="s">
        <v>392</v>
      </c>
      <c r="F850" t="s">
        <v>495</v>
      </c>
      <c r="G850" t="s">
        <v>392</v>
      </c>
      <c r="H850" t="b">
        <v>1</v>
      </c>
      <c r="I850" t="b">
        <v>0</v>
      </c>
      <c r="J850" t="b">
        <v>0</v>
      </c>
      <c r="K850" s="21">
        <v>42676</v>
      </c>
      <c r="L850">
        <v>1</v>
      </c>
      <c r="M850">
        <v>1</v>
      </c>
      <c r="N850">
        <v>0</v>
      </c>
    </row>
    <row r="851" spans="1:14" x14ac:dyDescent="0.3">
      <c r="A851" t="s">
        <v>249</v>
      </c>
      <c r="B851" t="s">
        <v>250</v>
      </c>
      <c r="C851" t="s">
        <v>23</v>
      </c>
      <c r="D851" s="21">
        <v>42682</v>
      </c>
      <c r="E851" t="s">
        <v>529</v>
      </c>
      <c r="F851" t="s">
        <v>486</v>
      </c>
      <c r="G851" t="s">
        <v>529</v>
      </c>
      <c r="H851" t="b">
        <v>1</v>
      </c>
      <c r="I851" t="b">
        <v>0</v>
      </c>
      <c r="J851" t="b">
        <v>0</v>
      </c>
      <c r="K851" s="21">
        <v>42682</v>
      </c>
      <c r="L851">
        <v>0.5</v>
      </c>
      <c r="M851">
        <v>1</v>
      </c>
      <c r="N851">
        <v>1</v>
      </c>
    </row>
    <row r="852" spans="1:14" x14ac:dyDescent="0.3">
      <c r="A852" t="s">
        <v>666</v>
      </c>
      <c r="B852" t="s">
        <v>66</v>
      </c>
      <c r="C852" t="s">
        <v>18</v>
      </c>
      <c r="D852" s="21">
        <v>42681</v>
      </c>
      <c r="E852" t="s">
        <v>57</v>
      </c>
      <c r="F852" t="s">
        <v>482</v>
      </c>
      <c r="G852" t="s">
        <v>57</v>
      </c>
      <c r="H852" t="b">
        <v>0</v>
      </c>
      <c r="I852" t="b">
        <v>1</v>
      </c>
      <c r="J852" t="b">
        <v>1</v>
      </c>
      <c r="L852">
        <v>0.5</v>
      </c>
      <c r="M852">
        <v>0</v>
      </c>
      <c r="N852">
        <v>0</v>
      </c>
    </row>
    <row r="853" spans="1:14" x14ac:dyDescent="0.3">
      <c r="A853" t="s">
        <v>475</v>
      </c>
      <c r="B853" t="s">
        <v>89</v>
      </c>
      <c r="C853" t="s">
        <v>21</v>
      </c>
      <c r="D853" s="21">
        <v>42685</v>
      </c>
      <c r="H853" t="b">
        <v>0</v>
      </c>
      <c r="I853" t="b">
        <v>1</v>
      </c>
      <c r="J853" t="b">
        <v>1</v>
      </c>
      <c r="K853" s="21">
        <v>42685</v>
      </c>
      <c r="L853">
        <v>0.5</v>
      </c>
      <c r="M853">
        <v>0</v>
      </c>
      <c r="N853">
        <v>0</v>
      </c>
    </row>
    <row r="854" spans="1:14" x14ac:dyDescent="0.3">
      <c r="A854" t="s">
        <v>1037</v>
      </c>
      <c r="B854" t="s">
        <v>78</v>
      </c>
      <c r="C854" t="s">
        <v>18</v>
      </c>
      <c r="D854" s="21">
        <v>42688</v>
      </c>
      <c r="E854" t="s">
        <v>553</v>
      </c>
      <c r="F854" t="s">
        <v>511</v>
      </c>
      <c r="G854" t="s">
        <v>553</v>
      </c>
      <c r="H854" t="b">
        <v>0</v>
      </c>
      <c r="I854" t="b">
        <v>0</v>
      </c>
      <c r="J854" t="b">
        <v>0</v>
      </c>
      <c r="L854">
        <v>1</v>
      </c>
      <c r="M854">
        <v>0</v>
      </c>
      <c r="N854">
        <v>0</v>
      </c>
    </row>
    <row r="855" spans="1:14" x14ac:dyDescent="0.3">
      <c r="A855" t="s">
        <v>1038</v>
      </c>
      <c r="B855" t="s">
        <v>99</v>
      </c>
      <c r="C855" t="s">
        <v>19</v>
      </c>
      <c r="D855" s="21">
        <v>42686</v>
      </c>
      <c r="F855" t="s">
        <v>507</v>
      </c>
      <c r="G855" t="s">
        <v>508</v>
      </c>
      <c r="H855" t="b">
        <v>0</v>
      </c>
      <c r="I855" t="b">
        <v>1</v>
      </c>
      <c r="J855" t="b">
        <v>0</v>
      </c>
      <c r="L855">
        <v>1</v>
      </c>
      <c r="M855">
        <v>0</v>
      </c>
      <c r="N855">
        <v>0</v>
      </c>
    </row>
    <row r="856" spans="1:14" x14ac:dyDescent="0.3">
      <c r="A856" t="s">
        <v>658</v>
      </c>
      <c r="B856" t="s">
        <v>113</v>
      </c>
      <c r="C856" t="s">
        <v>20</v>
      </c>
      <c r="D856" s="21">
        <v>42681</v>
      </c>
      <c r="E856" t="s">
        <v>427</v>
      </c>
      <c r="H856" t="b">
        <v>1</v>
      </c>
      <c r="I856" t="b">
        <v>1</v>
      </c>
      <c r="J856" t="b">
        <v>1</v>
      </c>
      <c r="L856">
        <v>0.5</v>
      </c>
      <c r="M856">
        <v>0</v>
      </c>
      <c r="N856">
        <v>0</v>
      </c>
    </row>
    <row r="857" spans="1:14" x14ac:dyDescent="0.3">
      <c r="A857" t="s">
        <v>1030</v>
      </c>
      <c r="B857" t="s">
        <v>74</v>
      </c>
      <c r="C857" t="s">
        <v>21</v>
      </c>
      <c r="D857" s="21">
        <v>42677</v>
      </c>
      <c r="E857" t="s">
        <v>491</v>
      </c>
      <c r="H857" t="b">
        <v>0</v>
      </c>
      <c r="I857" t="b">
        <v>1</v>
      </c>
      <c r="J857" t="b">
        <v>1</v>
      </c>
      <c r="L857">
        <v>0.5</v>
      </c>
      <c r="M857">
        <v>0</v>
      </c>
      <c r="N857">
        <v>0</v>
      </c>
    </row>
    <row r="858" spans="1:14" x14ac:dyDescent="0.3">
      <c r="A858" t="s">
        <v>1039</v>
      </c>
      <c r="B858" t="s">
        <v>1040</v>
      </c>
      <c r="C858" t="s">
        <v>21</v>
      </c>
      <c r="D858" s="21">
        <v>42686</v>
      </c>
      <c r="H858" t="b">
        <v>1</v>
      </c>
      <c r="I858" t="b">
        <v>0</v>
      </c>
      <c r="J858" t="b">
        <v>0</v>
      </c>
      <c r="K858" s="21">
        <v>42623</v>
      </c>
      <c r="L858">
        <v>1</v>
      </c>
      <c r="M858">
        <v>0</v>
      </c>
      <c r="N858">
        <v>0</v>
      </c>
    </row>
    <row r="859" spans="1:14" x14ac:dyDescent="0.3">
      <c r="A859" t="s">
        <v>596</v>
      </c>
      <c r="B859" t="s">
        <v>61</v>
      </c>
      <c r="C859" t="s">
        <v>24</v>
      </c>
      <c r="D859" s="21">
        <v>42678</v>
      </c>
      <c r="E859" t="s">
        <v>516</v>
      </c>
      <c r="F859" t="s">
        <v>482</v>
      </c>
      <c r="G859" t="s">
        <v>516</v>
      </c>
      <c r="H859" t="b">
        <v>0</v>
      </c>
      <c r="I859" t="b">
        <v>1</v>
      </c>
      <c r="J859" t="b">
        <v>1</v>
      </c>
      <c r="L859">
        <v>0.2</v>
      </c>
      <c r="M859">
        <v>0</v>
      </c>
      <c r="N859">
        <v>0</v>
      </c>
    </row>
    <row r="860" spans="1:14" x14ac:dyDescent="0.3">
      <c r="A860" t="s">
        <v>1041</v>
      </c>
      <c r="B860" t="s">
        <v>94</v>
      </c>
      <c r="C860" t="s">
        <v>22</v>
      </c>
      <c r="D860" s="21">
        <v>42686</v>
      </c>
      <c r="H860" t="b">
        <v>0</v>
      </c>
      <c r="I860" t="b">
        <v>1</v>
      </c>
      <c r="J860" t="b">
        <v>0</v>
      </c>
      <c r="L860">
        <v>1</v>
      </c>
      <c r="M860">
        <v>0</v>
      </c>
      <c r="N860">
        <v>0</v>
      </c>
    </row>
    <row r="861" spans="1:14" x14ac:dyDescent="0.3">
      <c r="A861" t="s">
        <v>1042</v>
      </c>
      <c r="B861" t="s">
        <v>30</v>
      </c>
      <c r="C861" t="s">
        <v>23</v>
      </c>
      <c r="D861" s="21">
        <v>42678</v>
      </c>
      <c r="E861" t="s">
        <v>529</v>
      </c>
      <c r="F861" t="s">
        <v>482</v>
      </c>
      <c r="G861" t="s">
        <v>500</v>
      </c>
      <c r="H861" t="b">
        <v>1</v>
      </c>
      <c r="I861" t="b">
        <v>1</v>
      </c>
      <c r="J861" t="b">
        <v>1</v>
      </c>
      <c r="L861">
        <v>0.5</v>
      </c>
      <c r="M861">
        <v>0</v>
      </c>
      <c r="N861">
        <v>0</v>
      </c>
    </row>
    <row r="862" spans="1:14" x14ac:dyDescent="0.3">
      <c r="A862" t="s">
        <v>1043</v>
      </c>
      <c r="B862" t="s">
        <v>36</v>
      </c>
      <c r="C862" t="s">
        <v>18</v>
      </c>
      <c r="D862" s="21">
        <v>42684</v>
      </c>
      <c r="H862" t="b">
        <v>0</v>
      </c>
      <c r="I862" t="b">
        <v>1</v>
      </c>
      <c r="J862" t="b">
        <v>0</v>
      </c>
      <c r="L862">
        <v>1</v>
      </c>
      <c r="M862">
        <v>0</v>
      </c>
      <c r="N862">
        <v>0</v>
      </c>
    </row>
    <row r="863" spans="1:14" x14ac:dyDescent="0.3">
      <c r="A863" t="s">
        <v>641</v>
      </c>
      <c r="B863" t="s">
        <v>124</v>
      </c>
      <c r="C863" t="s">
        <v>21</v>
      </c>
      <c r="D863" s="21">
        <v>42683</v>
      </c>
      <c r="E863" t="s">
        <v>539</v>
      </c>
      <c r="H863" t="b">
        <v>0</v>
      </c>
      <c r="I863" t="b">
        <v>1</v>
      </c>
      <c r="J863" t="b">
        <v>0</v>
      </c>
      <c r="L863">
        <v>0.5</v>
      </c>
      <c r="M863">
        <v>0</v>
      </c>
      <c r="N863">
        <v>0</v>
      </c>
    </row>
    <row r="864" spans="1:14" x14ac:dyDescent="0.3">
      <c r="A864" t="s">
        <v>848</v>
      </c>
      <c r="B864" t="s">
        <v>116</v>
      </c>
      <c r="C864" t="s">
        <v>21</v>
      </c>
      <c r="D864" s="21">
        <v>42683</v>
      </c>
      <c r="E864" t="s">
        <v>392</v>
      </c>
      <c r="F864" t="s">
        <v>482</v>
      </c>
      <c r="G864" t="s">
        <v>392</v>
      </c>
      <c r="H864" t="b">
        <v>1</v>
      </c>
      <c r="I864" t="b">
        <v>1</v>
      </c>
      <c r="J864" t="b">
        <v>1</v>
      </c>
      <c r="L864">
        <v>0.33</v>
      </c>
      <c r="M864">
        <v>0</v>
      </c>
      <c r="N864">
        <v>0</v>
      </c>
    </row>
    <row r="865" spans="1:14" x14ac:dyDescent="0.3">
      <c r="A865" t="s">
        <v>1044</v>
      </c>
      <c r="B865" t="s">
        <v>105</v>
      </c>
      <c r="C865" t="s">
        <v>22</v>
      </c>
      <c r="D865" s="21">
        <v>42689</v>
      </c>
      <c r="E865" t="s">
        <v>673</v>
      </c>
      <c r="H865" t="b">
        <v>0</v>
      </c>
      <c r="I865" t="b">
        <v>0</v>
      </c>
      <c r="J865" t="b">
        <v>0</v>
      </c>
      <c r="L865">
        <v>1</v>
      </c>
      <c r="M865">
        <v>0</v>
      </c>
      <c r="N865">
        <v>0</v>
      </c>
    </row>
    <row r="866" spans="1:14" x14ac:dyDescent="0.3">
      <c r="A866" t="s">
        <v>1045</v>
      </c>
      <c r="B866" t="s">
        <v>46</v>
      </c>
      <c r="C866" t="s">
        <v>24</v>
      </c>
      <c r="D866" s="21">
        <v>42677</v>
      </c>
      <c r="E866" t="s">
        <v>516</v>
      </c>
      <c r="F866" t="s">
        <v>511</v>
      </c>
      <c r="G866" t="s">
        <v>516</v>
      </c>
      <c r="H866" t="b">
        <v>1</v>
      </c>
      <c r="I866" t="b">
        <v>0</v>
      </c>
      <c r="J866" t="b">
        <v>0</v>
      </c>
      <c r="L866">
        <v>1</v>
      </c>
      <c r="M866">
        <v>0</v>
      </c>
      <c r="N866">
        <v>0</v>
      </c>
    </row>
    <row r="867" spans="1:14" x14ac:dyDescent="0.3">
      <c r="A867" t="s">
        <v>1046</v>
      </c>
      <c r="B867" t="s">
        <v>66</v>
      </c>
      <c r="C867" t="s">
        <v>18</v>
      </c>
      <c r="D867" s="21">
        <v>42677</v>
      </c>
      <c r="E867" t="s">
        <v>57</v>
      </c>
      <c r="F867" t="s">
        <v>511</v>
      </c>
      <c r="G867" t="s">
        <v>57</v>
      </c>
      <c r="H867" t="b">
        <v>1</v>
      </c>
      <c r="I867" t="b">
        <v>0</v>
      </c>
      <c r="J867" t="b">
        <v>0</v>
      </c>
      <c r="L867">
        <v>1</v>
      </c>
      <c r="M867">
        <v>0</v>
      </c>
      <c r="N867">
        <v>0</v>
      </c>
    </row>
    <row r="868" spans="1:14" x14ac:dyDescent="0.3">
      <c r="A868" t="s">
        <v>466</v>
      </c>
      <c r="B868" t="s">
        <v>96</v>
      </c>
      <c r="C868" t="s">
        <v>24</v>
      </c>
      <c r="D868" s="21">
        <v>42686</v>
      </c>
      <c r="E868" t="s">
        <v>812</v>
      </c>
      <c r="F868" t="s">
        <v>482</v>
      </c>
      <c r="G868" t="s">
        <v>508</v>
      </c>
      <c r="H868" t="b">
        <v>0</v>
      </c>
      <c r="I868" t="b">
        <v>1</v>
      </c>
      <c r="J868" t="b">
        <v>1</v>
      </c>
      <c r="K868" s="21">
        <v>42686</v>
      </c>
      <c r="L868">
        <v>0.5</v>
      </c>
      <c r="M868">
        <v>0</v>
      </c>
      <c r="N868">
        <v>0</v>
      </c>
    </row>
    <row r="869" spans="1:14" x14ac:dyDescent="0.3">
      <c r="A869" t="s">
        <v>1047</v>
      </c>
      <c r="B869" t="s">
        <v>104</v>
      </c>
      <c r="C869" t="s">
        <v>18</v>
      </c>
      <c r="D869" s="21">
        <v>42677</v>
      </c>
      <c r="E869" t="s">
        <v>300</v>
      </c>
      <c r="F869" t="s">
        <v>522</v>
      </c>
      <c r="G869" t="s">
        <v>300</v>
      </c>
      <c r="H869" t="b">
        <v>1</v>
      </c>
      <c r="I869" t="b">
        <v>1</v>
      </c>
      <c r="J869" t="b">
        <v>0</v>
      </c>
      <c r="L869">
        <v>1</v>
      </c>
      <c r="M869">
        <v>0</v>
      </c>
      <c r="N869">
        <v>0</v>
      </c>
    </row>
    <row r="870" spans="1:14" x14ac:dyDescent="0.3">
      <c r="A870" t="s">
        <v>247</v>
      </c>
      <c r="B870" t="s">
        <v>248</v>
      </c>
      <c r="C870" t="s">
        <v>23</v>
      </c>
      <c r="D870" s="21">
        <v>42566</v>
      </c>
      <c r="E870" t="s">
        <v>529</v>
      </c>
      <c r="F870" t="s">
        <v>522</v>
      </c>
      <c r="G870" t="s">
        <v>529</v>
      </c>
      <c r="H870" t="b">
        <v>1</v>
      </c>
      <c r="I870" t="b">
        <v>0</v>
      </c>
      <c r="J870" t="b">
        <v>0</v>
      </c>
      <c r="K870" s="21">
        <v>42684</v>
      </c>
      <c r="L870">
        <v>0.33</v>
      </c>
      <c r="M870">
        <v>0</v>
      </c>
      <c r="N870">
        <v>0</v>
      </c>
    </row>
    <row r="871" spans="1:14" x14ac:dyDescent="0.3">
      <c r="A871" t="s">
        <v>1048</v>
      </c>
      <c r="B871" t="s">
        <v>57</v>
      </c>
      <c r="C871" t="s">
        <v>18</v>
      </c>
      <c r="D871" s="21">
        <v>42683</v>
      </c>
      <c r="F871" t="s">
        <v>482</v>
      </c>
      <c r="G871" t="s">
        <v>508</v>
      </c>
      <c r="H871" t="b">
        <v>0</v>
      </c>
      <c r="I871" t="b">
        <v>1</v>
      </c>
      <c r="J871" t="b">
        <v>1</v>
      </c>
      <c r="L871">
        <v>1</v>
      </c>
      <c r="M871">
        <v>0</v>
      </c>
      <c r="N871">
        <v>0</v>
      </c>
    </row>
    <row r="872" spans="1:14" x14ac:dyDescent="0.3">
      <c r="A872" t="s">
        <v>1049</v>
      </c>
      <c r="B872" t="s">
        <v>42</v>
      </c>
      <c r="C872" t="s">
        <v>24</v>
      </c>
      <c r="D872" s="21">
        <v>42686</v>
      </c>
      <c r="F872" t="s">
        <v>482</v>
      </c>
      <c r="H872" t="b">
        <v>0</v>
      </c>
      <c r="I872" t="b">
        <v>1</v>
      </c>
      <c r="J872" t="b">
        <v>1</v>
      </c>
      <c r="L872">
        <v>1</v>
      </c>
      <c r="M872">
        <v>0</v>
      </c>
      <c r="N872">
        <v>0</v>
      </c>
    </row>
    <row r="873" spans="1:14" x14ac:dyDescent="0.3">
      <c r="A873" t="s">
        <v>1050</v>
      </c>
      <c r="B873" t="s">
        <v>66</v>
      </c>
      <c r="C873" t="s">
        <v>18</v>
      </c>
      <c r="D873" s="21">
        <v>42676</v>
      </c>
      <c r="E873" t="s">
        <v>489</v>
      </c>
      <c r="F873" t="s">
        <v>497</v>
      </c>
      <c r="G873" t="s">
        <v>492</v>
      </c>
      <c r="H873" t="b">
        <v>1</v>
      </c>
      <c r="I873" t="b">
        <v>1</v>
      </c>
      <c r="J873" t="b">
        <v>0</v>
      </c>
      <c r="L873">
        <v>1</v>
      </c>
      <c r="M873">
        <v>0</v>
      </c>
      <c r="N873">
        <v>0</v>
      </c>
    </row>
    <row r="874" spans="1:14" x14ac:dyDescent="0.3">
      <c r="A874" t="s">
        <v>139</v>
      </c>
      <c r="B874" t="s">
        <v>98</v>
      </c>
      <c r="C874" t="s">
        <v>20</v>
      </c>
      <c r="D874" s="21">
        <v>42677</v>
      </c>
      <c r="E874" t="s">
        <v>587</v>
      </c>
      <c r="F874" t="s">
        <v>488</v>
      </c>
      <c r="G874" t="s">
        <v>587</v>
      </c>
      <c r="H874" t="b">
        <v>1</v>
      </c>
      <c r="I874" t="b">
        <v>1</v>
      </c>
      <c r="J874" t="b">
        <v>1</v>
      </c>
      <c r="K874" s="21">
        <v>42677</v>
      </c>
      <c r="L874">
        <v>0.5</v>
      </c>
      <c r="M874">
        <v>1</v>
      </c>
      <c r="N874">
        <v>0</v>
      </c>
    </row>
    <row r="875" spans="1:14" x14ac:dyDescent="0.3">
      <c r="A875" t="s">
        <v>1051</v>
      </c>
      <c r="B875" t="s">
        <v>109</v>
      </c>
      <c r="C875" t="s">
        <v>21</v>
      </c>
      <c r="D875" s="21">
        <v>42682</v>
      </c>
      <c r="H875" t="b">
        <v>0</v>
      </c>
      <c r="I875" t="b">
        <v>0</v>
      </c>
      <c r="J875" t="b">
        <v>0</v>
      </c>
      <c r="L875">
        <v>1</v>
      </c>
      <c r="M875">
        <v>0</v>
      </c>
      <c r="N875">
        <v>0</v>
      </c>
    </row>
    <row r="876" spans="1:14" x14ac:dyDescent="0.3">
      <c r="A876" t="s">
        <v>1052</v>
      </c>
      <c r="B876" t="s">
        <v>74</v>
      </c>
      <c r="C876" t="s">
        <v>21</v>
      </c>
      <c r="D876" s="21">
        <v>42678</v>
      </c>
      <c r="E876" t="s">
        <v>539</v>
      </c>
      <c r="F876" t="s">
        <v>497</v>
      </c>
      <c r="G876" t="s">
        <v>539</v>
      </c>
      <c r="H876" t="b">
        <v>1</v>
      </c>
      <c r="I876" t="b">
        <v>1</v>
      </c>
      <c r="J876" t="b">
        <v>0</v>
      </c>
      <c r="L876">
        <v>1</v>
      </c>
      <c r="M876">
        <v>0</v>
      </c>
      <c r="N876">
        <v>0</v>
      </c>
    </row>
    <row r="877" spans="1:14" x14ac:dyDescent="0.3">
      <c r="A877" t="s">
        <v>1053</v>
      </c>
      <c r="B877" t="s">
        <v>88</v>
      </c>
      <c r="C877" t="s">
        <v>18</v>
      </c>
      <c r="D877" s="21">
        <v>42681</v>
      </c>
      <c r="E877" t="s">
        <v>491</v>
      </c>
      <c r="F877" t="s">
        <v>522</v>
      </c>
      <c r="G877" t="s">
        <v>491</v>
      </c>
      <c r="H877" t="b">
        <v>0</v>
      </c>
      <c r="I877" t="b">
        <v>1</v>
      </c>
      <c r="J877" t="b">
        <v>0</v>
      </c>
      <c r="L877">
        <v>1</v>
      </c>
      <c r="M877">
        <v>0</v>
      </c>
      <c r="N877">
        <v>0</v>
      </c>
    </row>
    <row r="878" spans="1:14" x14ac:dyDescent="0.3">
      <c r="A878" t="s">
        <v>1054</v>
      </c>
      <c r="B878" t="s">
        <v>36</v>
      </c>
      <c r="C878" t="s">
        <v>18</v>
      </c>
      <c r="D878" s="21">
        <v>42686</v>
      </c>
      <c r="E878" t="s">
        <v>492</v>
      </c>
      <c r="H878" t="b">
        <v>0</v>
      </c>
      <c r="I878" t="b">
        <v>1</v>
      </c>
      <c r="J878" t="b">
        <v>1</v>
      </c>
      <c r="K878" s="21">
        <v>42672</v>
      </c>
      <c r="L878">
        <v>1</v>
      </c>
      <c r="M878">
        <v>0</v>
      </c>
      <c r="N878">
        <v>0</v>
      </c>
    </row>
    <row r="879" spans="1:14" x14ac:dyDescent="0.3">
      <c r="A879" t="s">
        <v>1055</v>
      </c>
      <c r="B879" t="s">
        <v>109</v>
      </c>
      <c r="C879" t="s">
        <v>21</v>
      </c>
      <c r="D879" s="21">
        <v>42678</v>
      </c>
      <c r="E879" t="s">
        <v>491</v>
      </c>
      <c r="F879" t="s">
        <v>497</v>
      </c>
      <c r="G879" t="s">
        <v>491</v>
      </c>
      <c r="H879" t="b">
        <v>1</v>
      </c>
      <c r="I879" t="b">
        <v>0</v>
      </c>
      <c r="J879" t="b">
        <v>0</v>
      </c>
      <c r="L879">
        <v>1</v>
      </c>
      <c r="M879">
        <v>0</v>
      </c>
      <c r="N879">
        <v>0</v>
      </c>
    </row>
    <row r="880" spans="1:14" x14ac:dyDescent="0.3">
      <c r="A880" t="s">
        <v>346</v>
      </c>
      <c r="B880" t="s">
        <v>83</v>
      </c>
      <c r="C880" t="s">
        <v>19</v>
      </c>
      <c r="D880" s="21">
        <v>42679</v>
      </c>
      <c r="E880" t="s">
        <v>545</v>
      </c>
      <c r="F880" t="s">
        <v>495</v>
      </c>
      <c r="G880" t="s">
        <v>545</v>
      </c>
      <c r="H880" t="b">
        <v>1</v>
      </c>
      <c r="I880" t="b">
        <v>0</v>
      </c>
      <c r="J880" t="b">
        <v>0</v>
      </c>
      <c r="K880" s="21">
        <v>42679</v>
      </c>
      <c r="L880">
        <v>1</v>
      </c>
      <c r="M880">
        <v>1</v>
      </c>
      <c r="N880">
        <v>0</v>
      </c>
    </row>
    <row r="881" spans="1:14" x14ac:dyDescent="0.3">
      <c r="A881" t="s">
        <v>211</v>
      </c>
      <c r="B881" t="s">
        <v>108</v>
      </c>
      <c r="C881" t="s">
        <v>21</v>
      </c>
      <c r="D881" s="21">
        <v>42681</v>
      </c>
      <c r="E881" t="s">
        <v>539</v>
      </c>
      <c r="F881" t="s">
        <v>482</v>
      </c>
      <c r="G881" t="s">
        <v>539</v>
      </c>
      <c r="H881" t="b">
        <v>0</v>
      </c>
      <c r="I881" t="b">
        <v>1</v>
      </c>
      <c r="J881" t="b">
        <v>1</v>
      </c>
      <c r="K881" s="21">
        <v>42683</v>
      </c>
      <c r="L881">
        <v>0.5</v>
      </c>
      <c r="M881">
        <v>0</v>
      </c>
      <c r="N881">
        <v>0</v>
      </c>
    </row>
    <row r="882" spans="1:14" x14ac:dyDescent="0.3">
      <c r="A882" t="s">
        <v>1056</v>
      </c>
      <c r="B882" t="s">
        <v>45</v>
      </c>
      <c r="C882" t="s">
        <v>21</v>
      </c>
      <c r="D882" s="21">
        <v>42677</v>
      </c>
      <c r="H882" t="b">
        <v>1</v>
      </c>
      <c r="I882" t="b">
        <v>0</v>
      </c>
      <c r="J882" t="b">
        <v>0</v>
      </c>
      <c r="L882">
        <v>1</v>
      </c>
      <c r="M882">
        <v>0</v>
      </c>
      <c r="N882">
        <v>0</v>
      </c>
    </row>
    <row r="883" spans="1:14" x14ac:dyDescent="0.3">
      <c r="A883" t="s">
        <v>1057</v>
      </c>
      <c r="B883" t="s">
        <v>1058</v>
      </c>
      <c r="C883" t="s">
        <v>21</v>
      </c>
      <c r="D883" s="21">
        <v>42684</v>
      </c>
      <c r="E883" t="s">
        <v>339</v>
      </c>
      <c r="F883" t="s">
        <v>497</v>
      </c>
      <c r="G883" t="s">
        <v>339</v>
      </c>
      <c r="H883" t="b">
        <v>0</v>
      </c>
      <c r="I883" t="b">
        <v>0</v>
      </c>
      <c r="J883" t="b">
        <v>0</v>
      </c>
      <c r="L883">
        <v>1</v>
      </c>
      <c r="M883">
        <v>0</v>
      </c>
      <c r="N883">
        <v>0</v>
      </c>
    </row>
    <row r="884" spans="1:14" x14ac:dyDescent="0.3">
      <c r="A884" t="s">
        <v>268</v>
      </c>
      <c r="B884" t="s">
        <v>36</v>
      </c>
      <c r="C884" t="s">
        <v>18</v>
      </c>
      <c r="D884" s="21">
        <v>42660</v>
      </c>
      <c r="F884" t="s">
        <v>482</v>
      </c>
      <c r="G884" t="s">
        <v>727</v>
      </c>
      <c r="H884" t="b">
        <v>0</v>
      </c>
      <c r="I884" t="b">
        <v>1</v>
      </c>
      <c r="J884" t="b">
        <v>1</v>
      </c>
      <c r="K884" s="21">
        <v>42685</v>
      </c>
      <c r="L884">
        <v>0.2</v>
      </c>
      <c r="M884">
        <v>0</v>
      </c>
      <c r="N884">
        <v>0</v>
      </c>
    </row>
    <row r="885" spans="1:14" x14ac:dyDescent="0.3">
      <c r="A885" t="s">
        <v>207</v>
      </c>
      <c r="B885" t="s">
        <v>74</v>
      </c>
      <c r="C885" t="s">
        <v>21</v>
      </c>
      <c r="D885" s="21">
        <v>42682</v>
      </c>
      <c r="E885" t="s">
        <v>339</v>
      </c>
      <c r="F885" t="s">
        <v>511</v>
      </c>
      <c r="G885" t="s">
        <v>339</v>
      </c>
      <c r="H885" t="b">
        <v>0</v>
      </c>
      <c r="I885" t="b">
        <v>0</v>
      </c>
      <c r="J885" t="b">
        <v>0</v>
      </c>
      <c r="K885" s="21">
        <v>42675</v>
      </c>
      <c r="L885">
        <v>0.33</v>
      </c>
      <c r="M885">
        <v>0</v>
      </c>
      <c r="N885">
        <v>0</v>
      </c>
    </row>
    <row r="886" spans="1:14" x14ac:dyDescent="0.3">
      <c r="A886" t="s">
        <v>368</v>
      </c>
      <c r="B886" t="s">
        <v>68</v>
      </c>
      <c r="C886" t="s">
        <v>18</v>
      </c>
      <c r="D886" s="21">
        <v>42677</v>
      </c>
      <c r="F886" t="s">
        <v>482</v>
      </c>
      <c r="H886" t="b">
        <v>0</v>
      </c>
      <c r="I886" t="b">
        <v>1</v>
      </c>
      <c r="J886" t="b">
        <v>1</v>
      </c>
      <c r="K886" s="21">
        <v>42677</v>
      </c>
      <c r="L886">
        <v>0.33</v>
      </c>
      <c r="M886">
        <v>0</v>
      </c>
      <c r="N886">
        <v>0</v>
      </c>
    </row>
    <row r="887" spans="1:14" x14ac:dyDescent="0.3">
      <c r="A887" t="s">
        <v>1059</v>
      </c>
      <c r="B887" t="s">
        <v>125</v>
      </c>
      <c r="C887" t="s">
        <v>18</v>
      </c>
      <c r="D887" s="21">
        <v>42676</v>
      </c>
      <c r="E887" t="s">
        <v>553</v>
      </c>
      <c r="H887" t="b">
        <v>0</v>
      </c>
      <c r="I887" t="b">
        <v>1</v>
      </c>
      <c r="J887" t="b">
        <v>0</v>
      </c>
      <c r="L887">
        <v>1</v>
      </c>
      <c r="M887">
        <v>0</v>
      </c>
      <c r="N887">
        <v>0</v>
      </c>
    </row>
    <row r="888" spans="1:14" x14ac:dyDescent="0.3">
      <c r="A888" t="s">
        <v>429</v>
      </c>
      <c r="B888" t="s">
        <v>30</v>
      </c>
      <c r="C888" t="s">
        <v>23</v>
      </c>
      <c r="D888" s="21">
        <v>42676</v>
      </c>
      <c r="E888" t="s">
        <v>500</v>
      </c>
      <c r="F888" t="s">
        <v>488</v>
      </c>
      <c r="G888" t="s">
        <v>500</v>
      </c>
      <c r="H888" t="b">
        <v>1</v>
      </c>
      <c r="I888" t="b">
        <v>0</v>
      </c>
      <c r="J888" t="b">
        <v>0</v>
      </c>
      <c r="K888" s="21">
        <v>42676</v>
      </c>
      <c r="L888">
        <v>1</v>
      </c>
      <c r="M888">
        <v>1</v>
      </c>
      <c r="N888">
        <v>0</v>
      </c>
    </row>
    <row r="889" spans="1:14" x14ac:dyDescent="0.3">
      <c r="A889" t="s">
        <v>385</v>
      </c>
      <c r="B889" t="s">
        <v>182</v>
      </c>
      <c r="C889" t="s">
        <v>21</v>
      </c>
      <c r="D889" s="21">
        <v>42677</v>
      </c>
      <c r="E889" t="s">
        <v>195</v>
      </c>
      <c r="F889" t="s">
        <v>522</v>
      </c>
      <c r="G889" t="s">
        <v>195</v>
      </c>
      <c r="H889" t="b">
        <v>0</v>
      </c>
      <c r="I889" t="b">
        <v>1</v>
      </c>
      <c r="J889" t="b">
        <v>0</v>
      </c>
      <c r="K889" s="21">
        <v>42675</v>
      </c>
      <c r="L889">
        <v>0.2</v>
      </c>
      <c r="M889">
        <v>0</v>
      </c>
      <c r="N889">
        <v>0</v>
      </c>
    </row>
    <row r="890" spans="1:14" x14ac:dyDescent="0.3">
      <c r="A890" t="s">
        <v>436</v>
      </c>
      <c r="B890" t="s">
        <v>104</v>
      </c>
      <c r="C890" t="s">
        <v>18</v>
      </c>
      <c r="D890" s="21">
        <v>42676</v>
      </c>
      <c r="E890" t="s">
        <v>489</v>
      </c>
      <c r="F890" t="s">
        <v>495</v>
      </c>
      <c r="G890" t="s">
        <v>489</v>
      </c>
      <c r="H890" t="b">
        <v>1</v>
      </c>
      <c r="I890" t="b">
        <v>0</v>
      </c>
      <c r="J890" t="b">
        <v>0</v>
      </c>
      <c r="K890" s="21">
        <v>42676</v>
      </c>
      <c r="L890">
        <v>1</v>
      </c>
      <c r="M890">
        <v>1</v>
      </c>
      <c r="N890">
        <v>0</v>
      </c>
    </row>
    <row r="891" spans="1:14" x14ac:dyDescent="0.3">
      <c r="A891" t="s">
        <v>1060</v>
      </c>
      <c r="B891" t="s">
        <v>46</v>
      </c>
      <c r="C891" t="s">
        <v>24</v>
      </c>
      <c r="D891" s="21">
        <v>42681</v>
      </c>
      <c r="H891" t="b">
        <v>0</v>
      </c>
      <c r="I891" t="b">
        <v>1</v>
      </c>
      <c r="J891" t="b">
        <v>0</v>
      </c>
      <c r="L891">
        <v>1</v>
      </c>
      <c r="M891">
        <v>0</v>
      </c>
      <c r="N891">
        <v>0</v>
      </c>
    </row>
    <row r="892" spans="1:14" x14ac:dyDescent="0.3">
      <c r="A892" t="s">
        <v>1061</v>
      </c>
      <c r="B892" t="s">
        <v>49</v>
      </c>
      <c r="C892" t="s">
        <v>24</v>
      </c>
      <c r="D892" s="21">
        <v>42681</v>
      </c>
      <c r="E892" t="s">
        <v>427</v>
      </c>
      <c r="F892" t="s">
        <v>522</v>
      </c>
      <c r="G892" t="s">
        <v>427</v>
      </c>
      <c r="H892" t="b">
        <v>0</v>
      </c>
      <c r="I892" t="b">
        <v>1</v>
      </c>
      <c r="J892" t="b">
        <v>0</v>
      </c>
      <c r="L892">
        <v>1</v>
      </c>
      <c r="M892">
        <v>0</v>
      </c>
      <c r="N892">
        <v>0</v>
      </c>
    </row>
    <row r="893" spans="1:14" x14ac:dyDescent="0.3">
      <c r="A893" t="s">
        <v>428</v>
      </c>
      <c r="B893" t="s">
        <v>82</v>
      </c>
      <c r="C893" t="s">
        <v>23</v>
      </c>
      <c r="D893" s="21">
        <v>42676</v>
      </c>
      <c r="E893" t="s">
        <v>529</v>
      </c>
      <c r="F893" t="s">
        <v>486</v>
      </c>
      <c r="G893" t="s">
        <v>529</v>
      </c>
      <c r="H893" t="b">
        <v>1</v>
      </c>
      <c r="I893" t="b">
        <v>0</v>
      </c>
      <c r="J893" t="b">
        <v>0</v>
      </c>
      <c r="K893" s="21">
        <v>42676</v>
      </c>
      <c r="L893">
        <v>1</v>
      </c>
      <c r="M893">
        <v>1</v>
      </c>
      <c r="N893">
        <v>1</v>
      </c>
    </row>
    <row r="894" spans="1:14" x14ac:dyDescent="0.3">
      <c r="A894" t="s">
        <v>1062</v>
      </c>
      <c r="B894" t="s">
        <v>42</v>
      </c>
      <c r="C894" t="s">
        <v>24</v>
      </c>
      <c r="D894" s="21">
        <v>42677</v>
      </c>
      <c r="H894" t="b">
        <v>0</v>
      </c>
      <c r="I894" t="b">
        <v>1</v>
      </c>
      <c r="J894" t="b">
        <v>0</v>
      </c>
      <c r="L894">
        <v>1</v>
      </c>
      <c r="M894">
        <v>0</v>
      </c>
      <c r="N894">
        <v>0</v>
      </c>
    </row>
    <row r="895" spans="1:14" x14ac:dyDescent="0.3">
      <c r="A895" t="s">
        <v>975</v>
      </c>
      <c r="B895" t="s">
        <v>55</v>
      </c>
      <c r="C895" t="s">
        <v>19</v>
      </c>
      <c r="D895" s="21">
        <v>42682</v>
      </c>
      <c r="E895" t="s">
        <v>545</v>
      </c>
      <c r="F895" t="s">
        <v>511</v>
      </c>
      <c r="G895" t="s">
        <v>545</v>
      </c>
      <c r="H895" t="b">
        <v>0</v>
      </c>
      <c r="I895" t="b">
        <v>0</v>
      </c>
      <c r="J895" t="b">
        <v>0</v>
      </c>
      <c r="L895">
        <v>0.5</v>
      </c>
      <c r="M895">
        <v>0</v>
      </c>
      <c r="N895">
        <v>0</v>
      </c>
    </row>
    <row r="896" spans="1:14" x14ac:dyDescent="0.3">
      <c r="A896" t="s">
        <v>1063</v>
      </c>
      <c r="B896" t="s">
        <v>38</v>
      </c>
      <c r="C896" t="s">
        <v>18</v>
      </c>
      <c r="D896" s="21">
        <v>42678</v>
      </c>
      <c r="H896" t="b">
        <v>0</v>
      </c>
      <c r="I896" t="b">
        <v>1</v>
      </c>
      <c r="J896" t="b">
        <v>0</v>
      </c>
      <c r="L896">
        <v>1</v>
      </c>
      <c r="M896">
        <v>0</v>
      </c>
      <c r="N896">
        <v>0</v>
      </c>
    </row>
    <row r="897" spans="1:14" x14ac:dyDescent="0.3">
      <c r="A897" t="s">
        <v>327</v>
      </c>
      <c r="B897" t="s">
        <v>72</v>
      </c>
      <c r="C897" t="s">
        <v>18</v>
      </c>
      <c r="D897" s="21">
        <v>42679</v>
      </c>
      <c r="E897" t="s">
        <v>492</v>
      </c>
      <c r="F897" t="s">
        <v>486</v>
      </c>
      <c r="G897" t="s">
        <v>492</v>
      </c>
      <c r="H897" t="b">
        <v>1</v>
      </c>
      <c r="I897" t="b">
        <v>1</v>
      </c>
      <c r="J897" t="b">
        <v>0</v>
      </c>
      <c r="K897" s="21">
        <v>42679</v>
      </c>
      <c r="L897">
        <v>0.25</v>
      </c>
      <c r="M897">
        <v>1</v>
      </c>
      <c r="N897">
        <v>1</v>
      </c>
    </row>
    <row r="898" spans="1:14" x14ac:dyDescent="0.3">
      <c r="A898" t="s">
        <v>393</v>
      </c>
      <c r="B898" t="s">
        <v>79</v>
      </c>
      <c r="C898" t="s">
        <v>21</v>
      </c>
      <c r="D898" s="21">
        <v>42678</v>
      </c>
      <c r="E898" t="s">
        <v>539</v>
      </c>
      <c r="F898" t="s">
        <v>488</v>
      </c>
      <c r="G898" t="s">
        <v>539</v>
      </c>
      <c r="H898" t="b">
        <v>1</v>
      </c>
      <c r="I898" t="b">
        <v>0</v>
      </c>
      <c r="J898" t="b">
        <v>0</v>
      </c>
      <c r="K898" s="21">
        <v>42678</v>
      </c>
      <c r="L898">
        <v>1</v>
      </c>
      <c r="M898">
        <v>1</v>
      </c>
      <c r="N898">
        <v>0</v>
      </c>
    </row>
    <row r="899" spans="1:14" x14ac:dyDescent="0.3">
      <c r="A899" t="s">
        <v>161</v>
      </c>
      <c r="B899" t="s">
        <v>88</v>
      </c>
      <c r="C899" t="s">
        <v>18</v>
      </c>
      <c r="D899" s="21">
        <v>42677</v>
      </c>
      <c r="H899" t="b">
        <v>1</v>
      </c>
      <c r="I899" t="b">
        <v>1</v>
      </c>
      <c r="J899" t="b">
        <v>1</v>
      </c>
      <c r="K899" s="21">
        <v>42676</v>
      </c>
      <c r="L899">
        <v>0.5</v>
      </c>
      <c r="M899">
        <v>0</v>
      </c>
      <c r="N899">
        <v>0</v>
      </c>
    </row>
    <row r="900" spans="1:14" x14ac:dyDescent="0.3">
      <c r="A900" t="s">
        <v>1064</v>
      </c>
      <c r="B900" t="s">
        <v>125</v>
      </c>
      <c r="C900" t="s">
        <v>18</v>
      </c>
      <c r="D900" s="21">
        <v>42677</v>
      </c>
      <c r="E900" t="s">
        <v>142</v>
      </c>
      <c r="F900" t="s">
        <v>495</v>
      </c>
      <c r="G900" t="s">
        <v>142</v>
      </c>
      <c r="H900" t="b">
        <v>1</v>
      </c>
      <c r="I900" t="b">
        <v>0</v>
      </c>
      <c r="J900" t="b">
        <v>0</v>
      </c>
      <c r="K900" s="21">
        <v>42646</v>
      </c>
      <c r="L900">
        <v>1</v>
      </c>
      <c r="M900">
        <v>1</v>
      </c>
      <c r="N900">
        <v>0</v>
      </c>
    </row>
    <row r="901" spans="1:14" x14ac:dyDescent="0.3">
      <c r="A901" t="s">
        <v>1065</v>
      </c>
      <c r="B901" t="s">
        <v>87</v>
      </c>
      <c r="C901" t="s">
        <v>21</v>
      </c>
      <c r="D901" s="21">
        <v>42676</v>
      </c>
      <c r="E901" t="s">
        <v>195</v>
      </c>
      <c r="H901" t="b">
        <v>1</v>
      </c>
      <c r="I901" t="b">
        <v>1</v>
      </c>
      <c r="J901" t="b">
        <v>0</v>
      </c>
      <c r="L901">
        <v>1</v>
      </c>
      <c r="M901">
        <v>0</v>
      </c>
      <c r="N901">
        <v>0</v>
      </c>
    </row>
    <row r="902" spans="1:14" x14ac:dyDescent="0.3">
      <c r="A902" t="s">
        <v>1066</v>
      </c>
      <c r="B902" t="s">
        <v>110</v>
      </c>
      <c r="C902" t="s">
        <v>21</v>
      </c>
      <c r="D902" s="21">
        <v>42681</v>
      </c>
      <c r="E902" t="s">
        <v>195</v>
      </c>
      <c r="F902" t="s">
        <v>511</v>
      </c>
      <c r="G902" t="s">
        <v>195</v>
      </c>
      <c r="H902" t="b">
        <v>0</v>
      </c>
      <c r="I902" t="b">
        <v>0</v>
      </c>
      <c r="J902" t="b">
        <v>0</v>
      </c>
      <c r="L902">
        <v>1</v>
      </c>
      <c r="M902">
        <v>0</v>
      </c>
      <c r="N902">
        <v>0</v>
      </c>
    </row>
    <row r="903" spans="1:14" x14ac:dyDescent="0.3">
      <c r="A903" t="s">
        <v>660</v>
      </c>
      <c r="B903" t="s">
        <v>110</v>
      </c>
      <c r="C903" t="s">
        <v>21</v>
      </c>
      <c r="D903" s="21">
        <v>42684</v>
      </c>
      <c r="F903" t="s">
        <v>482</v>
      </c>
      <c r="G903" t="s">
        <v>508</v>
      </c>
      <c r="H903" t="b">
        <v>0</v>
      </c>
      <c r="I903" t="b">
        <v>1</v>
      </c>
      <c r="J903" t="b">
        <v>1</v>
      </c>
      <c r="L903">
        <v>0.5</v>
      </c>
      <c r="M903">
        <v>0</v>
      </c>
      <c r="N903">
        <v>0</v>
      </c>
    </row>
    <row r="904" spans="1:14" x14ac:dyDescent="0.3">
      <c r="A904" t="s">
        <v>1067</v>
      </c>
      <c r="B904" t="s">
        <v>125</v>
      </c>
      <c r="C904" t="s">
        <v>18</v>
      </c>
      <c r="D904" s="21">
        <v>42686</v>
      </c>
      <c r="H904" t="b">
        <v>0</v>
      </c>
      <c r="I904" t="b">
        <v>1</v>
      </c>
      <c r="J904" t="b">
        <v>0</v>
      </c>
      <c r="L904">
        <v>1</v>
      </c>
      <c r="M904">
        <v>0</v>
      </c>
      <c r="N904">
        <v>0</v>
      </c>
    </row>
    <row r="905" spans="1:14" x14ac:dyDescent="0.3">
      <c r="A905" t="s">
        <v>412</v>
      </c>
      <c r="B905" t="s">
        <v>114</v>
      </c>
      <c r="C905" t="s">
        <v>20</v>
      </c>
      <c r="D905" s="21">
        <v>42679</v>
      </c>
      <c r="E905" t="s">
        <v>427</v>
      </c>
      <c r="F905" t="s">
        <v>488</v>
      </c>
      <c r="G905" t="s">
        <v>427</v>
      </c>
      <c r="H905" t="b">
        <v>1</v>
      </c>
      <c r="I905" t="b">
        <v>0</v>
      </c>
      <c r="J905" t="b">
        <v>0</v>
      </c>
      <c r="K905" s="21">
        <v>42679</v>
      </c>
      <c r="L905">
        <v>0.5</v>
      </c>
      <c r="M905">
        <v>1</v>
      </c>
      <c r="N905">
        <v>0</v>
      </c>
    </row>
    <row r="906" spans="1:14" x14ac:dyDescent="0.3">
      <c r="A906" t="s">
        <v>1068</v>
      </c>
      <c r="B906" t="s">
        <v>74</v>
      </c>
      <c r="C906" t="s">
        <v>21</v>
      </c>
      <c r="D906" s="21">
        <v>42683</v>
      </c>
      <c r="H906" t="b">
        <v>0</v>
      </c>
      <c r="I906" t="b">
        <v>0</v>
      </c>
      <c r="J906" t="b">
        <v>0</v>
      </c>
      <c r="L906">
        <v>1</v>
      </c>
      <c r="M906">
        <v>0</v>
      </c>
      <c r="N906">
        <v>0</v>
      </c>
    </row>
    <row r="907" spans="1:14" x14ac:dyDescent="0.3">
      <c r="A907" t="s">
        <v>980</v>
      </c>
      <c r="B907" t="s">
        <v>87</v>
      </c>
      <c r="C907" t="s">
        <v>21</v>
      </c>
      <c r="D907" s="21">
        <v>42681</v>
      </c>
      <c r="F907" t="s">
        <v>482</v>
      </c>
      <c r="H907" t="b">
        <v>0</v>
      </c>
      <c r="I907" t="b">
        <v>1</v>
      </c>
      <c r="J907" t="b">
        <v>1</v>
      </c>
      <c r="L907">
        <v>0.33</v>
      </c>
      <c r="M907">
        <v>0</v>
      </c>
      <c r="N907">
        <v>0</v>
      </c>
    </row>
    <row r="908" spans="1:14" x14ac:dyDescent="0.3">
      <c r="A908" t="s">
        <v>1069</v>
      </c>
      <c r="B908" t="s">
        <v>118</v>
      </c>
      <c r="C908" t="s">
        <v>21</v>
      </c>
      <c r="D908" s="21">
        <v>42677</v>
      </c>
      <c r="E908" t="s">
        <v>195</v>
      </c>
      <c r="F908" t="s">
        <v>497</v>
      </c>
      <c r="G908" t="s">
        <v>195</v>
      </c>
      <c r="H908" t="b">
        <v>1</v>
      </c>
      <c r="I908" t="b">
        <v>0</v>
      </c>
      <c r="J908" t="b">
        <v>0</v>
      </c>
      <c r="L908">
        <v>1</v>
      </c>
      <c r="M908">
        <v>0</v>
      </c>
      <c r="N908">
        <v>0</v>
      </c>
    </row>
    <row r="909" spans="1:14" x14ac:dyDescent="0.3">
      <c r="A909" t="s">
        <v>910</v>
      </c>
      <c r="B909" t="s">
        <v>115</v>
      </c>
      <c r="C909" t="s">
        <v>24</v>
      </c>
      <c r="D909" s="21">
        <v>42682</v>
      </c>
      <c r="E909" t="s">
        <v>516</v>
      </c>
      <c r="F909" t="s">
        <v>522</v>
      </c>
      <c r="G909" t="s">
        <v>516</v>
      </c>
      <c r="H909" t="b">
        <v>1</v>
      </c>
      <c r="I909" t="b">
        <v>1</v>
      </c>
      <c r="J909" t="b">
        <v>0</v>
      </c>
      <c r="L909">
        <v>0.5</v>
      </c>
      <c r="M909">
        <v>0</v>
      </c>
      <c r="N909">
        <v>0</v>
      </c>
    </row>
    <row r="910" spans="1:14" x14ac:dyDescent="0.3">
      <c r="A910" t="s">
        <v>355</v>
      </c>
      <c r="B910" t="s">
        <v>115</v>
      </c>
      <c r="C910" t="s">
        <v>24</v>
      </c>
      <c r="D910" s="21">
        <v>42684</v>
      </c>
      <c r="E910" t="s">
        <v>516</v>
      </c>
      <c r="F910" t="s">
        <v>758</v>
      </c>
      <c r="G910" t="s">
        <v>516</v>
      </c>
      <c r="H910" t="b">
        <v>1</v>
      </c>
      <c r="I910" t="b">
        <v>0</v>
      </c>
      <c r="J910" t="b">
        <v>0</v>
      </c>
      <c r="K910" s="21">
        <v>42684</v>
      </c>
      <c r="L910">
        <v>0.5</v>
      </c>
      <c r="M910">
        <v>1</v>
      </c>
      <c r="N910">
        <v>0</v>
      </c>
    </row>
    <row r="911" spans="1:14" x14ac:dyDescent="0.3">
      <c r="A911" t="s">
        <v>451</v>
      </c>
      <c r="B911" t="s">
        <v>38</v>
      </c>
      <c r="C911" t="s">
        <v>18</v>
      </c>
      <c r="D911" s="21">
        <v>42678</v>
      </c>
      <c r="E911" t="s">
        <v>491</v>
      </c>
      <c r="F911" t="s">
        <v>512</v>
      </c>
      <c r="G911" t="s">
        <v>491</v>
      </c>
      <c r="H911" t="b">
        <v>1</v>
      </c>
      <c r="I911" t="b">
        <v>0</v>
      </c>
      <c r="J911" t="b">
        <v>0</v>
      </c>
      <c r="K911" s="21">
        <v>42678</v>
      </c>
      <c r="L911">
        <v>0.5</v>
      </c>
      <c r="M911">
        <v>1</v>
      </c>
      <c r="N911">
        <v>0</v>
      </c>
    </row>
    <row r="912" spans="1:14" x14ac:dyDescent="0.3">
      <c r="A912" t="s">
        <v>1070</v>
      </c>
      <c r="B912" t="s">
        <v>93</v>
      </c>
      <c r="C912" t="s">
        <v>22</v>
      </c>
      <c r="D912" s="21">
        <v>42681</v>
      </c>
      <c r="H912" t="b">
        <v>0</v>
      </c>
      <c r="I912" t="b">
        <v>1</v>
      </c>
      <c r="J912" t="b">
        <v>0</v>
      </c>
      <c r="L912">
        <v>1</v>
      </c>
      <c r="M912">
        <v>0</v>
      </c>
      <c r="N912">
        <v>0</v>
      </c>
    </row>
    <row r="913" spans="1:14" x14ac:dyDescent="0.3">
      <c r="A913" t="s">
        <v>163</v>
      </c>
      <c r="B913" t="s">
        <v>117</v>
      </c>
      <c r="C913" t="s">
        <v>24</v>
      </c>
      <c r="D913" s="21">
        <v>42678</v>
      </c>
      <c r="E913" t="s">
        <v>427</v>
      </c>
      <c r="F913" t="s">
        <v>482</v>
      </c>
      <c r="G913" t="s">
        <v>427</v>
      </c>
      <c r="H913" t="b">
        <v>0</v>
      </c>
      <c r="I913" t="b">
        <v>1</v>
      </c>
      <c r="J913" t="b">
        <v>1</v>
      </c>
      <c r="K913" s="21">
        <v>42685</v>
      </c>
      <c r="L913">
        <v>0.33</v>
      </c>
      <c r="M913">
        <v>0</v>
      </c>
      <c r="N913">
        <v>0</v>
      </c>
    </row>
    <row r="914" spans="1:14" x14ac:dyDescent="0.3">
      <c r="A914" t="s">
        <v>956</v>
      </c>
      <c r="B914" t="s">
        <v>48</v>
      </c>
      <c r="C914" t="s">
        <v>18</v>
      </c>
      <c r="D914" s="21">
        <v>42677</v>
      </c>
      <c r="E914" t="s">
        <v>492</v>
      </c>
      <c r="H914" t="b">
        <v>0</v>
      </c>
      <c r="I914" t="b">
        <v>1</v>
      </c>
      <c r="J914" t="b">
        <v>1</v>
      </c>
      <c r="L914">
        <v>0.5</v>
      </c>
      <c r="M914">
        <v>0</v>
      </c>
      <c r="N914">
        <v>0</v>
      </c>
    </row>
    <row r="915" spans="1:14" x14ac:dyDescent="0.3">
      <c r="A915" t="s">
        <v>1071</v>
      </c>
      <c r="B915" t="s">
        <v>50</v>
      </c>
      <c r="C915" t="s">
        <v>23</v>
      </c>
      <c r="D915" s="21">
        <v>42686</v>
      </c>
      <c r="H915" t="b">
        <v>0</v>
      </c>
      <c r="I915" t="b">
        <v>1</v>
      </c>
      <c r="J915" t="b">
        <v>1</v>
      </c>
      <c r="L915">
        <v>0.5</v>
      </c>
      <c r="M915">
        <v>0</v>
      </c>
      <c r="N915">
        <v>0</v>
      </c>
    </row>
    <row r="916" spans="1:14" x14ac:dyDescent="0.3">
      <c r="A916" t="s">
        <v>1072</v>
      </c>
      <c r="B916" t="s">
        <v>76</v>
      </c>
      <c r="C916" t="s">
        <v>23</v>
      </c>
      <c r="D916" s="21">
        <v>42683</v>
      </c>
      <c r="E916" t="s">
        <v>529</v>
      </c>
      <c r="H916" t="b">
        <v>0</v>
      </c>
      <c r="I916" t="b">
        <v>1</v>
      </c>
      <c r="J916" t="b">
        <v>0</v>
      </c>
      <c r="L916">
        <v>1</v>
      </c>
      <c r="M916">
        <v>0</v>
      </c>
      <c r="N916">
        <v>0</v>
      </c>
    </row>
    <row r="917" spans="1:14" x14ac:dyDescent="0.3">
      <c r="A917" t="s">
        <v>352</v>
      </c>
      <c r="B917" t="s">
        <v>353</v>
      </c>
      <c r="C917" t="s">
        <v>18</v>
      </c>
      <c r="D917" s="21">
        <v>42679</v>
      </c>
      <c r="E917" t="s">
        <v>492</v>
      </c>
      <c r="F917" t="s">
        <v>495</v>
      </c>
      <c r="G917" t="s">
        <v>492</v>
      </c>
      <c r="H917" t="b">
        <v>1</v>
      </c>
      <c r="I917" t="b">
        <v>0</v>
      </c>
      <c r="J917" t="b">
        <v>0</v>
      </c>
      <c r="K917" s="21">
        <v>42679</v>
      </c>
      <c r="L917">
        <v>0.25</v>
      </c>
      <c r="M917">
        <v>1</v>
      </c>
      <c r="N917">
        <v>0</v>
      </c>
    </row>
    <row r="918" spans="1:14" x14ac:dyDescent="0.3">
      <c r="A918" t="s">
        <v>457</v>
      </c>
      <c r="B918" t="s">
        <v>50</v>
      </c>
      <c r="C918" t="s">
        <v>23</v>
      </c>
      <c r="D918" s="21">
        <v>42676</v>
      </c>
      <c r="F918" t="s">
        <v>482</v>
      </c>
      <c r="G918" t="s">
        <v>500</v>
      </c>
      <c r="H918" t="b">
        <v>1</v>
      </c>
      <c r="I918" t="b">
        <v>1</v>
      </c>
      <c r="J918" t="b">
        <v>1</v>
      </c>
      <c r="K918" s="21">
        <v>42677</v>
      </c>
      <c r="L918">
        <v>0.5</v>
      </c>
      <c r="M918">
        <v>0</v>
      </c>
      <c r="N918">
        <v>0</v>
      </c>
    </row>
    <row r="919" spans="1:14" x14ac:dyDescent="0.3">
      <c r="A919" t="s">
        <v>1073</v>
      </c>
      <c r="B919" t="s">
        <v>60</v>
      </c>
      <c r="C919" t="s">
        <v>23</v>
      </c>
      <c r="D919" s="21">
        <v>42681</v>
      </c>
      <c r="F919" t="s">
        <v>507</v>
      </c>
      <c r="G919" t="s">
        <v>508</v>
      </c>
      <c r="H919" t="b">
        <v>0</v>
      </c>
      <c r="I919" t="b">
        <v>1</v>
      </c>
      <c r="J919" t="b">
        <v>0</v>
      </c>
      <c r="L919">
        <v>1</v>
      </c>
      <c r="M919">
        <v>0</v>
      </c>
      <c r="N919">
        <v>0</v>
      </c>
    </row>
    <row r="920" spans="1:14" x14ac:dyDescent="0.3">
      <c r="A920" t="s">
        <v>1074</v>
      </c>
      <c r="B920" t="s">
        <v>49</v>
      </c>
      <c r="C920" t="s">
        <v>24</v>
      </c>
      <c r="D920" s="21">
        <v>42677</v>
      </c>
      <c r="E920" t="s">
        <v>533</v>
      </c>
      <c r="F920" t="s">
        <v>511</v>
      </c>
      <c r="G920" t="s">
        <v>533</v>
      </c>
      <c r="H920" t="b">
        <v>1</v>
      </c>
      <c r="I920" t="b">
        <v>0</v>
      </c>
      <c r="J920" t="b">
        <v>0</v>
      </c>
      <c r="L920">
        <v>1</v>
      </c>
      <c r="M920">
        <v>0</v>
      </c>
      <c r="N920">
        <v>0</v>
      </c>
    </row>
    <row r="921" spans="1:14" x14ac:dyDescent="0.3">
      <c r="A921" t="s">
        <v>183</v>
      </c>
      <c r="B921" t="s">
        <v>125</v>
      </c>
      <c r="C921" t="s">
        <v>18</v>
      </c>
      <c r="D921" s="21">
        <v>42684</v>
      </c>
      <c r="E921" t="s">
        <v>553</v>
      </c>
      <c r="F921" t="s">
        <v>495</v>
      </c>
      <c r="G921" t="s">
        <v>553</v>
      </c>
      <c r="H921" t="b">
        <v>1</v>
      </c>
      <c r="I921" t="b">
        <v>0</v>
      </c>
      <c r="J921" t="b">
        <v>0</v>
      </c>
      <c r="K921" s="21">
        <v>42684</v>
      </c>
      <c r="L921">
        <v>1</v>
      </c>
      <c r="M921">
        <v>1</v>
      </c>
      <c r="N921">
        <v>0</v>
      </c>
    </row>
    <row r="922" spans="1:14" x14ac:dyDescent="0.3">
      <c r="A922" t="s">
        <v>1075</v>
      </c>
      <c r="B922" t="s">
        <v>60</v>
      </c>
      <c r="C922" t="s">
        <v>23</v>
      </c>
      <c r="D922" s="21">
        <v>42681</v>
      </c>
      <c r="E922" t="s">
        <v>500</v>
      </c>
      <c r="F922" t="s">
        <v>482</v>
      </c>
      <c r="H922" t="b">
        <v>0</v>
      </c>
      <c r="I922" t="b">
        <v>1</v>
      </c>
      <c r="J922" t="b">
        <v>1</v>
      </c>
      <c r="K922" s="21">
        <v>42674</v>
      </c>
      <c r="L922">
        <v>0.5</v>
      </c>
      <c r="M922">
        <v>0</v>
      </c>
      <c r="N922">
        <v>0</v>
      </c>
    </row>
    <row r="923" spans="1:14" x14ac:dyDescent="0.3">
      <c r="A923" t="s">
        <v>961</v>
      </c>
      <c r="B923" t="s">
        <v>87</v>
      </c>
      <c r="C923" t="s">
        <v>21</v>
      </c>
      <c r="D923" s="21">
        <v>42681</v>
      </c>
      <c r="E923" t="s">
        <v>195</v>
      </c>
      <c r="F923" t="s">
        <v>522</v>
      </c>
      <c r="G923" t="s">
        <v>195</v>
      </c>
      <c r="H923" t="b">
        <v>1</v>
      </c>
      <c r="I923" t="b">
        <v>1</v>
      </c>
      <c r="J923" t="b">
        <v>0</v>
      </c>
      <c r="L923">
        <v>0.5</v>
      </c>
      <c r="M923">
        <v>0</v>
      </c>
      <c r="N923">
        <v>0</v>
      </c>
    </row>
    <row r="924" spans="1:14" x14ac:dyDescent="0.3">
      <c r="A924" t="s">
        <v>454</v>
      </c>
      <c r="B924" t="s">
        <v>97</v>
      </c>
      <c r="C924" t="s">
        <v>20</v>
      </c>
      <c r="D924" s="21">
        <v>42676</v>
      </c>
      <c r="E924" t="s">
        <v>509</v>
      </c>
      <c r="F924" t="s">
        <v>482</v>
      </c>
      <c r="G924" t="s">
        <v>509</v>
      </c>
      <c r="H924" t="b">
        <v>1</v>
      </c>
      <c r="I924" t="b">
        <v>1</v>
      </c>
      <c r="J924" t="b">
        <v>1</v>
      </c>
      <c r="K924" s="21">
        <v>42677</v>
      </c>
      <c r="L924">
        <v>0.5</v>
      </c>
      <c r="M924">
        <v>0</v>
      </c>
      <c r="N924">
        <v>0</v>
      </c>
    </row>
    <row r="925" spans="1:14" x14ac:dyDescent="0.3">
      <c r="A925" t="s">
        <v>396</v>
      </c>
      <c r="B925" t="s">
        <v>104</v>
      </c>
      <c r="C925" t="s">
        <v>18</v>
      </c>
      <c r="D925" s="21">
        <v>42683</v>
      </c>
      <c r="E925" t="s">
        <v>57</v>
      </c>
      <c r="F925" t="s">
        <v>505</v>
      </c>
      <c r="G925" t="s">
        <v>57</v>
      </c>
      <c r="H925" t="b">
        <v>0</v>
      </c>
      <c r="I925" t="b">
        <v>0</v>
      </c>
      <c r="J925" t="b">
        <v>0</v>
      </c>
      <c r="K925" s="21">
        <v>42676</v>
      </c>
      <c r="L925">
        <v>0.25</v>
      </c>
      <c r="M925">
        <v>0</v>
      </c>
      <c r="N925">
        <v>0</v>
      </c>
    </row>
    <row r="926" spans="1:14" x14ac:dyDescent="0.3">
      <c r="A926" t="s">
        <v>448</v>
      </c>
      <c r="B926" t="s">
        <v>105</v>
      </c>
      <c r="C926" t="s">
        <v>22</v>
      </c>
      <c r="D926" s="21">
        <v>42679</v>
      </c>
      <c r="E926" t="s">
        <v>656</v>
      </c>
      <c r="F926" t="s">
        <v>495</v>
      </c>
      <c r="G926" t="s">
        <v>656</v>
      </c>
      <c r="H926" t="b">
        <v>1</v>
      </c>
      <c r="I926" t="b">
        <v>0</v>
      </c>
      <c r="J926" t="b">
        <v>0</v>
      </c>
      <c r="K926" s="21">
        <v>42679</v>
      </c>
      <c r="L926">
        <v>1</v>
      </c>
      <c r="M926">
        <v>1</v>
      </c>
      <c r="N926">
        <v>0</v>
      </c>
    </row>
    <row r="927" spans="1:14" x14ac:dyDescent="0.3">
      <c r="A927" t="s">
        <v>627</v>
      </c>
      <c r="B927" t="s">
        <v>566</v>
      </c>
      <c r="C927" t="s">
        <v>21</v>
      </c>
      <c r="D927" s="21">
        <v>42681</v>
      </c>
      <c r="E927" t="s">
        <v>339</v>
      </c>
      <c r="F927" t="s">
        <v>482</v>
      </c>
      <c r="G927" t="s">
        <v>339</v>
      </c>
      <c r="H927" t="b">
        <v>0</v>
      </c>
      <c r="I927" t="b">
        <v>1</v>
      </c>
      <c r="J927" t="b">
        <v>1</v>
      </c>
      <c r="L927">
        <v>0.5</v>
      </c>
      <c r="M927">
        <v>0</v>
      </c>
      <c r="N927">
        <v>0</v>
      </c>
    </row>
    <row r="928" spans="1:14" x14ac:dyDescent="0.3">
      <c r="A928" t="s">
        <v>291</v>
      </c>
      <c r="B928" t="s">
        <v>62</v>
      </c>
      <c r="C928" t="s">
        <v>23</v>
      </c>
      <c r="D928" s="21">
        <v>42676</v>
      </c>
      <c r="E928" t="s">
        <v>529</v>
      </c>
      <c r="F928" t="s">
        <v>488</v>
      </c>
      <c r="G928" t="s">
        <v>529</v>
      </c>
      <c r="H928" t="b">
        <v>1</v>
      </c>
      <c r="I928" t="b">
        <v>0</v>
      </c>
      <c r="J928" t="b">
        <v>0</v>
      </c>
      <c r="K928" s="21">
        <v>42676</v>
      </c>
      <c r="L928">
        <v>1</v>
      </c>
      <c r="M928">
        <v>1</v>
      </c>
      <c r="N928">
        <v>0</v>
      </c>
    </row>
    <row r="929" spans="1:14" x14ac:dyDescent="0.3">
      <c r="A929" t="s">
        <v>974</v>
      </c>
      <c r="B929" t="s">
        <v>36</v>
      </c>
      <c r="C929" t="s">
        <v>18</v>
      </c>
      <c r="D929" s="21">
        <v>42679</v>
      </c>
      <c r="E929" t="s">
        <v>57</v>
      </c>
      <c r="H929" t="b">
        <v>0</v>
      </c>
      <c r="I929" t="b">
        <v>1</v>
      </c>
      <c r="J929" t="b">
        <v>1</v>
      </c>
      <c r="L929">
        <v>0.33</v>
      </c>
      <c r="M929">
        <v>0</v>
      </c>
      <c r="N929">
        <v>0</v>
      </c>
    </row>
    <row r="930" spans="1:14" x14ac:dyDescent="0.3">
      <c r="A930" t="s">
        <v>1023</v>
      </c>
      <c r="B930" t="s">
        <v>126</v>
      </c>
      <c r="C930" t="s">
        <v>20</v>
      </c>
      <c r="D930" s="21">
        <v>42676</v>
      </c>
      <c r="E930" t="s">
        <v>532</v>
      </c>
      <c r="F930" t="s">
        <v>522</v>
      </c>
      <c r="G930" t="s">
        <v>532</v>
      </c>
      <c r="H930" t="b">
        <v>1</v>
      </c>
      <c r="I930" t="b">
        <v>1</v>
      </c>
      <c r="J930" t="b">
        <v>0</v>
      </c>
      <c r="L930">
        <v>0.5</v>
      </c>
      <c r="M930">
        <v>0</v>
      </c>
      <c r="N930">
        <v>0</v>
      </c>
    </row>
    <row r="931" spans="1:14" x14ac:dyDescent="0.3">
      <c r="A931" t="s">
        <v>323</v>
      </c>
      <c r="B931" t="s">
        <v>91</v>
      </c>
      <c r="C931" t="s">
        <v>18</v>
      </c>
      <c r="D931" s="21">
        <v>42678</v>
      </c>
      <c r="E931" t="s">
        <v>492</v>
      </c>
      <c r="F931" t="s">
        <v>486</v>
      </c>
      <c r="G931" t="s">
        <v>492</v>
      </c>
      <c r="H931" t="b">
        <v>1</v>
      </c>
      <c r="I931" t="b">
        <v>0</v>
      </c>
      <c r="J931" t="b">
        <v>0</v>
      </c>
      <c r="K931" s="21">
        <v>42678</v>
      </c>
      <c r="L931">
        <v>0.33</v>
      </c>
      <c r="M931">
        <v>1</v>
      </c>
      <c r="N931">
        <v>1</v>
      </c>
    </row>
    <row r="932" spans="1:14" x14ac:dyDescent="0.3">
      <c r="A932" t="s">
        <v>363</v>
      </c>
      <c r="B932" t="s">
        <v>98</v>
      </c>
      <c r="C932" t="s">
        <v>20</v>
      </c>
      <c r="D932" s="21">
        <v>42677</v>
      </c>
      <c r="E932" t="s">
        <v>587</v>
      </c>
      <c r="F932" t="s">
        <v>488</v>
      </c>
      <c r="G932" t="s">
        <v>587</v>
      </c>
      <c r="H932" t="b">
        <v>1</v>
      </c>
      <c r="I932" t="b">
        <v>0</v>
      </c>
      <c r="J932" t="b">
        <v>0</v>
      </c>
      <c r="K932" s="21">
        <v>42677</v>
      </c>
      <c r="L932">
        <v>0.2</v>
      </c>
      <c r="M932">
        <v>1</v>
      </c>
      <c r="N932">
        <v>0</v>
      </c>
    </row>
    <row r="933" spans="1:14" x14ac:dyDescent="0.3">
      <c r="A933" t="s">
        <v>1076</v>
      </c>
      <c r="B933" t="s">
        <v>90</v>
      </c>
      <c r="C933" t="s">
        <v>21</v>
      </c>
      <c r="D933" s="21">
        <v>42682</v>
      </c>
      <c r="H933" t="b">
        <v>0</v>
      </c>
      <c r="I933" t="b">
        <v>1</v>
      </c>
      <c r="J933" t="b">
        <v>0</v>
      </c>
      <c r="L933">
        <v>1</v>
      </c>
      <c r="M933">
        <v>0</v>
      </c>
      <c r="N933">
        <v>0</v>
      </c>
    </row>
    <row r="934" spans="1:14" x14ac:dyDescent="0.3">
      <c r="A934" t="s">
        <v>1077</v>
      </c>
      <c r="B934" t="s">
        <v>45</v>
      </c>
      <c r="C934" t="s">
        <v>21</v>
      </c>
      <c r="D934" s="21">
        <v>42679</v>
      </c>
      <c r="H934" t="b">
        <v>0</v>
      </c>
      <c r="I934" t="b">
        <v>1</v>
      </c>
      <c r="J934" t="b">
        <v>0</v>
      </c>
      <c r="L934">
        <v>1</v>
      </c>
      <c r="M934">
        <v>0</v>
      </c>
      <c r="N934">
        <v>0</v>
      </c>
    </row>
    <row r="935" spans="1:14" x14ac:dyDescent="0.3">
      <c r="A935" t="s">
        <v>1078</v>
      </c>
      <c r="B935" t="s">
        <v>1079</v>
      </c>
      <c r="C935" t="s">
        <v>24</v>
      </c>
      <c r="D935" s="21">
        <v>42689</v>
      </c>
      <c r="E935" t="s">
        <v>516</v>
      </c>
      <c r="H935" t="b">
        <v>1</v>
      </c>
      <c r="I935" t="b">
        <v>0</v>
      </c>
      <c r="J935" t="b">
        <v>0</v>
      </c>
      <c r="L935">
        <v>1</v>
      </c>
      <c r="M935">
        <v>0</v>
      </c>
      <c r="N935">
        <v>0</v>
      </c>
    </row>
    <row r="936" spans="1:14" x14ac:dyDescent="0.3">
      <c r="A936" t="s">
        <v>643</v>
      </c>
      <c r="B936" t="s">
        <v>107</v>
      </c>
      <c r="C936" t="s">
        <v>21</v>
      </c>
      <c r="D936" s="21">
        <v>42684</v>
      </c>
      <c r="E936" t="s">
        <v>491</v>
      </c>
      <c r="F936" t="s">
        <v>522</v>
      </c>
      <c r="G936" t="s">
        <v>491</v>
      </c>
      <c r="H936" t="b">
        <v>1</v>
      </c>
      <c r="I936" t="b">
        <v>1</v>
      </c>
      <c r="J936" t="b">
        <v>0</v>
      </c>
      <c r="L936">
        <v>0.5</v>
      </c>
      <c r="M936">
        <v>0</v>
      </c>
      <c r="N936">
        <v>0</v>
      </c>
    </row>
    <row r="937" spans="1:14" x14ac:dyDescent="0.3">
      <c r="A937" t="s">
        <v>363</v>
      </c>
      <c r="B937" t="s">
        <v>98</v>
      </c>
      <c r="C937" t="s">
        <v>20</v>
      </c>
      <c r="D937" s="21">
        <v>42683</v>
      </c>
      <c r="E937" t="s">
        <v>587</v>
      </c>
      <c r="F937" t="s">
        <v>482</v>
      </c>
      <c r="G937" t="s">
        <v>587</v>
      </c>
      <c r="H937" t="b">
        <v>1</v>
      </c>
      <c r="I937" t="b">
        <v>1</v>
      </c>
      <c r="J937" t="b">
        <v>1</v>
      </c>
      <c r="K937" s="21">
        <v>42677</v>
      </c>
      <c r="L937">
        <v>0.2</v>
      </c>
      <c r="M937">
        <v>0</v>
      </c>
      <c r="N937">
        <v>0</v>
      </c>
    </row>
    <row r="938" spans="1:14" x14ac:dyDescent="0.3">
      <c r="A938" t="s">
        <v>318</v>
      </c>
      <c r="B938" t="s">
        <v>109</v>
      </c>
      <c r="C938" t="s">
        <v>21</v>
      </c>
      <c r="D938" s="21">
        <v>42688</v>
      </c>
      <c r="E938" t="s">
        <v>307</v>
      </c>
      <c r="F938" t="s">
        <v>495</v>
      </c>
      <c r="G938" t="s">
        <v>307</v>
      </c>
      <c r="H938" t="b">
        <v>1</v>
      </c>
      <c r="I938" t="b">
        <v>0</v>
      </c>
      <c r="J938" t="b">
        <v>0</v>
      </c>
      <c r="K938" s="21">
        <v>42688</v>
      </c>
      <c r="L938">
        <v>1</v>
      </c>
      <c r="M938">
        <v>1</v>
      </c>
      <c r="N938">
        <v>0</v>
      </c>
    </row>
    <row r="939" spans="1:14" x14ac:dyDescent="0.3">
      <c r="A939" t="s">
        <v>254</v>
      </c>
      <c r="B939" t="s">
        <v>82</v>
      </c>
      <c r="C939" t="s">
        <v>23</v>
      </c>
      <c r="D939" s="21">
        <v>42681</v>
      </c>
      <c r="E939" t="s">
        <v>500</v>
      </c>
      <c r="F939" t="s">
        <v>495</v>
      </c>
      <c r="G939" t="s">
        <v>500</v>
      </c>
      <c r="H939" t="b">
        <v>0</v>
      </c>
      <c r="I939" t="b">
        <v>0</v>
      </c>
      <c r="J939" t="b">
        <v>0</v>
      </c>
      <c r="K939" s="21">
        <v>42681</v>
      </c>
      <c r="L939">
        <v>0.5</v>
      </c>
      <c r="M939">
        <v>1</v>
      </c>
      <c r="N939">
        <v>0</v>
      </c>
    </row>
    <row r="940" spans="1:14" x14ac:dyDescent="0.3">
      <c r="A940" t="s">
        <v>453</v>
      </c>
      <c r="B940" t="s">
        <v>95</v>
      </c>
      <c r="C940" t="s">
        <v>18</v>
      </c>
      <c r="D940" s="21">
        <v>42677</v>
      </c>
      <c r="E940" t="s">
        <v>300</v>
      </c>
      <c r="F940" t="s">
        <v>482</v>
      </c>
      <c r="G940" t="s">
        <v>300</v>
      </c>
      <c r="H940" t="b">
        <v>1</v>
      </c>
      <c r="I940" t="b">
        <v>1</v>
      </c>
      <c r="J940" t="b">
        <v>1</v>
      </c>
      <c r="K940" s="21">
        <v>42677</v>
      </c>
      <c r="L940">
        <v>0.5</v>
      </c>
      <c r="M940">
        <v>0</v>
      </c>
      <c r="N940">
        <v>0</v>
      </c>
    </row>
    <row r="941" spans="1:14" x14ac:dyDescent="0.3">
      <c r="A941" t="s">
        <v>454</v>
      </c>
      <c r="B941" t="s">
        <v>97</v>
      </c>
      <c r="C941" t="s">
        <v>20</v>
      </c>
      <c r="D941" s="21">
        <v>42677</v>
      </c>
      <c r="E941" t="s">
        <v>509</v>
      </c>
      <c r="F941" t="s">
        <v>512</v>
      </c>
      <c r="G941" t="s">
        <v>509</v>
      </c>
      <c r="H941" t="b">
        <v>1</v>
      </c>
      <c r="I941" t="b">
        <v>1</v>
      </c>
      <c r="J941" t="b">
        <v>1</v>
      </c>
      <c r="K941" s="21">
        <v>42677</v>
      </c>
      <c r="L941">
        <v>0.5</v>
      </c>
      <c r="M941">
        <v>1</v>
      </c>
      <c r="N941">
        <v>0</v>
      </c>
    </row>
    <row r="942" spans="1:14" x14ac:dyDescent="0.3">
      <c r="A942" t="s">
        <v>1080</v>
      </c>
      <c r="B942" t="s">
        <v>112</v>
      </c>
      <c r="C942" t="s">
        <v>21</v>
      </c>
      <c r="D942" s="21">
        <v>42677</v>
      </c>
      <c r="E942" t="s">
        <v>539</v>
      </c>
      <c r="F942" t="s">
        <v>511</v>
      </c>
      <c r="G942" t="s">
        <v>539</v>
      </c>
      <c r="H942" t="b">
        <v>0</v>
      </c>
      <c r="I942" t="b">
        <v>0</v>
      </c>
      <c r="J942" t="b">
        <v>0</v>
      </c>
      <c r="L942">
        <v>1</v>
      </c>
      <c r="M942">
        <v>0</v>
      </c>
      <c r="N942">
        <v>0</v>
      </c>
    </row>
    <row r="943" spans="1:14" x14ac:dyDescent="0.3">
      <c r="A943" t="s">
        <v>1081</v>
      </c>
      <c r="B943" t="s">
        <v>91</v>
      </c>
      <c r="C943" t="s">
        <v>18</v>
      </c>
      <c r="D943" s="21">
        <v>42679</v>
      </c>
      <c r="E943" t="s">
        <v>492</v>
      </c>
      <c r="F943" t="s">
        <v>482</v>
      </c>
      <c r="G943" t="s">
        <v>492</v>
      </c>
      <c r="H943" t="b">
        <v>1</v>
      </c>
      <c r="I943" t="b">
        <v>0</v>
      </c>
      <c r="J943" t="b">
        <v>1</v>
      </c>
      <c r="K943" s="21">
        <v>42648</v>
      </c>
      <c r="L943">
        <v>1</v>
      </c>
      <c r="M943">
        <v>0</v>
      </c>
      <c r="N943">
        <v>0</v>
      </c>
    </row>
    <row r="944" spans="1:14" x14ac:dyDescent="0.3">
      <c r="A944" t="s">
        <v>1082</v>
      </c>
      <c r="B944" t="s">
        <v>114</v>
      </c>
      <c r="C944" t="s">
        <v>20</v>
      </c>
      <c r="D944" s="21">
        <v>42678</v>
      </c>
      <c r="E944" t="s">
        <v>533</v>
      </c>
      <c r="F944" t="s">
        <v>482</v>
      </c>
      <c r="G944" t="s">
        <v>820</v>
      </c>
      <c r="H944" t="b">
        <v>1</v>
      </c>
      <c r="I944" t="b">
        <v>1</v>
      </c>
      <c r="J944" t="b">
        <v>1</v>
      </c>
      <c r="L944">
        <v>1</v>
      </c>
      <c r="M944">
        <v>0</v>
      </c>
      <c r="N944">
        <v>0</v>
      </c>
    </row>
    <row r="945" spans="1:14" x14ac:dyDescent="0.3">
      <c r="A945" t="s">
        <v>1083</v>
      </c>
      <c r="B945" t="s">
        <v>132</v>
      </c>
      <c r="C945" t="s">
        <v>24</v>
      </c>
      <c r="D945" s="21">
        <v>42683</v>
      </c>
      <c r="F945" t="s">
        <v>730</v>
      </c>
      <c r="G945" t="s">
        <v>508</v>
      </c>
      <c r="H945" t="b">
        <v>0</v>
      </c>
      <c r="I945" t="b">
        <v>1</v>
      </c>
      <c r="J945" t="b">
        <v>0</v>
      </c>
      <c r="L945">
        <v>1</v>
      </c>
      <c r="M945">
        <v>0</v>
      </c>
      <c r="N945">
        <v>0</v>
      </c>
    </row>
    <row r="946" spans="1:14" x14ac:dyDescent="0.3">
      <c r="A946" t="s">
        <v>1084</v>
      </c>
      <c r="B946" t="s">
        <v>53</v>
      </c>
      <c r="C946" t="s">
        <v>22</v>
      </c>
      <c r="D946" s="21">
        <v>42686</v>
      </c>
      <c r="H946" t="b">
        <v>0</v>
      </c>
      <c r="I946" t="b">
        <v>1</v>
      </c>
      <c r="J946" t="b">
        <v>1</v>
      </c>
      <c r="L946">
        <v>1</v>
      </c>
      <c r="M946">
        <v>0</v>
      </c>
      <c r="N946">
        <v>0</v>
      </c>
    </row>
    <row r="947" spans="1:14" x14ac:dyDescent="0.3">
      <c r="A947" t="s">
        <v>1085</v>
      </c>
      <c r="B947" t="s">
        <v>1086</v>
      </c>
      <c r="C947" t="s">
        <v>21</v>
      </c>
      <c r="D947" s="21">
        <v>42679</v>
      </c>
      <c r="E947" t="s">
        <v>339</v>
      </c>
      <c r="H947" t="b">
        <v>1</v>
      </c>
      <c r="I947" t="b">
        <v>0</v>
      </c>
      <c r="J947" t="b">
        <v>0</v>
      </c>
      <c r="L947">
        <v>1</v>
      </c>
      <c r="M947">
        <v>0</v>
      </c>
      <c r="N947">
        <v>0</v>
      </c>
    </row>
    <row r="948" spans="1:14" x14ac:dyDescent="0.3">
      <c r="A948" t="s">
        <v>304</v>
      </c>
      <c r="B948" t="s">
        <v>65</v>
      </c>
      <c r="C948" t="s">
        <v>21</v>
      </c>
      <c r="D948" s="21">
        <v>42678</v>
      </c>
      <c r="F948" t="s">
        <v>482</v>
      </c>
      <c r="H948" t="b">
        <v>0</v>
      </c>
      <c r="I948" t="b">
        <v>1</v>
      </c>
      <c r="J948" t="b">
        <v>1</v>
      </c>
      <c r="K948" s="21">
        <v>42678</v>
      </c>
      <c r="L948">
        <v>0.5</v>
      </c>
      <c r="M948">
        <v>0</v>
      </c>
      <c r="N948">
        <v>0</v>
      </c>
    </row>
    <row r="949" spans="1:14" x14ac:dyDescent="0.3">
      <c r="A949" t="s">
        <v>783</v>
      </c>
      <c r="B949" t="s">
        <v>83</v>
      </c>
      <c r="C949" t="s">
        <v>19</v>
      </c>
      <c r="D949" s="21">
        <v>42679</v>
      </c>
      <c r="E949" t="s">
        <v>345</v>
      </c>
      <c r="H949" t="b">
        <v>0</v>
      </c>
      <c r="I949" t="b">
        <v>1</v>
      </c>
      <c r="J949" t="b">
        <v>0</v>
      </c>
      <c r="L949">
        <v>0.5</v>
      </c>
      <c r="M949">
        <v>0</v>
      </c>
      <c r="N949">
        <v>0</v>
      </c>
    </row>
    <row r="950" spans="1:14" x14ac:dyDescent="0.3">
      <c r="A950" t="s">
        <v>190</v>
      </c>
      <c r="B950" t="s">
        <v>30</v>
      </c>
      <c r="C950" t="s">
        <v>23</v>
      </c>
      <c r="D950" s="21">
        <v>42679</v>
      </c>
      <c r="E950" t="s">
        <v>500</v>
      </c>
      <c r="F950" t="s">
        <v>488</v>
      </c>
      <c r="G950" t="s">
        <v>500</v>
      </c>
      <c r="H950" t="b">
        <v>1</v>
      </c>
      <c r="I950" t="b">
        <v>0</v>
      </c>
      <c r="J950" t="b">
        <v>0</v>
      </c>
      <c r="K950" s="21">
        <v>42679</v>
      </c>
      <c r="L950">
        <v>1</v>
      </c>
      <c r="M950">
        <v>1</v>
      </c>
      <c r="N950">
        <v>0</v>
      </c>
    </row>
    <row r="951" spans="1:14" x14ac:dyDescent="0.3">
      <c r="A951" t="s">
        <v>1087</v>
      </c>
      <c r="B951" t="s">
        <v>60</v>
      </c>
      <c r="C951" t="s">
        <v>23</v>
      </c>
      <c r="D951" s="21">
        <v>42678</v>
      </c>
      <c r="E951" t="s">
        <v>529</v>
      </c>
      <c r="F951" t="s">
        <v>511</v>
      </c>
      <c r="G951" t="s">
        <v>523</v>
      </c>
      <c r="H951" t="b">
        <v>0</v>
      </c>
      <c r="I951" t="b">
        <v>0</v>
      </c>
      <c r="J951" t="b">
        <v>0</v>
      </c>
      <c r="L951">
        <v>1</v>
      </c>
      <c r="M951">
        <v>0</v>
      </c>
      <c r="N951">
        <v>0</v>
      </c>
    </row>
    <row r="952" spans="1:14" x14ac:dyDescent="0.3">
      <c r="A952" t="s">
        <v>447</v>
      </c>
      <c r="B952" t="s">
        <v>71</v>
      </c>
      <c r="C952" t="s">
        <v>18</v>
      </c>
      <c r="D952" s="21">
        <v>42678</v>
      </c>
      <c r="E952" t="s">
        <v>57</v>
      </c>
      <c r="F952" t="s">
        <v>488</v>
      </c>
      <c r="G952" t="s">
        <v>57</v>
      </c>
      <c r="H952" t="b">
        <v>0</v>
      </c>
      <c r="I952" t="b">
        <v>0</v>
      </c>
      <c r="J952" t="b">
        <v>0</v>
      </c>
      <c r="K952" s="21">
        <v>42678</v>
      </c>
      <c r="L952">
        <v>1</v>
      </c>
      <c r="M952">
        <v>1</v>
      </c>
      <c r="N952">
        <v>0</v>
      </c>
    </row>
    <row r="953" spans="1:14" x14ac:dyDescent="0.3">
      <c r="A953" t="s">
        <v>706</v>
      </c>
      <c r="B953" t="s">
        <v>72</v>
      </c>
      <c r="C953" t="s">
        <v>18</v>
      </c>
      <c r="D953" s="21">
        <v>42678</v>
      </c>
      <c r="E953" t="s">
        <v>195</v>
      </c>
      <c r="F953" t="s">
        <v>522</v>
      </c>
      <c r="G953" t="s">
        <v>195</v>
      </c>
      <c r="H953" t="b">
        <v>0</v>
      </c>
      <c r="I953" t="b">
        <v>1</v>
      </c>
      <c r="J953" t="b">
        <v>0</v>
      </c>
      <c r="L953">
        <v>0.5</v>
      </c>
      <c r="M953">
        <v>0</v>
      </c>
      <c r="N953">
        <v>0</v>
      </c>
    </row>
    <row r="954" spans="1:14" x14ac:dyDescent="0.3">
      <c r="A954" t="s">
        <v>1088</v>
      </c>
      <c r="B954" t="s">
        <v>88</v>
      </c>
      <c r="C954" t="s">
        <v>18</v>
      </c>
      <c r="D954" s="21">
        <v>42677</v>
      </c>
      <c r="E954" t="s">
        <v>392</v>
      </c>
      <c r="F954" t="s">
        <v>511</v>
      </c>
      <c r="G954" t="s">
        <v>392</v>
      </c>
      <c r="H954" t="b">
        <v>1</v>
      </c>
      <c r="I954" t="b">
        <v>0</v>
      </c>
      <c r="J954" t="b">
        <v>0</v>
      </c>
      <c r="L954">
        <v>1</v>
      </c>
      <c r="M954">
        <v>0</v>
      </c>
      <c r="N954">
        <v>0</v>
      </c>
    </row>
    <row r="955" spans="1:14" x14ac:dyDescent="0.3">
      <c r="A955" t="s">
        <v>1089</v>
      </c>
      <c r="B955" t="s">
        <v>111</v>
      </c>
      <c r="C955" t="s">
        <v>20</v>
      </c>
      <c r="D955" s="21">
        <v>42682</v>
      </c>
      <c r="H955" t="b">
        <v>0</v>
      </c>
      <c r="I955" t="b">
        <v>1</v>
      </c>
      <c r="J955" t="b">
        <v>0</v>
      </c>
      <c r="L955">
        <v>1</v>
      </c>
      <c r="M955">
        <v>0</v>
      </c>
      <c r="N955">
        <v>0</v>
      </c>
    </row>
    <row r="956" spans="1:14" x14ac:dyDescent="0.3">
      <c r="A956" t="s">
        <v>1090</v>
      </c>
      <c r="B956" t="s">
        <v>82</v>
      </c>
      <c r="C956" t="s">
        <v>23</v>
      </c>
      <c r="D956" s="21">
        <v>42677</v>
      </c>
      <c r="E956" t="s">
        <v>570</v>
      </c>
      <c r="F956" t="s">
        <v>482</v>
      </c>
      <c r="G956" t="s">
        <v>570</v>
      </c>
      <c r="H956" t="b">
        <v>1</v>
      </c>
      <c r="I956" t="b">
        <v>1</v>
      </c>
      <c r="J956" t="b">
        <v>1</v>
      </c>
      <c r="L956">
        <v>0.5</v>
      </c>
      <c r="M956">
        <v>0</v>
      </c>
      <c r="N956">
        <v>0</v>
      </c>
    </row>
    <row r="957" spans="1:14" x14ac:dyDescent="0.3">
      <c r="A957" t="s">
        <v>1091</v>
      </c>
      <c r="B957" t="s">
        <v>258</v>
      </c>
      <c r="C957" t="s">
        <v>20</v>
      </c>
      <c r="D957" s="21">
        <v>42681</v>
      </c>
      <c r="H957" t="b">
        <v>0</v>
      </c>
      <c r="I957" t="b">
        <v>1</v>
      </c>
      <c r="J957" t="b">
        <v>0</v>
      </c>
      <c r="L957">
        <v>1</v>
      </c>
      <c r="M957">
        <v>0</v>
      </c>
      <c r="N957">
        <v>0</v>
      </c>
    </row>
    <row r="958" spans="1:14" x14ac:dyDescent="0.3">
      <c r="A958" t="s">
        <v>1092</v>
      </c>
      <c r="B958" t="s">
        <v>121</v>
      </c>
      <c r="C958" t="s">
        <v>21</v>
      </c>
      <c r="D958" s="21">
        <v>42675</v>
      </c>
      <c r="E958" t="s">
        <v>491</v>
      </c>
      <c r="F958" t="s">
        <v>511</v>
      </c>
      <c r="G958" t="s">
        <v>491</v>
      </c>
      <c r="H958" t="b">
        <v>0</v>
      </c>
      <c r="I958" t="b">
        <v>0</v>
      </c>
      <c r="J958" t="b">
        <v>0</v>
      </c>
      <c r="L958">
        <v>1</v>
      </c>
      <c r="M958">
        <v>0</v>
      </c>
      <c r="N958">
        <v>0</v>
      </c>
    </row>
    <row r="959" spans="1:14" x14ac:dyDescent="0.3">
      <c r="A959" t="s">
        <v>1093</v>
      </c>
      <c r="B959" t="s">
        <v>124</v>
      </c>
      <c r="C959" t="s">
        <v>21</v>
      </c>
      <c r="D959" s="21">
        <v>42686</v>
      </c>
      <c r="H959" t="b">
        <v>0</v>
      </c>
      <c r="I959" t="b">
        <v>1</v>
      </c>
      <c r="J959" t="b">
        <v>0</v>
      </c>
      <c r="K959" s="21">
        <v>42650</v>
      </c>
      <c r="L959">
        <v>1</v>
      </c>
      <c r="M959">
        <v>0</v>
      </c>
      <c r="N959">
        <v>0</v>
      </c>
    </row>
    <row r="960" spans="1:14" x14ac:dyDescent="0.3">
      <c r="A960" t="s">
        <v>1094</v>
      </c>
      <c r="B960" t="s">
        <v>97</v>
      </c>
      <c r="C960" t="s">
        <v>20</v>
      </c>
      <c r="D960" s="21">
        <v>42679</v>
      </c>
      <c r="H960" t="b">
        <v>0</v>
      </c>
      <c r="I960" t="b">
        <v>1</v>
      </c>
      <c r="J960" t="b">
        <v>1</v>
      </c>
      <c r="L960">
        <v>1</v>
      </c>
      <c r="M960">
        <v>0</v>
      </c>
      <c r="N960">
        <v>0</v>
      </c>
    </row>
    <row r="961" spans="1:14" x14ac:dyDescent="0.3">
      <c r="A961" t="s">
        <v>1095</v>
      </c>
      <c r="B961" t="s">
        <v>107</v>
      </c>
      <c r="C961" t="s">
        <v>21</v>
      </c>
      <c r="D961" s="21">
        <v>42679</v>
      </c>
      <c r="E961" t="s">
        <v>491</v>
      </c>
      <c r="F961" t="s">
        <v>522</v>
      </c>
      <c r="G961" t="s">
        <v>491</v>
      </c>
      <c r="H961" t="b">
        <v>1</v>
      </c>
      <c r="I961" t="b">
        <v>1</v>
      </c>
      <c r="J961" t="b">
        <v>0</v>
      </c>
      <c r="K961" s="21">
        <v>42656</v>
      </c>
      <c r="L961">
        <v>1</v>
      </c>
      <c r="M961">
        <v>0</v>
      </c>
      <c r="N961">
        <v>0</v>
      </c>
    </row>
    <row r="962" spans="1:14" x14ac:dyDescent="0.3">
      <c r="A962" t="s">
        <v>1096</v>
      </c>
      <c r="B962" t="s">
        <v>92</v>
      </c>
      <c r="C962" t="s">
        <v>21</v>
      </c>
      <c r="D962" s="21">
        <v>42679</v>
      </c>
      <c r="F962" t="s">
        <v>482</v>
      </c>
      <c r="G962" t="s">
        <v>508</v>
      </c>
      <c r="H962" t="b">
        <v>0</v>
      </c>
      <c r="I962" t="b">
        <v>1</v>
      </c>
      <c r="J962" t="b">
        <v>1</v>
      </c>
      <c r="L962">
        <v>1</v>
      </c>
      <c r="M962">
        <v>0</v>
      </c>
      <c r="N962">
        <v>0</v>
      </c>
    </row>
    <row r="963" spans="1:14" x14ac:dyDescent="0.3">
      <c r="A963" t="s">
        <v>1071</v>
      </c>
      <c r="B963" t="s">
        <v>50</v>
      </c>
      <c r="C963" t="s">
        <v>23</v>
      </c>
      <c r="D963" s="21">
        <v>42686</v>
      </c>
      <c r="E963" t="s">
        <v>529</v>
      </c>
      <c r="F963" t="s">
        <v>497</v>
      </c>
      <c r="G963" t="s">
        <v>500</v>
      </c>
      <c r="H963" t="b">
        <v>0</v>
      </c>
      <c r="I963" t="b">
        <v>0</v>
      </c>
      <c r="J963" t="b">
        <v>0</v>
      </c>
      <c r="L963">
        <v>0.5</v>
      </c>
      <c r="M963">
        <v>0</v>
      </c>
      <c r="N963">
        <v>0</v>
      </c>
    </row>
    <row r="964" spans="1:14" x14ac:dyDescent="0.3">
      <c r="A964" t="s">
        <v>295</v>
      </c>
      <c r="B964" t="s">
        <v>117</v>
      </c>
      <c r="C964" t="s">
        <v>24</v>
      </c>
      <c r="D964" s="21">
        <v>42679</v>
      </c>
      <c r="E964" t="s">
        <v>533</v>
      </c>
      <c r="F964" t="s">
        <v>488</v>
      </c>
      <c r="G964" t="s">
        <v>533</v>
      </c>
      <c r="H964" t="b">
        <v>1</v>
      </c>
      <c r="I964" t="b">
        <v>0</v>
      </c>
      <c r="J964" t="b">
        <v>0</v>
      </c>
      <c r="K964" s="21">
        <v>42679</v>
      </c>
      <c r="L964">
        <v>1</v>
      </c>
      <c r="M964">
        <v>1</v>
      </c>
      <c r="N964">
        <v>0</v>
      </c>
    </row>
    <row r="965" spans="1:14" x14ac:dyDescent="0.3">
      <c r="A965" t="s">
        <v>1097</v>
      </c>
      <c r="B965" t="s">
        <v>40</v>
      </c>
      <c r="C965" t="s">
        <v>22</v>
      </c>
      <c r="D965" s="21">
        <v>42684</v>
      </c>
      <c r="E965" t="s">
        <v>673</v>
      </c>
      <c r="F965" t="s">
        <v>482</v>
      </c>
      <c r="G965" t="s">
        <v>508</v>
      </c>
      <c r="H965" t="b">
        <v>1</v>
      </c>
      <c r="I965" t="b">
        <v>1</v>
      </c>
      <c r="J965" t="b">
        <v>1</v>
      </c>
      <c r="L965">
        <v>1</v>
      </c>
      <c r="M965">
        <v>0</v>
      </c>
      <c r="N965">
        <v>0</v>
      </c>
    </row>
    <row r="966" spans="1:14" x14ac:dyDescent="0.3">
      <c r="A966" t="s">
        <v>361</v>
      </c>
      <c r="B966" t="s">
        <v>68</v>
      </c>
      <c r="C966" t="s">
        <v>18</v>
      </c>
      <c r="D966" s="21">
        <v>42686</v>
      </c>
      <c r="E966" t="s">
        <v>520</v>
      </c>
      <c r="F966" t="s">
        <v>495</v>
      </c>
      <c r="G966" t="s">
        <v>489</v>
      </c>
      <c r="H966" t="b">
        <v>1</v>
      </c>
      <c r="I966" t="b">
        <v>0</v>
      </c>
      <c r="J966" t="b">
        <v>0</v>
      </c>
      <c r="K966" s="21">
        <v>42686</v>
      </c>
      <c r="L966">
        <v>1</v>
      </c>
      <c r="M966">
        <v>1</v>
      </c>
      <c r="N966">
        <v>0</v>
      </c>
    </row>
    <row r="967" spans="1:14" x14ac:dyDescent="0.3">
      <c r="A967" t="s">
        <v>377</v>
      </c>
      <c r="B967" t="s">
        <v>114</v>
      </c>
      <c r="C967" t="s">
        <v>20</v>
      </c>
      <c r="D967" s="21">
        <v>42683</v>
      </c>
      <c r="H967" t="b">
        <v>1</v>
      </c>
      <c r="I967" t="b">
        <v>0</v>
      </c>
      <c r="J967" t="b">
        <v>1</v>
      </c>
      <c r="K967" s="21">
        <v>42683</v>
      </c>
      <c r="L967">
        <v>0.2</v>
      </c>
      <c r="M967">
        <v>0</v>
      </c>
      <c r="N967">
        <v>0</v>
      </c>
    </row>
    <row r="968" spans="1:14" x14ac:dyDescent="0.3">
      <c r="A968" t="s">
        <v>1098</v>
      </c>
      <c r="B968" t="s">
        <v>32</v>
      </c>
      <c r="C968" t="s">
        <v>23</v>
      </c>
      <c r="D968" s="21">
        <v>42679</v>
      </c>
      <c r="E968" t="s">
        <v>500</v>
      </c>
      <c r="F968" t="s">
        <v>482</v>
      </c>
      <c r="G968" t="s">
        <v>500</v>
      </c>
      <c r="H968" t="b">
        <v>1</v>
      </c>
      <c r="I968" t="b">
        <v>1</v>
      </c>
      <c r="J968" t="b">
        <v>1</v>
      </c>
      <c r="L968">
        <v>0.5</v>
      </c>
      <c r="M968">
        <v>0</v>
      </c>
      <c r="N968">
        <v>0</v>
      </c>
    </row>
    <row r="969" spans="1:14" x14ac:dyDescent="0.3">
      <c r="A969" t="s">
        <v>163</v>
      </c>
      <c r="B969" t="s">
        <v>117</v>
      </c>
      <c r="C969" t="s">
        <v>24</v>
      </c>
      <c r="D969" s="21">
        <v>42681</v>
      </c>
      <c r="F969" t="s">
        <v>482</v>
      </c>
      <c r="H969" t="b">
        <v>0</v>
      </c>
      <c r="I969" t="b">
        <v>1</v>
      </c>
      <c r="J969" t="b">
        <v>1</v>
      </c>
      <c r="K969" s="21">
        <v>42685</v>
      </c>
      <c r="L969">
        <v>0.33</v>
      </c>
      <c r="M969">
        <v>0</v>
      </c>
      <c r="N969">
        <v>0</v>
      </c>
    </row>
    <row r="970" spans="1:14" x14ac:dyDescent="0.3">
      <c r="A970" t="s">
        <v>253</v>
      </c>
      <c r="B970" t="s">
        <v>112</v>
      </c>
      <c r="C970" t="s">
        <v>21</v>
      </c>
      <c r="D970" s="21">
        <v>42679</v>
      </c>
      <c r="E970" t="s">
        <v>142</v>
      </c>
      <c r="F970" t="s">
        <v>495</v>
      </c>
      <c r="G970" t="s">
        <v>142</v>
      </c>
      <c r="H970" t="b">
        <v>1</v>
      </c>
      <c r="I970" t="b">
        <v>0</v>
      </c>
      <c r="J970" t="b">
        <v>0</v>
      </c>
      <c r="K970" s="21">
        <v>42679</v>
      </c>
      <c r="L970">
        <v>0.33</v>
      </c>
      <c r="M970">
        <v>1</v>
      </c>
      <c r="N970">
        <v>0</v>
      </c>
    </row>
    <row r="971" spans="1:14" x14ac:dyDescent="0.3">
      <c r="A971" t="s">
        <v>1099</v>
      </c>
      <c r="B971" t="s">
        <v>105</v>
      </c>
      <c r="C971" t="s">
        <v>22</v>
      </c>
      <c r="D971" s="21">
        <v>42686</v>
      </c>
      <c r="F971" t="s">
        <v>507</v>
      </c>
      <c r="G971" t="s">
        <v>508</v>
      </c>
      <c r="H971" t="b">
        <v>0</v>
      </c>
      <c r="I971" t="b">
        <v>1</v>
      </c>
      <c r="J971" t="b">
        <v>0</v>
      </c>
      <c r="L971">
        <v>1</v>
      </c>
      <c r="M971">
        <v>0</v>
      </c>
      <c r="N971">
        <v>0</v>
      </c>
    </row>
    <row r="972" spans="1:14" x14ac:dyDescent="0.3">
      <c r="A972" t="s">
        <v>1100</v>
      </c>
      <c r="B972" t="s">
        <v>93</v>
      </c>
      <c r="C972" t="s">
        <v>22</v>
      </c>
      <c r="D972" s="21">
        <v>42683</v>
      </c>
      <c r="H972" t="b">
        <v>0</v>
      </c>
      <c r="I972" t="b">
        <v>1</v>
      </c>
      <c r="J972" t="b">
        <v>0</v>
      </c>
      <c r="L972">
        <v>1</v>
      </c>
      <c r="M972">
        <v>0</v>
      </c>
      <c r="N972">
        <v>0</v>
      </c>
    </row>
    <row r="973" spans="1:14" x14ac:dyDescent="0.3">
      <c r="A973" t="s">
        <v>1101</v>
      </c>
      <c r="B973" t="s">
        <v>118</v>
      </c>
      <c r="C973" t="s">
        <v>21</v>
      </c>
      <c r="D973" s="21">
        <v>42682</v>
      </c>
      <c r="H973" t="b">
        <v>0</v>
      </c>
      <c r="I973" t="b">
        <v>1</v>
      </c>
      <c r="J973" t="b">
        <v>0</v>
      </c>
      <c r="L973">
        <v>1</v>
      </c>
      <c r="M973">
        <v>0</v>
      </c>
      <c r="N973">
        <v>0</v>
      </c>
    </row>
    <row r="974" spans="1:14" x14ac:dyDescent="0.3">
      <c r="A974" t="s">
        <v>244</v>
      </c>
      <c r="B974" t="s">
        <v>76</v>
      </c>
      <c r="C974" t="s">
        <v>23</v>
      </c>
      <c r="D974" s="21">
        <v>42686</v>
      </c>
      <c r="E974" t="s">
        <v>523</v>
      </c>
      <c r="F974" t="s">
        <v>495</v>
      </c>
      <c r="G974" t="s">
        <v>523</v>
      </c>
      <c r="H974" t="b">
        <v>1</v>
      </c>
      <c r="I974" t="b">
        <v>0</v>
      </c>
      <c r="J974" t="b">
        <v>0</v>
      </c>
      <c r="K974" s="21">
        <v>42686</v>
      </c>
      <c r="L974">
        <v>0.5</v>
      </c>
      <c r="M974">
        <v>1</v>
      </c>
      <c r="N974">
        <v>0</v>
      </c>
    </row>
    <row r="975" spans="1:14" x14ac:dyDescent="0.3">
      <c r="A975" t="s">
        <v>974</v>
      </c>
      <c r="B975" t="s">
        <v>36</v>
      </c>
      <c r="C975" t="s">
        <v>18</v>
      </c>
      <c r="D975" s="21">
        <v>42686</v>
      </c>
      <c r="E975" t="s">
        <v>57</v>
      </c>
      <c r="H975" t="b">
        <v>0</v>
      </c>
      <c r="I975" t="b">
        <v>1</v>
      </c>
      <c r="J975" t="b">
        <v>1</v>
      </c>
      <c r="L975">
        <v>0.33</v>
      </c>
      <c r="M975">
        <v>0</v>
      </c>
      <c r="N975">
        <v>0</v>
      </c>
    </row>
    <row r="976" spans="1:14" x14ac:dyDescent="0.3">
      <c r="A976" t="s">
        <v>163</v>
      </c>
      <c r="B976" t="s">
        <v>117</v>
      </c>
      <c r="C976" t="s">
        <v>24</v>
      </c>
      <c r="D976" s="21">
        <v>42685</v>
      </c>
      <c r="E976" t="s">
        <v>427</v>
      </c>
      <c r="F976" t="s">
        <v>495</v>
      </c>
      <c r="G976" t="s">
        <v>427</v>
      </c>
      <c r="H976" t="b">
        <v>1</v>
      </c>
      <c r="I976" t="b">
        <v>0</v>
      </c>
      <c r="J976" t="b">
        <v>0</v>
      </c>
      <c r="K976" s="21">
        <v>42685</v>
      </c>
      <c r="L976">
        <v>0.33</v>
      </c>
      <c r="M976">
        <v>1</v>
      </c>
      <c r="N976">
        <v>0</v>
      </c>
    </row>
    <row r="977" spans="1:14" x14ac:dyDescent="0.3">
      <c r="A977" t="s">
        <v>700</v>
      </c>
      <c r="B977" t="s">
        <v>68</v>
      </c>
      <c r="C977" t="s">
        <v>18</v>
      </c>
      <c r="D977" s="21">
        <v>42681</v>
      </c>
      <c r="E977" t="s">
        <v>300</v>
      </c>
      <c r="F977" t="s">
        <v>482</v>
      </c>
      <c r="H977" t="b">
        <v>1</v>
      </c>
      <c r="I977" t="b">
        <v>1</v>
      </c>
      <c r="J977" t="b">
        <v>1</v>
      </c>
      <c r="L977">
        <v>0.17</v>
      </c>
      <c r="M977">
        <v>0</v>
      </c>
      <c r="N977">
        <v>0</v>
      </c>
    </row>
    <row r="978" spans="1:14" x14ac:dyDescent="0.3">
      <c r="A978" t="s">
        <v>700</v>
      </c>
      <c r="B978" t="s">
        <v>68</v>
      </c>
      <c r="C978" t="s">
        <v>18</v>
      </c>
      <c r="D978" s="21">
        <v>42681</v>
      </c>
      <c r="F978" t="s">
        <v>482</v>
      </c>
      <c r="H978" t="b">
        <v>0</v>
      </c>
      <c r="I978" t="b">
        <v>1</v>
      </c>
      <c r="J978" t="b">
        <v>1</v>
      </c>
      <c r="L978">
        <v>0.17</v>
      </c>
      <c r="M978">
        <v>0</v>
      </c>
      <c r="N978">
        <v>0</v>
      </c>
    </row>
    <row r="979" spans="1:14" x14ac:dyDescent="0.3">
      <c r="A979" t="s">
        <v>1102</v>
      </c>
      <c r="B979" t="s">
        <v>50</v>
      </c>
      <c r="C979" t="s">
        <v>23</v>
      </c>
      <c r="D979" s="21">
        <v>42682</v>
      </c>
      <c r="H979" t="b">
        <v>0</v>
      </c>
      <c r="I979" t="b">
        <v>1</v>
      </c>
      <c r="J979" t="b">
        <v>0</v>
      </c>
      <c r="L979">
        <v>1</v>
      </c>
      <c r="M979">
        <v>0</v>
      </c>
      <c r="N979">
        <v>0</v>
      </c>
    </row>
    <row r="980" spans="1:14" x14ac:dyDescent="0.3">
      <c r="A980" t="s">
        <v>1010</v>
      </c>
      <c r="B980" t="s">
        <v>65</v>
      </c>
      <c r="C980" t="s">
        <v>21</v>
      </c>
      <c r="D980" s="21">
        <v>42688</v>
      </c>
      <c r="E980" t="s">
        <v>491</v>
      </c>
      <c r="H980" t="b">
        <v>0</v>
      </c>
      <c r="I980" t="b">
        <v>1</v>
      </c>
      <c r="J980" t="b">
        <v>0</v>
      </c>
      <c r="L980">
        <v>0.5</v>
      </c>
      <c r="M980">
        <v>0</v>
      </c>
      <c r="N980">
        <v>0</v>
      </c>
    </row>
    <row r="981" spans="1:14" x14ac:dyDescent="0.3">
      <c r="A981" t="s">
        <v>283</v>
      </c>
      <c r="B981" t="s">
        <v>60</v>
      </c>
      <c r="C981" t="s">
        <v>23</v>
      </c>
      <c r="D981" s="21">
        <v>42684</v>
      </c>
      <c r="E981" t="s">
        <v>500</v>
      </c>
      <c r="F981" t="s">
        <v>495</v>
      </c>
      <c r="G981" t="s">
        <v>523</v>
      </c>
      <c r="H981" t="b">
        <v>1</v>
      </c>
      <c r="I981" t="b">
        <v>0</v>
      </c>
      <c r="J981" t="b">
        <v>0</v>
      </c>
      <c r="K981" s="21">
        <v>42684</v>
      </c>
      <c r="L981">
        <v>0.33</v>
      </c>
      <c r="M981">
        <v>1</v>
      </c>
      <c r="N981">
        <v>0</v>
      </c>
    </row>
    <row r="982" spans="1:14" x14ac:dyDescent="0.3">
      <c r="A982" t="s">
        <v>1103</v>
      </c>
      <c r="B982" t="s">
        <v>122</v>
      </c>
      <c r="C982" t="s">
        <v>23</v>
      </c>
      <c r="D982" s="21">
        <v>42681</v>
      </c>
      <c r="E982" t="s">
        <v>529</v>
      </c>
      <c r="F982" t="s">
        <v>497</v>
      </c>
      <c r="G982" t="s">
        <v>500</v>
      </c>
      <c r="H982" t="b">
        <v>0</v>
      </c>
      <c r="I982" t="b">
        <v>0</v>
      </c>
      <c r="J982" t="b">
        <v>0</v>
      </c>
      <c r="L982">
        <v>1</v>
      </c>
      <c r="M982">
        <v>0</v>
      </c>
      <c r="N982">
        <v>0</v>
      </c>
    </row>
    <row r="983" spans="1:14" x14ac:dyDescent="0.3">
      <c r="A983" t="s">
        <v>1104</v>
      </c>
      <c r="B983" t="s">
        <v>135</v>
      </c>
      <c r="C983" t="s">
        <v>21</v>
      </c>
      <c r="D983" s="21">
        <v>42682</v>
      </c>
      <c r="H983" t="b">
        <v>0</v>
      </c>
      <c r="I983" t="b">
        <v>1</v>
      </c>
      <c r="J983" t="b">
        <v>0</v>
      </c>
      <c r="L983">
        <v>1</v>
      </c>
      <c r="M983">
        <v>0</v>
      </c>
      <c r="N983">
        <v>0</v>
      </c>
    </row>
    <row r="984" spans="1:14" x14ac:dyDescent="0.3">
      <c r="A984" t="s">
        <v>440</v>
      </c>
      <c r="B984" t="s">
        <v>128</v>
      </c>
      <c r="C984" t="s">
        <v>18</v>
      </c>
      <c r="D984" s="21">
        <v>42682</v>
      </c>
      <c r="F984" t="s">
        <v>482</v>
      </c>
      <c r="G984" t="s">
        <v>648</v>
      </c>
      <c r="H984" t="b">
        <v>0</v>
      </c>
      <c r="I984" t="b">
        <v>1</v>
      </c>
      <c r="J984" t="b">
        <v>1</v>
      </c>
      <c r="K984" s="21">
        <v>42682</v>
      </c>
      <c r="L984">
        <v>0.25</v>
      </c>
      <c r="M984">
        <v>0</v>
      </c>
      <c r="N984">
        <v>0</v>
      </c>
    </row>
    <row r="985" spans="1:14" x14ac:dyDescent="0.3">
      <c r="A985" t="s">
        <v>325</v>
      </c>
      <c r="B985" t="s">
        <v>57</v>
      </c>
      <c r="C985" t="s">
        <v>18</v>
      </c>
      <c r="D985" s="21">
        <v>42685</v>
      </c>
      <c r="E985" t="s">
        <v>57</v>
      </c>
      <c r="F985" t="s">
        <v>495</v>
      </c>
      <c r="G985" t="s">
        <v>57</v>
      </c>
      <c r="H985" t="b">
        <v>1</v>
      </c>
      <c r="I985" t="b">
        <v>0</v>
      </c>
      <c r="J985" t="b">
        <v>0</v>
      </c>
      <c r="K985" s="21">
        <v>42685</v>
      </c>
      <c r="L985">
        <v>1</v>
      </c>
      <c r="M985">
        <v>1</v>
      </c>
      <c r="N985">
        <v>0</v>
      </c>
    </row>
    <row r="986" spans="1:14" x14ac:dyDescent="0.3">
      <c r="A986" t="s">
        <v>1105</v>
      </c>
      <c r="B986" t="s">
        <v>53</v>
      </c>
      <c r="C986" t="s">
        <v>22</v>
      </c>
      <c r="D986" s="21">
        <v>42686</v>
      </c>
      <c r="H986" t="b">
        <v>0</v>
      </c>
      <c r="I986" t="b">
        <v>1</v>
      </c>
      <c r="J986" t="b">
        <v>0</v>
      </c>
      <c r="L986">
        <v>1</v>
      </c>
      <c r="M986">
        <v>0</v>
      </c>
      <c r="N986">
        <v>0</v>
      </c>
    </row>
    <row r="987" spans="1:14" x14ac:dyDescent="0.3">
      <c r="A987" t="s">
        <v>1106</v>
      </c>
      <c r="B987" t="s">
        <v>94</v>
      </c>
      <c r="C987" t="s">
        <v>22</v>
      </c>
      <c r="D987" s="21">
        <v>42682</v>
      </c>
      <c r="H987" t="b">
        <v>0</v>
      </c>
      <c r="I987" t="b">
        <v>1</v>
      </c>
      <c r="J987" t="b">
        <v>0</v>
      </c>
      <c r="L987">
        <v>1</v>
      </c>
      <c r="M987">
        <v>0</v>
      </c>
      <c r="N987">
        <v>0</v>
      </c>
    </row>
    <row r="988" spans="1:14" x14ac:dyDescent="0.3">
      <c r="A988" t="s">
        <v>1107</v>
      </c>
      <c r="B988" t="s">
        <v>105</v>
      </c>
      <c r="C988" t="s">
        <v>22</v>
      </c>
      <c r="D988" s="21">
        <v>42682</v>
      </c>
      <c r="E988" t="s">
        <v>579</v>
      </c>
      <c r="H988" t="b">
        <v>0</v>
      </c>
      <c r="I988" t="b">
        <v>1</v>
      </c>
      <c r="J988" t="b">
        <v>0</v>
      </c>
      <c r="L988">
        <v>1</v>
      </c>
      <c r="M988">
        <v>0</v>
      </c>
      <c r="N988">
        <v>0</v>
      </c>
    </row>
    <row r="989" spans="1:14" x14ac:dyDescent="0.3">
      <c r="A989" t="s">
        <v>1075</v>
      </c>
      <c r="B989" t="s">
        <v>60</v>
      </c>
      <c r="C989" t="s">
        <v>23</v>
      </c>
      <c r="D989" s="21">
        <v>42681</v>
      </c>
      <c r="E989" t="s">
        <v>500</v>
      </c>
      <c r="F989" t="s">
        <v>522</v>
      </c>
      <c r="G989" t="s">
        <v>500</v>
      </c>
      <c r="H989" t="b">
        <v>0</v>
      </c>
      <c r="I989" t="b">
        <v>1</v>
      </c>
      <c r="J989" t="b">
        <v>0</v>
      </c>
      <c r="K989" s="21">
        <v>42674</v>
      </c>
      <c r="L989">
        <v>0.5</v>
      </c>
      <c r="M989">
        <v>0</v>
      </c>
      <c r="N989">
        <v>0</v>
      </c>
    </row>
    <row r="990" spans="1:14" x14ac:dyDescent="0.3">
      <c r="A990" t="s">
        <v>700</v>
      </c>
      <c r="B990" t="s">
        <v>68</v>
      </c>
      <c r="C990" t="s">
        <v>18</v>
      </c>
      <c r="D990" s="21">
        <v>42681</v>
      </c>
      <c r="F990" t="s">
        <v>482</v>
      </c>
      <c r="H990" t="b">
        <v>0</v>
      </c>
      <c r="I990" t="b">
        <v>1</v>
      </c>
      <c r="J990" t="b">
        <v>1</v>
      </c>
      <c r="L990">
        <v>0.17</v>
      </c>
      <c r="M990">
        <v>0</v>
      </c>
      <c r="N990">
        <v>0</v>
      </c>
    </row>
    <row r="991" spans="1:14" x14ac:dyDescent="0.3">
      <c r="A991" t="s">
        <v>1108</v>
      </c>
      <c r="B991" t="s">
        <v>113</v>
      </c>
      <c r="C991" t="s">
        <v>20</v>
      </c>
      <c r="D991" s="21">
        <v>42681</v>
      </c>
      <c r="E991" t="s">
        <v>532</v>
      </c>
      <c r="F991" t="s">
        <v>522</v>
      </c>
      <c r="G991" t="s">
        <v>532</v>
      </c>
      <c r="H991" t="b">
        <v>1</v>
      </c>
      <c r="I991" t="b">
        <v>1</v>
      </c>
      <c r="J991" t="b">
        <v>0</v>
      </c>
      <c r="L991">
        <v>1</v>
      </c>
      <c r="M991">
        <v>0</v>
      </c>
      <c r="N991">
        <v>0</v>
      </c>
    </row>
    <row r="992" spans="1:14" x14ac:dyDescent="0.3">
      <c r="A992" t="s">
        <v>1109</v>
      </c>
      <c r="B992" t="s">
        <v>1110</v>
      </c>
      <c r="C992" t="s">
        <v>23</v>
      </c>
      <c r="D992" s="21">
        <v>42684</v>
      </c>
      <c r="E992" t="s">
        <v>570</v>
      </c>
      <c r="F992" t="s">
        <v>505</v>
      </c>
      <c r="G992" t="s">
        <v>570</v>
      </c>
      <c r="H992" t="b">
        <v>0</v>
      </c>
      <c r="I992" t="b">
        <v>0</v>
      </c>
      <c r="J992" t="b">
        <v>0</v>
      </c>
      <c r="L992">
        <v>0.5</v>
      </c>
      <c r="M992">
        <v>0</v>
      </c>
      <c r="N992">
        <v>0</v>
      </c>
    </row>
    <row r="993" spans="1:14" x14ac:dyDescent="0.3">
      <c r="A993" t="s">
        <v>275</v>
      </c>
      <c r="B993" t="s">
        <v>117</v>
      </c>
      <c r="C993" t="s">
        <v>24</v>
      </c>
      <c r="D993" s="21">
        <v>42679</v>
      </c>
      <c r="F993" t="s">
        <v>488</v>
      </c>
      <c r="G993" t="s">
        <v>144</v>
      </c>
      <c r="H993" t="b">
        <v>1</v>
      </c>
      <c r="I993" t="b">
        <v>0</v>
      </c>
      <c r="J993" t="b">
        <v>0</v>
      </c>
      <c r="K993" s="21">
        <v>42679</v>
      </c>
      <c r="L993">
        <v>1</v>
      </c>
      <c r="M993">
        <v>1</v>
      </c>
      <c r="N993">
        <v>0</v>
      </c>
    </row>
    <row r="994" spans="1:14" x14ac:dyDescent="0.3">
      <c r="A994" t="s">
        <v>203</v>
      </c>
      <c r="B994" t="s">
        <v>30</v>
      </c>
      <c r="C994" t="s">
        <v>23</v>
      </c>
      <c r="D994" s="21">
        <v>42675</v>
      </c>
      <c r="E994" t="s">
        <v>570</v>
      </c>
      <c r="F994" t="s">
        <v>488</v>
      </c>
      <c r="G994" t="s">
        <v>570</v>
      </c>
      <c r="H994" t="b">
        <v>1</v>
      </c>
      <c r="I994" t="b">
        <v>0</v>
      </c>
      <c r="J994" t="b">
        <v>0</v>
      </c>
      <c r="K994" s="21">
        <v>42675</v>
      </c>
      <c r="L994">
        <v>1</v>
      </c>
      <c r="M994">
        <v>1</v>
      </c>
      <c r="N994">
        <v>0</v>
      </c>
    </row>
    <row r="995" spans="1:14" x14ac:dyDescent="0.3">
      <c r="A995" t="s">
        <v>1111</v>
      </c>
      <c r="B995" t="s">
        <v>1112</v>
      </c>
      <c r="C995" t="s">
        <v>21</v>
      </c>
      <c r="D995" s="21">
        <v>42679</v>
      </c>
      <c r="H995" t="b">
        <v>0</v>
      </c>
      <c r="I995" t="b">
        <v>1</v>
      </c>
      <c r="J995" t="b">
        <v>0</v>
      </c>
      <c r="L995">
        <v>1</v>
      </c>
      <c r="M995">
        <v>0</v>
      </c>
      <c r="N995">
        <v>0</v>
      </c>
    </row>
    <row r="996" spans="1:14" x14ac:dyDescent="0.3">
      <c r="A996" t="s">
        <v>1113</v>
      </c>
      <c r="B996" t="s">
        <v>74</v>
      </c>
      <c r="C996" t="s">
        <v>21</v>
      </c>
      <c r="D996" s="21">
        <v>42688</v>
      </c>
      <c r="E996" t="s">
        <v>195</v>
      </c>
      <c r="F996" t="s">
        <v>511</v>
      </c>
      <c r="G996" t="s">
        <v>195</v>
      </c>
      <c r="H996" t="b">
        <v>0</v>
      </c>
      <c r="I996" t="b">
        <v>0</v>
      </c>
      <c r="J996" t="b">
        <v>0</v>
      </c>
      <c r="L996">
        <v>1</v>
      </c>
      <c r="M996">
        <v>0</v>
      </c>
      <c r="N996">
        <v>0</v>
      </c>
    </row>
    <row r="997" spans="1:14" x14ac:dyDescent="0.3">
      <c r="A997" t="s">
        <v>1114</v>
      </c>
      <c r="B997" t="s">
        <v>95</v>
      </c>
      <c r="C997" t="s">
        <v>18</v>
      </c>
      <c r="D997" s="21">
        <v>42675</v>
      </c>
      <c r="F997" t="s">
        <v>507</v>
      </c>
      <c r="G997" t="s">
        <v>508</v>
      </c>
      <c r="H997" t="b">
        <v>0</v>
      </c>
      <c r="I997" t="b">
        <v>1</v>
      </c>
      <c r="J997" t="b">
        <v>0</v>
      </c>
      <c r="L997">
        <v>1</v>
      </c>
      <c r="M997">
        <v>0</v>
      </c>
      <c r="N997">
        <v>0</v>
      </c>
    </row>
    <row r="998" spans="1:14" x14ac:dyDescent="0.3">
      <c r="A998" t="s">
        <v>1115</v>
      </c>
      <c r="B998" t="s">
        <v>69</v>
      </c>
      <c r="C998" t="s">
        <v>18</v>
      </c>
      <c r="D998" s="21">
        <v>42686</v>
      </c>
      <c r="H998" t="b">
        <v>0</v>
      </c>
      <c r="I998" t="b">
        <v>1</v>
      </c>
      <c r="J998" t="b">
        <v>0</v>
      </c>
      <c r="L998">
        <v>1</v>
      </c>
      <c r="M998">
        <v>0</v>
      </c>
      <c r="N998">
        <v>0</v>
      </c>
    </row>
    <row r="999" spans="1:14" x14ac:dyDescent="0.3">
      <c r="A999" t="s">
        <v>372</v>
      </c>
      <c r="B999" t="s">
        <v>98</v>
      </c>
      <c r="C999" t="s">
        <v>20</v>
      </c>
      <c r="D999" s="21">
        <v>42679</v>
      </c>
      <c r="E999" t="s">
        <v>561</v>
      </c>
      <c r="F999" t="s">
        <v>495</v>
      </c>
      <c r="G999" t="s">
        <v>561</v>
      </c>
      <c r="H999" t="b">
        <v>1</v>
      </c>
      <c r="I999" t="b">
        <v>0</v>
      </c>
      <c r="J999" t="b">
        <v>0</v>
      </c>
      <c r="K999" s="21">
        <v>42679</v>
      </c>
      <c r="L999">
        <v>0.5</v>
      </c>
      <c r="M999">
        <v>1</v>
      </c>
      <c r="N999">
        <v>0</v>
      </c>
    </row>
    <row r="1000" spans="1:14" x14ac:dyDescent="0.3">
      <c r="A1000" t="s">
        <v>862</v>
      </c>
      <c r="B1000" t="s">
        <v>94</v>
      </c>
      <c r="C1000" t="s">
        <v>22</v>
      </c>
      <c r="D1000" s="21">
        <v>42683</v>
      </c>
      <c r="F1000" t="s">
        <v>482</v>
      </c>
      <c r="G1000" t="s">
        <v>508</v>
      </c>
      <c r="H1000" t="b">
        <v>0</v>
      </c>
      <c r="I1000" t="b">
        <v>1</v>
      </c>
      <c r="J1000" t="b">
        <v>1</v>
      </c>
      <c r="L1000">
        <v>0.5</v>
      </c>
      <c r="M1000">
        <v>0</v>
      </c>
      <c r="N1000">
        <v>0</v>
      </c>
    </row>
    <row r="1001" spans="1:14" x14ac:dyDescent="0.3">
      <c r="A1001" t="s">
        <v>473</v>
      </c>
      <c r="B1001" t="s">
        <v>50</v>
      </c>
      <c r="C1001" t="s">
        <v>23</v>
      </c>
      <c r="D1001" s="21">
        <v>42681</v>
      </c>
      <c r="E1001" t="s">
        <v>529</v>
      </c>
      <c r="F1001" t="s">
        <v>495</v>
      </c>
      <c r="G1001" t="s">
        <v>570</v>
      </c>
      <c r="H1001" t="b">
        <v>1</v>
      </c>
      <c r="I1001" t="b">
        <v>0</v>
      </c>
      <c r="J1001" t="b">
        <v>0</v>
      </c>
      <c r="K1001" s="21">
        <v>42681</v>
      </c>
      <c r="L1001">
        <v>1</v>
      </c>
      <c r="M1001">
        <v>1</v>
      </c>
      <c r="N1001">
        <v>0</v>
      </c>
    </row>
    <row r="1002" spans="1:14" x14ac:dyDescent="0.3">
      <c r="A1002" t="s">
        <v>1116</v>
      </c>
      <c r="B1002" t="s">
        <v>61</v>
      </c>
      <c r="C1002" t="s">
        <v>24</v>
      </c>
      <c r="D1002" s="21">
        <v>42681</v>
      </c>
      <c r="H1002" t="b">
        <v>0</v>
      </c>
      <c r="I1002" t="b">
        <v>1</v>
      </c>
      <c r="J1002" t="b">
        <v>0</v>
      </c>
      <c r="L1002">
        <v>1</v>
      </c>
      <c r="M1002">
        <v>0</v>
      </c>
      <c r="N1002">
        <v>0</v>
      </c>
    </row>
    <row r="1003" spans="1:14" x14ac:dyDescent="0.3">
      <c r="A1003" t="s">
        <v>1117</v>
      </c>
      <c r="B1003" t="s">
        <v>83</v>
      </c>
      <c r="C1003" t="s">
        <v>19</v>
      </c>
      <c r="D1003" s="21">
        <v>42686</v>
      </c>
      <c r="F1003" t="s">
        <v>482</v>
      </c>
      <c r="G1003" t="s">
        <v>816</v>
      </c>
      <c r="H1003" t="b">
        <v>0</v>
      </c>
      <c r="I1003" t="b">
        <v>1</v>
      </c>
      <c r="J1003" t="b">
        <v>1</v>
      </c>
      <c r="L1003">
        <v>1</v>
      </c>
      <c r="M1003">
        <v>0</v>
      </c>
      <c r="N1003">
        <v>0</v>
      </c>
    </row>
    <row r="1004" spans="1:14" x14ac:dyDescent="0.3">
      <c r="A1004" t="s">
        <v>437</v>
      </c>
      <c r="B1004" t="s">
        <v>36</v>
      </c>
      <c r="C1004" t="s">
        <v>18</v>
      </c>
      <c r="D1004" s="21">
        <v>42685</v>
      </c>
      <c r="F1004" t="s">
        <v>482</v>
      </c>
      <c r="G1004" t="s">
        <v>508</v>
      </c>
      <c r="H1004" t="b">
        <v>0</v>
      </c>
      <c r="I1004" t="b">
        <v>1</v>
      </c>
      <c r="J1004" t="b">
        <v>1</v>
      </c>
      <c r="K1004" s="21">
        <v>42688</v>
      </c>
      <c r="L1004">
        <v>0.5</v>
      </c>
      <c r="M1004">
        <v>0</v>
      </c>
      <c r="N1004">
        <v>0</v>
      </c>
    </row>
    <row r="1005" spans="1:14" x14ac:dyDescent="0.3">
      <c r="A1005" t="s">
        <v>470</v>
      </c>
      <c r="B1005" t="s">
        <v>109</v>
      </c>
      <c r="C1005" t="s">
        <v>21</v>
      </c>
      <c r="D1005" s="21">
        <v>42681</v>
      </c>
      <c r="E1005" t="s">
        <v>339</v>
      </c>
      <c r="F1005" t="s">
        <v>495</v>
      </c>
      <c r="G1005" t="s">
        <v>339</v>
      </c>
      <c r="H1005" t="b">
        <v>1</v>
      </c>
      <c r="I1005" t="b">
        <v>0</v>
      </c>
      <c r="J1005" t="b">
        <v>0</v>
      </c>
      <c r="K1005" s="21">
        <v>42681</v>
      </c>
      <c r="L1005">
        <v>1</v>
      </c>
      <c r="M1005">
        <v>1</v>
      </c>
      <c r="N1005">
        <v>0</v>
      </c>
    </row>
    <row r="1006" spans="1:14" x14ac:dyDescent="0.3">
      <c r="A1006" t="s">
        <v>304</v>
      </c>
      <c r="B1006" t="s">
        <v>65</v>
      </c>
      <c r="C1006" t="s">
        <v>21</v>
      </c>
      <c r="D1006" s="21">
        <v>42678</v>
      </c>
      <c r="E1006" t="s">
        <v>339</v>
      </c>
      <c r="F1006" t="s">
        <v>512</v>
      </c>
      <c r="G1006" t="s">
        <v>339</v>
      </c>
      <c r="H1006" t="b">
        <v>1</v>
      </c>
      <c r="I1006" t="b">
        <v>0</v>
      </c>
      <c r="J1006" t="b">
        <v>0</v>
      </c>
      <c r="K1006" s="21">
        <v>42678</v>
      </c>
      <c r="L1006">
        <v>0.5</v>
      </c>
      <c r="M1006">
        <v>1</v>
      </c>
      <c r="N1006">
        <v>0</v>
      </c>
    </row>
    <row r="1007" spans="1:14" x14ac:dyDescent="0.3">
      <c r="A1007" t="s">
        <v>1118</v>
      </c>
      <c r="B1007" t="s">
        <v>107</v>
      </c>
      <c r="C1007" t="s">
        <v>21</v>
      </c>
      <c r="D1007" s="21">
        <v>42678</v>
      </c>
      <c r="E1007" t="s">
        <v>539</v>
      </c>
      <c r="F1007" t="s">
        <v>511</v>
      </c>
      <c r="G1007" t="s">
        <v>539</v>
      </c>
      <c r="H1007" t="b">
        <v>1</v>
      </c>
      <c r="I1007" t="b">
        <v>1</v>
      </c>
      <c r="J1007" t="b">
        <v>1</v>
      </c>
      <c r="L1007">
        <v>1</v>
      </c>
      <c r="M1007">
        <v>0</v>
      </c>
      <c r="N1007">
        <v>0</v>
      </c>
    </row>
    <row r="1008" spans="1:14" x14ac:dyDescent="0.3">
      <c r="A1008" t="s">
        <v>348</v>
      </c>
      <c r="B1008" t="s">
        <v>135</v>
      </c>
      <c r="C1008" t="s">
        <v>21</v>
      </c>
      <c r="D1008" s="21">
        <v>42681</v>
      </c>
      <c r="E1008" t="s">
        <v>539</v>
      </c>
      <c r="F1008" t="s">
        <v>495</v>
      </c>
      <c r="G1008" t="s">
        <v>539</v>
      </c>
      <c r="H1008" t="b">
        <v>1</v>
      </c>
      <c r="I1008" t="b">
        <v>0</v>
      </c>
      <c r="J1008" t="b">
        <v>0</v>
      </c>
      <c r="K1008" s="21">
        <v>42681</v>
      </c>
      <c r="L1008">
        <v>0.5</v>
      </c>
      <c r="M1008">
        <v>1</v>
      </c>
      <c r="N1008">
        <v>0</v>
      </c>
    </row>
    <row r="1009" spans="1:14" x14ac:dyDescent="0.3">
      <c r="A1009" t="s">
        <v>1090</v>
      </c>
      <c r="B1009" t="s">
        <v>82</v>
      </c>
      <c r="C1009" t="s">
        <v>23</v>
      </c>
      <c r="D1009" s="21">
        <v>42678</v>
      </c>
      <c r="E1009" t="s">
        <v>570</v>
      </c>
      <c r="F1009" t="s">
        <v>497</v>
      </c>
      <c r="G1009" t="s">
        <v>570</v>
      </c>
      <c r="H1009" t="b">
        <v>1</v>
      </c>
      <c r="I1009" t="b">
        <v>0</v>
      </c>
      <c r="J1009" t="b">
        <v>0</v>
      </c>
      <c r="L1009">
        <v>0.5</v>
      </c>
      <c r="M1009">
        <v>0</v>
      </c>
      <c r="N1009">
        <v>0</v>
      </c>
    </row>
    <row r="1010" spans="1:14" x14ac:dyDescent="0.3">
      <c r="A1010" t="s">
        <v>138</v>
      </c>
      <c r="B1010" t="s">
        <v>111</v>
      </c>
      <c r="C1010" t="s">
        <v>20</v>
      </c>
      <c r="D1010" s="21">
        <v>42678</v>
      </c>
      <c r="E1010" t="s">
        <v>516</v>
      </c>
      <c r="F1010" t="s">
        <v>486</v>
      </c>
      <c r="G1010" t="s">
        <v>516</v>
      </c>
      <c r="H1010" t="b">
        <v>1</v>
      </c>
      <c r="I1010" t="b">
        <v>0</v>
      </c>
      <c r="J1010" t="b">
        <v>0</v>
      </c>
      <c r="K1010" s="21">
        <v>42678</v>
      </c>
      <c r="L1010">
        <v>1</v>
      </c>
      <c r="M1010">
        <v>1</v>
      </c>
      <c r="N1010">
        <v>1</v>
      </c>
    </row>
    <row r="1011" spans="1:14" x14ac:dyDescent="0.3">
      <c r="A1011" t="s">
        <v>398</v>
      </c>
      <c r="B1011" t="s">
        <v>30</v>
      </c>
      <c r="C1011" t="s">
        <v>23</v>
      </c>
      <c r="D1011" s="21">
        <v>42677</v>
      </c>
      <c r="E1011" t="s">
        <v>570</v>
      </c>
      <c r="F1011" t="s">
        <v>495</v>
      </c>
      <c r="G1011" t="s">
        <v>570</v>
      </c>
      <c r="H1011" t="b">
        <v>1</v>
      </c>
      <c r="I1011" t="b">
        <v>0</v>
      </c>
      <c r="J1011" t="b">
        <v>0</v>
      </c>
      <c r="K1011" s="21">
        <v>42677</v>
      </c>
      <c r="L1011">
        <v>0.2</v>
      </c>
      <c r="M1011">
        <v>1</v>
      </c>
      <c r="N1011">
        <v>0</v>
      </c>
    </row>
    <row r="1012" spans="1:14" x14ac:dyDescent="0.3">
      <c r="A1012" t="s">
        <v>1119</v>
      </c>
      <c r="B1012" t="s">
        <v>36</v>
      </c>
      <c r="C1012" t="s">
        <v>18</v>
      </c>
      <c r="D1012" s="21">
        <v>42685</v>
      </c>
      <c r="H1012" t="b">
        <v>0</v>
      </c>
      <c r="I1012" t="b">
        <v>1</v>
      </c>
      <c r="J1012" t="b">
        <v>1</v>
      </c>
      <c r="L1012">
        <v>1</v>
      </c>
      <c r="M1012">
        <v>0</v>
      </c>
      <c r="N1012">
        <v>0</v>
      </c>
    </row>
    <row r="1013" spans="1:14" x14ac:dyDescent="0.3">
      <c r="A1013" t="s">
        <v>891</v>
      </c>
      <c r="B1013" t="s">
        <v>46</v>
      </c>
      <c r="C1013" t="s">
        <v>24</v>
      </c>
      <c r="D1013" s="21">
        <v>42685</v>
      </c>
      <c r="H1013" t="b">
        <v>0</v>
      </c>
      <c r="I1013" t="b">
        <v>1</v>
      </c>
      <c r="J1013" t="b">
        <v>1</v>
      </c>
      <c r="L1013">
        <v>0.5</v>
      </c>
      <c r="M1013">
        <v>0</v>
      </c>
      <c r="N1013">
        <v>0</v>
      </c>
    </row>
    <row r="1014" spans="1:14" x14ac:dyDescent="0.3">
      <c r="A1014" t="s">
        <v>1120</v>
      </c>
      <c r="B1014" t="s">
        <v>125</v>
      </c>
      <c r="C1014" t="s">
        <v>18</v>
      </c>
      <c r="D1014" s="21">
        <v>42682</v>
      </c>
      <c r="E1014" t="s">
        <v>553</v>
      </c>
      <c r="H1014" t="b">
        <v>1</v>
      </c>
      <c r="I1014" t="b">
        <v>1</v>
      </c>
      <c r="J1014" t="b">
        <v>0</v>
      </c>
      <c r="L1014">
        <v>1</v>
      </c>
      <c r="M1014">
        <v>0</v>
      </c>
      <c r="N1014">
        <v>0</v>
      </c>
    </row>
    <row r="1015" spans="1:14" x14ac:dyDescent="0.3">
      <c r="A1015" t="s">
        <v>1121</v>
      </c>
      <c r="B1015" t="s">
        <v>79</v>
      </c>
      <c r="C1015" t="s">
        <v>21</v>
      </c>
      <c r="D1015" s="21">
        <v>42683</v>
      </c>
      <c r="E1015" t="s">
        <v>491</v>
      </c>
      <c r="F1015" t="s">
        <v>522</v>
      </c>
      <c r="G1015" t="s">
        <v>491</v>
      </c>
      <c r="H1015" t="b">
        <v>0</v>
      </c>
      <c r="I1015" t="b">
        <v>1</v>
      </c>
      <c r="J1015" t="b">
        <v>0</v>
      </c>
      <c r="L1015">
        <v>1</v>
      </c>
      <c r="M1015">
        <v>0</v>
      </c>
      <c r="N1015">
        <v>0</v>
      </c>
    </row>
    <row r="1016" spans="1:14" x14ac:dyDescent="0.3">
      <c r="A1016" t="s">
        <v>278</v>
      </c>
      <c r="B1016" t="s">
        <v>114</v>
      </c>
      <c r="C1016" t="s">
        <v>20</v>
      </c>
      <c r="D1016" s="21">
        <v>42679</v>
      </c>
      <c r="E1016" t="s">
        <v>509</v>
      </c>
      <c r="F1016" t="s">
        <v>495</v>
      </c>
      <c r="G1016" t="s">
        <v>509</v>
      </c>
      <c r="H1016" t="b">
        <v>1</v>
      </c>
      <c r="I1016" t="b">
        <v>0</v>
      </c>
      <c r="J1016" t="b">
        <v>0</v>
      </c>
      <c r="K1016" s="21">
        <v>42679</v>
      </c>
      <c r="L1016">
        <v>1</v>
      </c>
      <c r="M1016">
        <v>1</v>
      </c>
      <c r="N1016">
        <v>0</v>
      </c>
    </row>
    <row r="1017" spans="1:14" x14ac:dyDescent="0.3">
      <c r="A1017" t="s">
        <v>1122</v>
      </c>
      <c r="B1017" t="s">
        <v>66</v>
      </c>
      <c r="C1017" t="s">
        <v>18</v>
      </c>
      <c r="D1017" s="21">
        <v>42681</v>
      </c>
      <c r="E1017" t="s">
        <v>57</v>
      </c>
      <c r="F1017" t="s">
        <v>497</v>
      </c>
      <c r="G1017" t="s">
        <v>57</v>
      </c>
      <c r="H1017" t="b">
        <v>0</v>
      </c>
      <c r="I1017" t="b">
        <v>0</v>
      </c>
      <c r="J1017" t="b">
        <v>0</v>
      </c>
      <c r="L1017">
        <v>1</v>
      </c>
      <c r="M1017">
        <v>0</v>
      </c>
      <c r="N1017">
        <v>0</v>
      </c>
    </row>
    <row r="1018" spans="1:14" x14ac:dyDescent="0.3">
      <c r="A1018" t="s">
        <v>1032</v>
      </c>
      <c r="B1018" t="s">
        <v>128</v>
      </c>
      <c r="C1018" t="s">
        <v>18</v>
      </c>
      <c r="D1018" s="21">
        <v>42685</v>
      </c>
      <c r="E1018" t="s">
        <v>300</v>
      </c>
      <c r="H1018" t="b">
        <v>0</v>
      </c>
      <c r="I1018" t="b">
        <v>1</v>
      </c>
      <c r="J1018" t="b">
        <v>0</v>
      </c>
      <c r="L1018">
        <v>0.5</v>
      </c>
      <c r="M1018">
        <v>0</v>
      </c>
      <c r="N1018">
        <v>0</v>
      </c>
    </row>
    <row r="1019" spans="1:14" x14ac:dyDescent="0.3">
      <c r="A1019" t="s">
        <v>159</v>
      </c>
      <c r="B1019" t="s">
        <v>114</v>
      </c>
      <c r="C1019" t="s">
        <v>20</v>
      </c>
      <c r="D1019" s="21">
        <v>42685</v>
      </c>
      <c r="E1019" t="s">
        <v>533</v>
      </c>
      <c r="F1019" t="s">
        <v>488</v>
      </c>
      <c r="G1019" t="s">
        <v>533</v>
      </c>
      <c r="H1019" t="b">
        <v>1</v>
      </c>
      <c r="I1019" t="b">
        <v>0</v>
      </c>
      <c r="J1019" t="b">
        <v>0</v>
      </c>
      <c r="K1019" s="21">
        <v>42685</v>
      </c>
      <c r="L1019">
        <v>1</v>
      </c>
      <c r="M1019">
        <v>1</v>
      </c>
      <c r="N1019">
        <v>0</v>
      </c>
    </row>
    <row r="1020" spans="1:14" x14ac:dyDescent="0.3">
      <c r="A1020" t="s">
        <v>422</v>
      </c>
      <c r="B1020" t="s">
        <v>50</v>
      </c>
      <c r="C1020" t="s">
        <v>23</v>
      </c>
      <c r="D1020" s="21">
        <v>42681</v>
      </c>
      <c r="E1020" t="s">
        <v>570</v>
      </c>
      <c r="F1020" t="s">
        <v>495</v>
      </c>
      <c r="G1020" t="s">
        <v>570</v>
      </c>
      <c r="H1020" t="b">
        <v>1</v>
      </c>
      <c r="I1020" t="b">
        <v>0</v>
      </c>
      <c r="J1020" t="b">
        <v>0</v>
      </c>
      <c r="K1020" s="21">
        <v>42681</v>
      </c>
      <c r="L1020">
        <v>1</v>
      </c>
      <c r="M1020">
        <v>1</v>
      </c>
      <c r="N1020">
        <v>0</v>
      </c>
    </row>
    <row r="1021" spans="1:14" x14ac:dyDescent="0.3">
      <c r="A1021" t="s">
        <v>596</v>
      </c>
      <c r="B1021" t="s">
        <v>61</v>
      </c>
      <c r="C1021" t="s">
        <v>24</v>
      </c>
      <c r="D1021" s="21">
        <v>42683</v>
      </c>
      <c r="E1021" t="s">
        <v>516</v>
      </c>
      <c r="H1021" t="b">
        <v>0</v>
      </c>
      <c r="I1021" t="b">
        <v>1</v>
      </c>
      <c r="J1021" t="b">
        <v>1</v>
      </c>
      <c r="L1021">
        <v>0.2</v>
      </c>
      <c r="M1021">
        <v>0</v>
      </c>
      <c r="N1021">
        <v>0</v>
      </c>
    </row>
    <row r="1022" spans="1:14" x14ac:dyDescent="0.3">
      <c r="A1022" t="s">
        <v>657</v>
      </c>
      <c r="B1022" t="s">
        <v>117</v>
      </c>
      <c r="C1022" t="s">
        <v>24</v>
      </c>
      <c r="D1022" s="21">
        <v>42681</v>
      </c>
      <c r="H1022" t="b">
        <v>0</v>
      </c>
      <c r="I1022" t="b">
        <v>1</v>
      </c>
      <c r="J1022" t="b">
        <v>1</v>
      </c>
      <c r="L1022">
        <v>0.33</v>
      </c>
      <c r="M1022">
        <v>0</v>
      </c>
      <c r="N1022">
        <v>0</v>
      </c>
    </row>
    <row r="1023" spans="1:14" x14ac:dyDescent="0.3">
      <c r="A1023" t="s">
        <v>271</v>
      </c>
      <c r="B1023" t="s">
        <v>94</v>
      </c>
      <c r="C1023" t="s">
        <v>22</v>
      </c>
      <c r="D1023" s="21">
        <v>42681</v>
      </c>
      <c r="E1023" t="s">
        <v>579</v>
      </c>
      <c r="F1023" t="s">
        <v>495</v>
      </c>
      <c r="G1023" t="s">
        <v>579</v>
      </c>
      <c r="H1023" t="b">
        <v>1</v>
      </c>
      <c r="I1023" t="b">
        <v>0</v>
      </c>
      <c r="J1023" t="b">
        <v>0</v>
      </c>
      <c r="K1023" s="21">
        <v>42681</v>
      </c>
      <c r="L1023">
        <v>1</v>
      </c>
      <c r="M1023">
        <v>1</v>
      </c>
      <c r="N1023">
        <v>0</v>
      </c>
    </row>
    <row r="1024" spans="1:14" x14ac:dyDescent="0.3">
      <c r="A1024" t="s">
        <v>1123</v>
      </c>
      <c r="B1024" t="s">
        <v>36</v>
      </c>
      <c r="C1024" t="s">
        <v>18</v>
      </c>
      <c r="D1024" s="21">
        <v>42679</v>
      </c>
      <c r="E1024" t="s">
        <v>489</v>
      </c>
      <c r="H1024" t="b">
        <v>1</v>
      </c>
      <c r="I1024" t="b">
        <v>1</v>
      </c>
      <c r="J1024" t="b">
        <v>0</v>
      </c>
      <c r="L1024">
        <v>1</v>
      </c>
      <c r="M1024">
        <v>0</v>
      </c>
      <c r="N1024">
        <v>0</v>
      </c>
    </row>
    <row r="1025" spans="1:14" x14ac:dyDescent="0.3">
      <c r="A1025" t="s">
        <v>1124</v>
      </c>
      <c r="B1025" t="s">
        <v>105</v>
      </c>
      <c r="C1025" t="s">
        <v>22</v>
      </c>
      <c r="D1025" s="21">
        <v>42682</v>
      </c>
      <c r="H1025" t="b">
        <v>0</v>
      </c>
      <c r="I1025" t="b">
        <v>1</v>
      </c>
      <c r="J1025" t="b">
        <v>0</v>
      </c>
      <c r="L1025">
        <v>1</v>
      </c>
      <c r="M1025">
        <v>0</v>
      </c>
      <c r="N1025">
        <v>0</v>
      </c>
    </row>
    <row r="1026" spans="1:14" x14ac:dyDescent="0.3">
      <c r="A1026" t="s">
        <v>1125</v>
      </c>
      <c r="B1026" t="s">
        <v>70</v>
      </c>
      <c r="C1026" t="s">
        <v>20</v>
      </c>
      <c r="D1026" s="21">
        <v>42678</v>
      </c>
      <c r="E1026" t="s">
        <v>587</v>
      </c>
      <c r="F1026" t="s">
        <v>482</v>
      </c>
      <c r="G1026" t="s">
        <v>587</v>
      </c>
      <c r="H1026" t="b">
        <v>1</v>
      </c>
      <c r="I1026" t="b">
        <v>1</v>
      </c>
      <c r="J1026" t="b">
        <v>1</v>
      </c>
      <c r="L1026">
        <v>0.5</v>
      </c>
      <c r="M1026">
        <v>0</v>
      </c>
      <c r="N1026">
        <v>0</v>
      </c>
    </row>
    <row r="1027" spans="1:14" x14ac:dyDescent="0.3">
      <c r="A1027" t="s">
        <v>1109</v>
      </c>
      <c r="B1027" t="s">
        <v>1110</v>
      </c>
      <c r="C1027" t="s">
        <v>23</v>
      </c>
      <c r="D1027" s="21">
        <v>42679</v>
      </c>
      <c r="E1027" t="s">
        <v>523</v>
      </c>
      <c r="F1027" t="s">
        <v>482</v>
      </c>
      <c r="G1027" t="s">
        <v>500</v>
      </c>
      <c r="H1027" t="b">
        <v>0</v>
      </c>
      <c r="I1027" t="b">
        <v>1</v>
      </c>
      <c r="J1027" t="b">
        <v>1</v>
      </c>
      <c r="L1027">
        <v>0.5</v>
      </c>
      <c r="M1027">
        <v>0</v>
      </c>
      <c r="N1027">
        <v>0</v>
      </c>
    </row>
    <row r="1028" spans="1:14" x14ac:dyDescent="0.3">
      <c r="A1028" t="s">
        <v>1042</v>
      </c>
      <c r="B1028" t="s">
        <v>30</v>
      </c>
      <c r="C1028" t="s">
        <v>23</v>
      </c>
      <c r="D1028" s="21">
        <v>42684</v>
      </c>
      <c r="H1028" t="b">
        <v>0</v>
      </c>
      <c r="I1028" t="b">
        <v>1</v>
      </c>
      <c r="J1028" t="b">
        <v>0</v>
      </c>
      <c r="L1028">
        <v>0.5</v>
      </c>
      <c r="M1028">
        <v>0</v>
      </c>
      <c r="N1028">
        <v>0</v>
      </c>
    </row>
    <row r="1029" spans="1:14" x14ac:dyDescent="0.3">
      <c r="A1029" t="s">
        <v>697</v>
      </c>
      <c r="B1029" t="s">
        <v>111</v>
      </c>
      <c r="C1029" t="s">
        <v>20</v>
      </c>
      <c r="D1029" s="21">
        <v>42682</v>
      </c>
      <c r="H1029" t="b">
        <v>0</v>
      </c>
      <c r="I1029" t="b">
        <v>1</v>
      </c>
      <c r="J1029" t="b">
        <v>1</v>
      </c>
      <c r="L1029">
        <v>0.33</v>
      </c>
      <c r="M1029">
        <v>0</v>
      </c>
      <c r="N1029">
        <v>0</v>
      </c>
    </row>
    <row r="1030" spans="1:14" x14ac:dyDescent="0.3">
      <c r="A1030" t="s">
        <v>247</v>
      </c>
      <c r="B1030" t="s">
        <v>248</v>
      </c>
      <c r="C1030" t="s">
        <v>23</v>
      </c>
      <c r="D1030" s="21">
        <v>42683</v>
      </c>
      <c r="E1030" t="s">
        <v>570</v>
      </c>
      <c r="F1030" t="s">
        <v>482</v>
      </c>
      <c r="G1030" t="s">
        <v>820</v>
      </c>
      <c r="H1030" t="b">
        <v>1</v>
      </c>
      <c r="I1030" t="b">
        <v>1</v>
      </c>
      <c r="J1030" t="b">
        <v>1</v>
      </c>
      <c r="K1030" s="21">
        <v>42684</v>
      </c>
      <c r="L1030">
        <v>0.33</v>
      </c>
      <c r="M1030">
        <v>0</v>
      </c>
      <c r="N1030">
        <v>0</v>
      </c>
    </row>
    <row r="1031" spans="1:14" x14ac:dyDescent="0.3">
      <c r="A1031" t="s">
        <v>596</v>
      </c>
      <c r="B1031" t="s">
        <v>61</v>
      </c>
      <c r="C1031" t="s">
        <v>24</v>
      </c>
      <c r="D1031" s="21">
        <v>42685</v>
      </c>
      <c r="F1031" t="s">
        <v>482</v>
      </c>
      <c r="H1031" t="b">
        <v>0</v>
      </c>
      <c r="I1031" t="b">
        <v>1</v>
      </c>
      <c r="J1031" t="b">
        <v>1</v>
      </c>
      <c r="L1031">
        <v>0.2</v>
      </c>
      <c r="M1031">
        <v>0</v>
      </c>
      <c r="N1031">
        <v>0</v>
      </c>
    </row>
    <row r="1032" spans="1:14" x14ac:dyDescent="0.3">
      <c r="A1032" t="s">
        <v>878</v>
      </c>
      <c r="B1032" t="s">
        <v>92</v>
      </c>
      <c r="C1032" t="s">
        <v>21</v>
      </c>
      <c r="D1032" s="21">
        <v>42683</v>
      </c>
      <c r="E1032" t="s">
        <v>491</v>
      </c>
      <c r="F1032" t="s">
        <v>482</v>
      </c>
      <c r="G1032" t="s">
        <v>491</v>
      </c>
      <c r="H1032" t="b">
        <v>1</v>
      </c>
      <c r="I1032" t="b">
        <v>1</v>
      </c>
      <c r="J1032" t="b">
        <v>1</v>
      </c>
      <c r="L1032">
        <v>0.5</v>
      </c>
      <c r="M1032">
        <v>0</v>
      </c>
      <c r="N1032">
        <v>0</v>
      </c>
    </row>
    <row r="1033" spans="1:14" x14ac:dyDescent="0.3">
      <c r="A1033" t="s">
        <v>377</v>
      </c>
      <c r="B1033" t="s">
        <v>114</v>
      </c>
      <c r="C1033" t="s">
        <v>20</v>
      </c>
      <c r="D1033" s="21">
        <v>42682</v>
      </c>
      <c r="F1033" t="s">
        <v>482</v>
      </c>
      <c r="H1033" t="b">
        <v>0</v>
      </c>
      <c r="I1033" t="b">
        <v>1</v>
      </c>
      <c r="J1033" t="b">
        <v>1</v>
      </c>
      <c r="K1033" s="21">
        <v>42683</v>
      </c>
      <c r="L1033">
        <v>0.2</v>
      </c>
      <c r="M1033">
        <v>0</v>
      </c>
      <c r="N1033">
        <v>0</v>
      </c>
    </row>
    <row r="1034" spans="1:14" x14ac:dyDescent="0.3">
      <c r="A1034" t="s">
        <v>501</v>
      </c>
      <c r="B1034" t="s">
        <v>112</v>
      </c>
      <c r="C1034" t="s">
        <v>21</v>
      </c>
      <c r="D1034" s="21">
        <v>42689</v>
      </c>
      <c r="E1034" t="s">
        <v>392</v>
      </c>
      <c r="H1034" t="b">
        <v>1</v>
      </c>
      <c r="I1034" t="b">
        <v>0</v>
      </c>
      <c r="J1034" t="b">
        <v>0</v>
      </c>
      <c r="L1034">
        <v>0.5</v>
      </c>
      <c r="M1034">
        <v>0</v>
      </c>
      <c r="N1034">
        <v>0</v>
      </c>
    </row>
    <row r="1035" spans="1:14" x14ac:dyDescent="0.3">
      <c r="A1035" t="s">
        <v>1126</v>
      </c>
      <c r="B1035" t="s">
        <v>67</v>
      </c>
      <c r="C1035" t="s">
        <v>18</v>
      </c>
      <c r="D1035" s="21">
        <v>42679</v>
      </c>
      <c r="E1035" t="s">
        <v>57</v>
      </c>
      <c r="F1035" t="s">
        <v>505</v>
      </c>
      <c r="G1035" t="s">
        <v>520</v>
      </c>
      <c r="H1035" t="b">
        <v>1</v>
      </c>
      <c r="I1035" t="b">
        <v>0</v>
      </c>
      <c r="J1035" t="b">
        <v>0</v>
      </c>
      <c r="L1035">
        <v>1</v>
      </c>
      <c r="M1035">
        <v>0</v>
      </c>
      <c r="N1035">
        <v>0</v>
      </c>
    </row>
    <row r="1036" spans="1:14" x14ac:dyDescent="0.3">
      <c r="A1036" t="s">
        <v>1127</v>
      </c>
      <c r="B1036" t="s">
        <v>62</v>
      </c>
      <c r="C1036" t="s">
        <v>23</v>
      </c>
      <c r="D1036" s="21">
        <v>42679</v>
      </c>
      <c r="H1036" t="b">
        <v>1</v>
      </c>
      <c r="I1036" t="b">
        <v>1</v>
      </c>
      <c r="J1036" t="b">
        <v>0</v>
      </c>
      <c r="L1036">
        <v>1</v>
      </c>
      <c r="M1036">
        <v>0</v>
      </c>
      <c r="N1036">
        <v>0</v>
      </c>
    </row>
    <row r="1037" spans="1:14" x14ac:dyDescent="0.3">
      <c r="A1037" t="s">
        <v>1128</v>
      </c>
      <c r="B1037" t="s">
        <v>96</v>
      </c>
      <c r="C1037" t="s">
        <v>24</v>
      </c>
      <c r="D1037" s="21">
        <v>42686</v>
      </c>
      <c r="E1037" t="s">
        <v>587</v>
      </c>
      <c r="F1037" t="s">
        <v>522</v>
      </c>
      <c r="G1037" t="s">
        <v>587</v>
      </c>
      <c r="H1037" t="b">
        <v>0</v>
      </c>
      <c r="I1037" t="b">
        <v>1</v>
      </c>
      <c r="J1037" t="b">
        <v>0</v>
      </c>
      <c r="L1037">
        <v>1</v>
      </c>
      <c r="M1037">
        <v>0</v>
      </c>
      <c r="N1037">
        <v>0</v>
      </c>
    </row>
    <row r="1038" spans="1:14" x14ac:dyDescent="0.3">
      <c r="A1038" t="s">
        <v>657</v>
      </c>
      <c r="B1038" t="s">
        <v>117</v>
      </c>
      <c r="C1038" t="s">
        <v>24</v>
      </c>
      <c r="D1038" s="21">
        <v>42681</v>
      </c>
      <c r="E1038" t="s">
        <v>427</v>
      </c>
      <c r="F1038" t="s">
        <v>482</v>
      </c>
      <c r="H1038" t="b">
        <v>0</v>
      </c>
      <c r="I1038" t="b">
        <v>1</v>
      </c>
      <c r="J1038" t="b">
        <v>1</v>
      </c>
      <c r="L1038">
        <v>0.33</v>
      </c>
      <c r="M1038">
        <v>0</v>
      </c>
      <c r="N1038">
        <v>0</v>
      </c>
    </row>
    <row r="1039" spans="1:14" x14ac:dyDescent="0.3">
      <c r="A1039" t="s">
        <v>1098</v>
      </c>
      <c r="B1039" t="s">
        <v>32</v>
      </c>
      <c r="C1039" t="s">
        <v>23</v>
      </c>
      <c r="D1039" s="21">
        <v>42686</v>
      </c>
      <c r="E1039" t="s">
        <v>523</v>
      </c>
      <c r="F1039" t="s">
        <v>511</v>
      </c>
      <c r="G1039" t="s">
        <v>523</v>
      </c>
      <c r="H1039" t="b">
        <v>0</v>
      </c>
      <c r="I1039" t="b">
        <v>0</v>
      </c>
      <c r="J1039" t="b">
        <v>0</v>
      </c>
      <c r="L1039">
        <v>0.5</v>
      </c>
      <c r="M1039">
        <v>0</v>
      </c>
      <c r="N1039">
        <v>0</v>
      </c>
    </row>
    <row r="1040" spans="1:14" x14ac:dyDescent="0.3">
      <c r="A1040" t="s">
        <v>1129</v>
      </c>
      <c r="B1040" t="s">
        <v>98</v>
      </c>
      <c r="C1040" t="s">
        <v>20</v>
      </c>
      <c r="D1040" s="21">
        <v>42681</v>
      </c>
      <c r="F1040" t="s">
        <v>482</v>
      </c>
      <c r="G1040" t="s">
        <v>508</v>
      </c>
      <c r="H1040" t="b">
        <v>0</v>
      </c>
      <c r="I1040" t="b">
        <v>1</v>
      </c>
      <c r="J1040" t="b">
        <v>1</v>
      </c>
      <c r="L1040">
        <v>0.33</v>
      </c>
      <c r="M1040">
        <v>0</v>
      </c>
      <c r="N1040">
        <v>0</v>
      </c>
    </row>
    <row r="1041" spans="1:14" x14ac:dyDescent="0.3">
      <c r="A1041" t="s">
        <v>1129</v>
      </c>
      <c r="B1041" t="s">
        <v>98</v>
      </c>
      <c r="C1041" t="s">
        <v>20</v>
      </c>
      <c r="D1041" s="21">
        <v>42682</v>
      </c>
      <c r="E1041" t="s">
        <v>516</v>
      </c>
      <c r="F1041" t="s">
        <v>497</v>
      </c>
      <c r="G1041" t="s">
        <v>516</v>
      </c>
      <c r="H1041" t="b">
        <v>1</v>
      </c>
      <c r="I1041" t="b">
        <v>0</v>
      </c>
      <c r="J1041" t="b">
        <v>0</v>
      </c>
      <c r="L1041">
        <v>0.33</v>
      </c>
      <c r="M1041">
        <v>0</v>
      </c>
      <c r="N1041">
        <v>0</v>
      </c>
    </row>
    <row r="1042" spans="1:14" x14ac:dyDescent="0.3">
      <c r="A1042" t="s">
        <v>1130</v>
      </c>
      <c r="B1042" t="s">
        <v>32</v>
      </c>
      <c r="C1042" t="s">
        <v>23</v>
      </c>
      <c r="D1042" s="21">
        <v>42686</v>
      </c>
      <c r="E1042" t="s">
        <v>523</v>
      </c>
      <c r="H1042" t="b">
        <v>1</v>
      </c>
      <c r="I1042" t="b">
        <v>0</v>
      </c>
      <c r="J1042" t="b">
        <v>0</v>
      </c>
      <c r="L1042">
        <v>1</v>
      </c>
      <c r="M1042">
        <v>0</v>
      </c>
      <c r="N1042">
        <v>0</v>
      </c>
    </row>
    <row r="1043" spans="1:14" x14ac:dyDescent="0.3">
      <c r="A1043" t="s">
        <v>1131</v>
      </c>
      <c r="B1043" t="s">
        <v>114</v>
      </c>
      <c r="C1043" t="s">
        <v>20</v>
      </c>
      <c r="D1043" s="21">
        <v>42685</v>
      </c>
      <c r="H1043" t="b">
        <v>0</v>
      </c>
      <c r="I1043" t="b">
        <v>1</v>
      </c>
      <c r="J1043" t="b">
        <v>0</v>
      </c>
      <c r="L1043">
        <v>1</v>
      </c>
      <c r="M1043">
        <v>0</v>
      </c>
      <c r="N1043">
        <v>0</v>
      </c>
    </row>
    <row r="1044" spans="1:14" x14ac:dyDescent="0.3">
      <c r="A1044" t="s">
        <v>786</v>
      </c>
      <c r="B1044" t="s">
        <v>126</v>
      </c>
      <c r="C1044" t="s">
        <v>20</v>
      </c>
      <c r="D1044" s="21">
        <v>42686</v>
      </c>
      <c r="H1044" t="b">
        <v>0</v>
      </c>
      <c r="I1044" t="b">
        <v>1</v>
      </c>
      <c r="J1044" t="b">
        <v>1</v>
      </c>
      <c r="L1044">
        <v>0.5</v>
      </c>
      <c r="M1044">
        <v>0</v>
      </c>
      <c r="N1044">
        <v>0</v>
      </c>
    </row>
    <row r="1045" spans="1:14" x14ac:dyDescent="0.3">
      <c r="A1045" t="s">
        <v>1132</v>
      </c>
      <c r="B1045" t="s">
        <v>40</v>
      </c>
      <c r="C1045" t="s">
        <v>22</v>
      </c>
      <c r="D1045" s="21">
        <v>42683</v>
      </c>
      <c r="H1045" t="b">
        <v>0</v>
      </c>
      <c r="I1045" t="b">
        <v>1</v>
      </c>
      <c r="J1045" t="b">
        <v>0</v>
      </c>
      <c r="L1045">
        <v>1</v>
      </c>
      <c r="M1045">
        <v>0</v>
      </c>
      <c r="N1045">
        <v>0</v>
      </c>
    </row>
    <row r="1046" spans="1:14" x14ac:dyDescent="0.3">
      <c r="A1046" t="s">
        <v>1133</v>
      </c>
      <c r="B1046" t="s">
        <v>36</v>
      </c>
      <c r="C1046" t="s">
        <v>18</v>
      </c>
      <c r="D1046" s="21">
        <v>42686</v>
      </c>
      <c r="E1046" t="s">
        <v>489</v>
      </c>
      <c r="H1046" t="b">
        <v>0</v>
      </c>
      <c r="I1046" t="b">
        <v>1</v>
      </c>
      <c r="J1046" t="b">
        <v>1</v>
      </c>
      <c r="L1046">
        <v>1</v>
      </c>
      <c r="M1046">
        <v>0</v>
      </c>
      <c r="N1046">
        <v>0</v>
      </c>
    </row>
    <row r="1047" spans="1:14" x14ac:dyDescent="0.3">
      <c r="A1047" t="s">
        <v>1134</v>
      </c>
      <c r="B1047" t="s">
        <v>93</v>
      </c>
      <c r="C1047" t="s">
        <v>22</v>
      </c>
      <c r="D1047" s="21">
        <v>42683</v>
      </c>
      <c r="E1047" t="s">
        <v>673</v>
      </c>
      <c r="F1047" t="s">
        <v>482</v>
      </c>
      <c r="G1047" t="s">
        <v>648</v>
      </c>
      <c r="H1047" t="b">
        <v>0</v>
      </c>
      <c r="I1047" t="b">
        <v>1</v>
      </c>
      <c r="J1047" t="b">
        <v>1</v>
      </c>
      <c r="L1047">
        <v>1</v>
      </c>
      <c r="M1047">
        <v>0</v>
      </c>
      <c r="N1047">
        <v>0</v>
      </c>
    </row>
    <row r="1048" spans="1:14" x14ac:dyDescent="0.3">
      <c r="A1048" t="s">
        <v>581</v>
      </c>
      <c r="B1048" t="s">
        <v>108</v>
      </c>
      <c r="C1048" t="s">
        <v>21</v>
      </c>
      <c r="D1048" s="21">
        <v>42682</v>
      </c>
      <c r="E1048" t="s">
        <v>539</v>
      </c>
      <c r="F1048" t="s">
        <v>482</v>
      </c>
      <c r="G1048" t="s">
        <v>539</v>
      </c>
      <c r="H1048" t="b">
        <v>1</v>
      </c>
      <c r="I1048" t="b">
        <v>1</v>
      </c>
      <c r="J1048" t="b">
        <v>1</v>
      </c>
      <c r="L1048">
        <v>0.2</v>
      </c>
      <c r="M1048">
        <v>0</v>
      </c>
      <c r="N1048">
        <v>0</v>
      </c>
    </row>
    <row r="1049" spans="1:14" x14ac:dyDescent="0.3">
      <c r="A1049" t="s">
        <v>763</v>
      </c>
      <c r="B1049" t="s">
        <v>95</v>
      </c>
      <c r="C1049" t="s">
        <v>18</v>
      </c>
      <c r="D1049" s="21">
        <v>42686</v>
      </c>
      <c r="E1049" t="s">
        <v>492</v>
      </c>
      <c r="F1049" t="s">
        <v>511</v>
      </c>
      <c r="G1049" t="s">
        <v>492</v>
      </c>
      <c r="H1049" t="b">
        <v>1</v>
      </c>
      <c r="I1049" t="b">
        <v>0</v>
      </c>
      <c r="J1049" t="b">
        <v>0</v>
      </c>
      <c r="L1049">
        <v>0.5</v>
      </c>
      <c r="M1049">
        <v>0</v>
      </c>
      <c r="N1049">
        <v>0</v>
      </c>
    </row>
    <row r="1050" spans="1:14" x14ac:dyDescent="0.3">
      <c r="A1050" t="s">
        <v>1135</v>
      </c>
      <c r="B1050" t="s">
        <v>120</v>
      </c>
      <c r="C1050" t="s">
        <v>21</v>
      </c>
      <c r="D1050" s="21">
        <v>42683</v>
      </c>
      <c r="F1050" t="s">
        <v>507</v>
      </c>
      <c r="G1050" t="s">
        <v>508</v>
      </c>
      <c r="H1050" t="b">
        <v>0</v>
      </c>
      <c r="I1050" t="b">
        <v>1</v>
      </c>
      <c r="J1050" t="b">
        <v>0</v>
      </c>
      <c r="L1050">
        <v>1</v>
      </c>
      <c r="M1050">
        <v>0</v>
      </c>
      <c r="N1050">
        <v>0</v>
      </c>
    </row>
    <row r="1051" spans="1:14" x14ac:dyDescent="0.3">
      <c r="A1051" t="s">
        <v>1136</v>
      </c>
      <c r="B1051" t="s">
        <v>88</v>
      </c>
      <c r="C1051" t="s">
        <v>18</v>
      </c>
      <c r="D1051" s="21">
        <v>42681</v>
      </c>
      <c r="H1051" t="b">
        <v>1</v>
      </c>
      <c r="I1051" t="b">
        <v>1</v>
      </c>
      <c r="J1051" t="b">
        <v>0</v>
      </c>
      <c r="L1051">
        <v>1</v>
      </c>
      <c r="M1051">
        <v>0</v>
      </c>
      <c r="N1051">
        <v>0</v>
      </c>
    </row>
    <row r="1052" spans="1:14" x14ac:dyDescent="0.3">
      <c r="A1052" t="s">
        <v>1137</v>
      </c>
      <c r="B1052" t="s">
        <v>90</v>
      </c>
      <c r="C1052" t="s">
        <v>21</v>
      </c>
      <c r="D1052" s="21">
        <v>42682</v>
      </c>
      <c r="E1052" t="s">
        <v>307</v>
      </c>
      <c r="F1052" t="s">
        <v>497</v>
      </c>
      <c r="G1052" t="s">
        <v>307</v>
      </c>
      <c r="H1052" t="b">
        <v>1</v>
      </c>
      <c r="I1052" t="b">
        <v>0</v>
      </c>
      <c r="J1052" t="b">
        <v>0</v>
      </c>
      <c r="L1052">
        <v>1</v>
      </c>
      <c r="M1052">
        <v>0</v>
      </c>
      <c r="N1052">
        <v>0</v>
      </c>
    </row>
    <row r="1053" spans="1:14" x14ac:dyDescent="0.3">
      <c r="A1053" t="s">
        <v>756</v>
      </c>
      <c r="B1053" t="s">
        <v>36</v>
      </c>
      <c r="C1053" t="s">
        <v>18</v>
      </c>
      <c r="D1053" s="21">
        <v>42686</v>
      </c>
      <c r="E1053" t="s">
        <v>489</v>
      </c>
      <c r="H1053" t="b">
        <v>0</v>
      </c>
      <c r="I1053" t="b">
        <v>1</v>
      </c>
      <c r="J1053" t="b">
        <v>0</v>
      </c>
      <c r="L1053">
        <v>0.5</v>
      </c>
      <c r="M1053">
        <v>0</v>
      </c>
      <c r="N1053">
        <v>0</v>
      </c>
    </row>
    <row r="1054" spans="1:14" x14ac:dyDescent="0.3">
      <c r="A1054" t="s">
        <v>1138</v>
      </c>
      <c r="B1054" t="s">
        <v>87</v>
      </c>
      <c r="C1054" t="s">
        <v>21</v>
      </c>
      <c r="D1054" s="21">
        <v>42688</v>
      </c>
      <c r="E1054" t="s">
        <v>539</v>
      </c>
      <c r="H1054" t="b">
        <v>0</v>
      </c>
      <c r="I1054" t="b">
        <v>1</v>
      </c>
      <c r="J1054" t="b">
        <v>0</v>
      </c>
      <c r="L1054">
        <v>1</v>
      </c>
      <c r="M1054">
        <v>0</v>
      </c>
      <c r="N1054">
        <v>0</v>
      </c>
    </row>
    <row r="1055" spans="1:14" x14ac:dyDescent="0.3">
      <c r="A1055" t="s">
        <v>316</v>
      </c>
      <c r="B1055" t="s">
        <v>108</v>
      </c>
      <c r="C1055" t="s">
        <v>21</v>
      </c>
      <c r="D1055" s="21">
        <v>42681</v>
      </c>
      <c r="E1055" t="s">
        <v>195</v>
      </c>
      <c r="F1055" t="s">
        <v>488</v>
      </c>
      <c r="G1055" t="s">
        <v>195</v>
      </c>
      <c r="H1055" t="b">
        <v>1</v>
      </c>
      <c r="I1055" t="b">
        <v>0</v>
      </c>
      <c r="J1055" t="b">
        <v>0</v>
      </c>
      <c r="K1055" s="21">
        <v>42681</v>
      </c>
      <c r="L1055">
        <v>0.25</v>
      </c>
      <c r="M1055">
        <v>1</v>
      </c>
      <c r="N1055">
        <v>0</v>
      </c>
    </row>
    <row r="1056" spans="1:14" x14ac:dyDescent="0.3">
      <c r="A1056" t="s">
        <v>670</v>
      </c>
      <c r="B1056" t="s">
        <v>93</v>
      </c>
      <c r="C1056" t="s">
        <v>22</v>
      </c>
      <c r="D1056" s="21">
        <v>42682</v>
      </c>
      <c r="H1056" t="b">
        <v>0</v>
      </c>
      <c r="I1056" t="b">
        <v>1</v>
      </c>
      <c r="J1056" t="b">
        <v>1</v>
      </c>
      <c r="L1056">
        <v>0.5</v>
      </c>
      <c r="M1056">
        <v>0</v>
      </c>
      <c r="N1056">
        <v>0</v>
      </c>
    </row>
    <row r="1057" spans="1:14" x14ac:dyDescent="0.3">
      <c r="A1057" t="s">
        <v>1139</v>
      </c>
      <c r="B1057" t="s">
        <v>53</v>
      </c>
      <c r="C1057" t="s">
        <v>22</v>
      </c>
      <c r="D1057" s="21">
        <v>42679</v>
      </c>
      <c r="H1057" t="b">
        <v>1</v>
      </c>
      <c r="I1057" t="b">
        <v>1</v>
      </c>
      <c r="J1057" t="b">
        <v>0</v>
      </c>
      <c r="L1057">
        <v>1</v>
      </c>
      <c r="M1057">
        <v>0</v>
      </c>
      <c r="N1057">
        <v>0</v>
      </c>
    </row>
    <row r="1058" spans="1:14" x14ac:dyDescent="0.3">
      <c r="A1058" t="s">
        <v>1140</v>
      </c>
      <c r="B1058" t="s">
        <v>36</v>
      </c>
      <c r="C1058" t="s">
        <v>18</v>
      </c>
      <c r="D1058" s="21">
        <v>42686</v>
      </c>
      <c r="E1058" t="s">
        <v>57</v>
      </c>
      <c r="H1058" t="b">
        <v>0</v>
      </c>
      <c r="I1058" t="b">
        <v>1</v>
      </c>
      <c r="J1058" t="b">
        <v>1</v>
      </c>
      <c r="L1058">
        <v>1</v>
      </c>
      <c r="M1058">
        <v>0</v>
      </c>
      <c r="N1058">
        <v>0</v>
      </c>
    </row>
    <row r="1059" spans="1:14" x14ac:dyDescent="0.3">
      <c r="A1059" t="s">
        <v>581</v>
      </c>
      <c r="B1059" t="s">
        <v>108</v>
      </c>
      <c r="C1059" t="s">
        <v>21</v>
      </c>
      <c r="D1059" s="21">
        <v>42681</v>
      </c>
      <c r="E1059" t="s">
        <v>539</v>
      </c>
      <c r="F1059" t="s">
        <v>482</v>
      </c>
      <c r="G1059" t="s">
        <v>508</v>
      </c>
      <c r="H1059" t="b">
        <v>0</v>
      </c>
      <c r="I1059" t="b">
        <v>1</v>
      </c>
      <c r="J1059" t="b">
        <v>1</v>
      </c>
      <c r="L1059">
        <v>0.2</v>
      </c>
      <c r="M1059">
        <v>0</v>
      </c>
      <c r="N1059">
        <v>0</v>
      </c>
    </row>
    <row r="1060" spans="1:14" x14ac:dyDescent="0.3">
      <c r="A1060" t="s">
        <v>446</v>
      </c>
      <c r="B1060" t="s">
        <v>111</v>
      </c>
      <c r="C1060" t="s">
        <v>20</v>
      </c>
      <c r="D1060" s="21">
        <v>42678</v>
      </c>
      <c r="E1060" t="s">
        <v>427</v>
      </c>
      <c r="F1060" t="s">
        <v>495</v>
      </c>
      <c r="G1060" t="s">
        <v>427</v>
      </c>
      <c r="H1060" t="b">
        <v>1</v>
      </c>
      <c r="I1060" t="b">
        <v>0</v>
      </c>
      <c r="J1060" t="b">
        <v>0</v>
      </c>
      <c r="K1060" s="21">
        <v>42678</v>
      </c>
      <c r="L1060">
        <v>1</v>
      </c>
      <c r="M1060">
        <v>1</v>
      </c>
      <c r="N1060">
        <v>0</v>
      </c>
    </row>
    <row r="1061" spans="1:14" x14ac:dyDescent="0.3">
      <c r="A1061" t="s">
        <v>464</v>
      </c>
      <c r="B1061" t="s">
        <v>47</v>
      </c>
      <c r="C1061" t="s">
        <v>20</v>
      </c>
      <c r="D1061" s="21">
        <v>42658</v>
      </c>
      <c r="E1061" t="s">
        <v>427</v>
      </c>
      <c r="F1061" t="s">
        <v>511</v>
      </c>
      <c r="G1061" t="s">
        <v>516</v>
      </c>
      <c r="H1061" t="b">
        <v>0</v>
      </c>
      <c r="I1061" t="b">
        <v>0</v>
      </c>
      <c r="J1061" t="b">
        <v>0</v>
      </c>
      <c r="K1061" s="21">
        <v>42679</v>
      </c>
      <c r="L1061">
        <v>0.25</v>
      </c>
      <c r="M1061">
        <v>0</v>
      </c>
      <c r="N1061">
        <v>0</v>
      </c>
    </row>
    <row r="1062" spans="1:14" x14ac:dyDescent="0.3">
      <c r="A1062" t="s">
        <v>1141</v>
      </c>
      <c r="B1062" t="s">
        <v>116</v>
      </c>
      <c r="C1062" t="s">
        <v>21</v>
      </c>
      <c r="D1062" s="21">
        <v>42679</v>
      </c>
      <c r="H1062" t="b">
        <v>0</v>
      </c>
      <c r="I1062" t="b">
        <v>1</v>
      </c>
      <c r="J1062" t="b">
        <v>0</v>
      </c>
      <c r="L1062">
        <v>1</v>
      </c>
      <c r="M1062">
        <v>0</v>
      </c>
      <c r="N1062">
        <v>0</v>
      </c>
    </row>
    <row r="1063" spans="1:14" x14ac:dyDescent="0.3">
      <c r="A1063" t="s">
        <v>1125</v>
      </c>
      <c r="B1063" t="s">
        <v>70</v>
      </c>
      <c r="C1063" t="s">
        <v>20</v>
      </c>
      <c r="D1063" s="21">
        <v>42679</v>
      </c>
      <c r="E1063" t="s">
        <v>587</v>
      </c>
      <c r="F1063" t="s">
        <v>522</v>
      </c>
      <c r="G1063" t="s">
        <v>587</v>
      </c>
      <c r="H1063" t="b">
        <v>1</v>
      </c>
      <c r="I1063" t="b">
        <v>1</v>
      </c>
      <c r="J1063" t="b">
        <v>0</v>
      </c>
      <c r="L1063">
        <v>0.5</v>
      </c>
      <c r="M1063">
        <v>0</v>
      </c>
      <c r="N1063">
        <v>0</v>
      </c>
    </row>
    <row r="1064" spans="1:14" x14ac:dyDescent="0.3">
      <c r="A1064" t="s">
        <v>1129</v>
      </c>
      <c r="B1064" t="s">
        <v>98</v>
      </c>
      <c r="C1064" t="s">
        <v>20</v>
      </c>
      <c r="D1064" s="21">
        <v>42682</v>
      </c>
      <c r="F1064" t="s">
        <v>482</v>
      </c>
      <c r="G1064" t="s">
        <v>508</v>
      </c>
      <c r="H1064" t="b">
        <v>0</v>
      </c>
      <c r="I1064" t="b">
        <v>1</v>
      </c>
      <c r="J1064" t="b">
        <v>1</v>
      </c>
      <c r="L1064">
        <v>0.33</v>
      </c>
      <c r="M1064">
        <v>0</v>
      </c>
      <c r="N1064">
        <v>0</v>
      </c>
    </row>
    <row r="1065" spans="1:14" x14ac:dyDescent="0.3">
      <c r="A1065" t="s">
        <v>1142</v>
      </c>
      <c r="B1065" t="s">
        <v>122</v>
      </c>
      <c r="C1065" t="s">
        <v>23</v>
      </c>
      <c r="D1065" s="21">
        <v>42679</v>
      </c>
      <c r="E1065" t="s">
        <v>570</v>
      </c>
      <c r="F1065" t="s">
        <v>497</v>
      </c>
      <c r="G1065" t="s">
        <v>570</v>
      </c>
      <c r="H1065" t="b">
        <v>1</v>
      </c>
      <c r="I1065" t="b">
        <v>0</v>
      </c>
      <c r="J1065" t="b">
        <v>0</v>
      </c>
      <c r="L1065">
        <v>1</v>
      </c>
      <c r="M1065">
        <v>0</v>
      </c>
      <c r="N1065">
        <v>0</v>
      </c>
    </row>
    <row r="1066" spans="1:14" x14ac:dyDescent="0.3">
      <c r="A1066" t="s">
        <v>403</v>
      </c>
      <c r="B1066" t="s">
        <v>92</v>
      </c>
      <c r="C1066" t="s">
        <v>21</v>
      </c>
      <c r="D1066" s="21">
        <v>42682</v>
      </c>
      <c r="E1066" t="s">
        <v>502</v>
      </c>
      <c r="F1066" t="s">
        <v>495</v>
      </c>
      <c r="G1066" t="s">
        <v>502</v>
      </c>
      <c r="H1066" t="b">
        <v>1</v>
      </c>
      <c r="I1066" t="b">
        <v>0</v>
      </c>
      <c r="J1066" t="b">
        <v>0</v>
      </c>
      <c r="K1066" s="21">
        <v>42682</v>
      </c>
      <c r="L1066">
        <v>1</v>
      </c>
      <c r="M1066">
        <v>1</v>
      </c>
      <c r="N1066">
        <v>0</v>
      </c>
    </row>
    <row r="1067" spans="1:14" x14ac:dyDescent="0.3">
      <c r="A1067" t="s">
        <v>253</v>
      </c>
      <c r="B1067" t="s">
        <v>112</v>
      </c>
      <c r="C1067" t="s">
        <v>21</v>
      </c>
      <c r="D1067" s="21">
        <v>42679</v>
      </c>
      <c r="E1067" t="s">
        <v>142</v>
      </c>
      <c r="F1067" t="s">
        <v>482</v>
      </c>
      <c r="G1067" t="s">
        <v>142</v>
      </c>
      <c r="H1067" t="b">
        <v>1</v>
      </c>
      <c r="I1067" t="b">
        <v>1</v>
      </c>
      <c r="J1067" t="b">
        <v>1</v>
      </c>
      <c r="K1067" s="21">
        <v>42679</v>
      </c>
      <c r="L1067">
        <v>0.33</v>
      </c>
      <c r="M1067">
        <v>0</v>
      </c>
      <c r="N1067">
        <v>0</v>
      </c>
    </row>
    <row r="1068" spans="1:14" x14ac:dyDescent="0.3">
      <c r="A1068" t="s">
        <v>151</v>
      </c>
      <c r="B1068" t="s">
        <v>118</v>
      </c>
      <c r="C1068" t="s">
        <v>21</v>
      </c>
      <c r="D1068" s="21">
        <v>42681</v>
      </c>
      <c r="E1068" t="s">
        <v>499</v>
      </c>
      <c r="F1068" t="s">
        <v>495</v>
      </c>
      <c r="G1068" t="s">
        <v>499</v>
      </c>
      <c r="H1068" t="b">
        <v>1</v>
      </c>
      <c r="I1068" t="b">
        <v>0</v>
      </c>
      <c r="J1068" t="b">
        <v>0</v>
      </c>
      <c r="K1068" s="21">
        <v>42681</v>
      </c>
      <c r="L1068">
        <v>0.5</v>
      </c>
      <c r="M1068">
        <v>1</v>
      </c>
      <c r="N1068">
        <v>0</v>
      </c>
    </row>
    <row r="1069" spans="1:14" x14ac:dyDescent="0.3">
      <c r="A1069" t="s">
        <v>881</v>
      </c>
      <c r="B1069" t="s">
        <v>124</v>
      </c>
      <c r="C1069" t="s">
        <v>21</v>
      </c>
      <c r="D1069" s="21">
        <v>42683</v>
      </c>
      <c r="E1069" t="s">
        <v>195</v>
      </c>
      <c r="F1069" t="s">
        <v>482</v>
      </c>
      <c r="G1069" t="s">
        <v>195</v>
      </c>
      <c r="H1069" t="b">
        <v>1</v>
      </c>
      <c r="I1069" t="b">
        <v>1</v>
      </c>
      <c r="J1069" t="b">
        <v>1</v>
      </c>
      <c r="L1069">
        <v>0.5</v>
      </c>
      <c r="M1069">
        <v>0</v>
      </c>
      <c r="N1069">
        <v>0</v>
      </c>
    </row>
    <row r="1070" spans="1:14" x14ac:dyDescent="0.3">
      <c r="A1070" t="s">
        <v>1143</v>
      </c>
      <c r="B1070" t="s">
        <v>118</v>
      </c>
      <c r="C1070" t="s">
        <v>21</v>
      </c>
      <c r="D1070" s="21">
        <v>42678</v>
      </c>
      <c r="E1070" t="s">
        <v>502</v>
      </c>
      <c r="H1070" t="b">
        <v>1</v>
      </c>
      <c r="I1070" t="b">
        <v>1</v>
      </c>
      <c r="J1070" t="b">
        <v>1</v>
      </c>
      <c r="L1070">
        <v>1</v>
      </c>
      <c r="M1070">
        <v>0</v>
      </c>
      <c r="N1070">
        <v>0</v>
      </c>
    </row>
    <row r="1071" spans="1:14" x14ac:dyDescent="0.3">
      <c r="A1071" t="s">
        <v>373</v>
      </c>
      <c r="B1071" t="s">
        <v>49</v>
      </c>
      <c r="C1071" t="s">
        <v>24</v>
      </c>
      <c r="D1071" s="21">
        <v>42678</v>
      </c>
      <c r="F1071" t="s">
        <v>488</v>
      </c>
      <c r="G1071" t="s">
        <v>427</v>
      </c>
      <c r="H1071" t="b">
        <v>1</v>
      </c>
      <c r="I1071" t="b">
        <v>0</v>
      </c>
      <c r="J1071" t="b">
        <v>0</v>
      </c>
      <c r="K1071" s="21">
        <v>42678</v>
      </c>
      <c r="L1071">
        <v>1</v>
      </c>
      <c r="M1071">
        <v>1</v>
      </c>
      <c r="N1071">
        <v>0</v>
      </c>
    </row>
    <row r="1072" spans="1:14" x14ac:dyDescent="0.3">
      <c r="A1072" t="s">
        <v>440</v>
      </c>
      <c r="B1072" t="s">
        <v>128</v>
      </c>
      <c r="C1072" t="s">
        <v>18</v>
      </c>
      <c r="D1072" s="21">
        <v>42679</v>
      </c>
      <c r="E1072" t="s">
        <v>489</v>
      </c>
      <c r="F1072" t="s">
        <v>482</v>
      </c>
      <c r="G1072" t="s">
        <v>489</v>
      </c>
      <c r="H1072" t="b">
        <v>1</v>
      </c>
      <c r="I1072" t="b">
        <v>1</v>
      </c>
      <c r="J1072" t="b">
        <v>1</v>
      </c>
      <c r="K1072" s="21">
        <v>42682</v>
      </c>
      <c r="L1072">
        <v>0.25</v>
      </c>
      <c r="M1072">
        <v>0</v>
      </c>
      <c r="N1072">
        <v>0</v>
      </c>
    </row>
    <row r="1073" spans="1:14" x14ac:dyDescent="0.3">
      <c r="A1073" t="s">
        <v>1144</v>
      </c>
      <c r="B1073" t="s">
        <v>182</v>
      </c>
      <c r="C1073" t="s">
        <v>21</v>
      </c>
      <c r="D1073" s="21">
        <v>42682</v>
      </c>
      <c r="E1073" t="s">
        <v>392</v>
      </c>
      <c r="F1073" t="s">
        <v>511</v>
      </c>
      <c r="G1073" t="s">
        <v>392</v>
      </c>
      <c r="H1073" t="b">
        <v>1</v>
      </c>
      <c r="I1073" t="b">
        <v>0</v>
      </c>
      <c r="J1073" t="b">
        <v>0</v>
      </c>
      <c r="L1073">
        <v>1</v>
      </c>
      <c r="M1073">
        <v>0</v>
      </c>
      <c r="N1073">
        <v>0</v>
      </c>
    </row>
    <row r="1074" spans="1:14" x14ac:dyDescent="0.3">
      <c r="A1074" t="s">
        <v>151</v>
      </c>
      <c r="B1074" t="s">
        <v>118</v>
      </c>
      <c r="C1074" t="s">
        <v>21</v>
      </c>
      <c r="D1074" s="21">
        <v>42679</v>
      </c>
      <c r="F1074" t="s">
        <v>482</v>
      </c>
      <c r="G1074" t="s">
        <v>1145</v>
      </c>
      <c r="H1074" t="b">
        <v>1</v>
      </c>
      <c r="I1074" t="b">
        <v>1</v>
      </c>
      <c r="J1074" t="b">
        <v>1</v>
      </c>
      <c r="K1074" s="21">
        <v>42681</v>
      </c>
      <c r="L1074">
        <v>0.5</v>
      </c>
      <c r="M1074">
        <v>0</v>
      </c>
      <c r="N1074">
        <v>0</v>
      </c>
    </row>
    <row r="1075" spans="1:14" x14ac:dyDescent="0.3">
      <c r="A1075" t="s">
        <v>170</v>
      </c>
      <c r="B1075" t="s">
        <v>118</v>
      </c>
      <c r="C1075" t="s">
        <v>21</v>
      </c>
      <c r="D1075" s="21">
        <v>42681</v>
      </c>
      <c r="E1075" t="s">
        <v>339</v>
      </c>
      <c r="F1075" t="s">
        <v>495</v>
      </c>
      <c r="G1075" t="s">
        <v>339</v>
      </c>
      <c r="H1075" t="b">
        <v>0</v>
      </c>
      <c r="I1075" t="b">
        <v>0</v>
      </c>
      <c r="J1075" t="b">
        <v>0</v>
      </c>
      <c r="K1075" s="21">
        <v>42681</v>
      </c>
      <c r="L1075">
        <v>1</v>
      </c>
      <c r="M1075">
        <v>1</v>
      </c>
      <c r="N1075">
        <v>0</v>
      </c>
    </row>
    <row r="1076" spans="1:14" x14ac:dyDescent="0.3">
      <c r="A1076" t="s">
        <v>265</v>
      </c>
      <c r="B1076" t="s">
        <v>62</v>
      </c>
      <c r="C1076" t="s">
        <v>23</v>
      </c>
      <c r="D1076" s="21">
        <v>42682</v>
      </c>
      <c r="E1076" t="s">
        <v>570</v>
      </c>
      <c r="F1076" t="s">
        <v>495</v>
      </c>
      <c r="G1076" t="s">
        <v>570</v>
      </c>
      <c r="H1076" t="b">
        <v>0</v>
      </c>
      <c r="I1076" t="b">
        <v>0</v>
      </c>
      <c r="J1076" t="b">
        <v>0</v>
      </c>
      <c r="K1076" s="21">
        <v>42682</v>
      </c>
      <c r="L1076">
        <v>1</v>
      </c>
      <c r="M1076">
        <v>1</v>
      </c>
      <c r="N1076">
        <v>0</v>
      </c>
    </row>
    <row r="1077" spans="1:14" x14ac:dyDescent="0.3">
      <c r="A1077" t="s">
        <v>1146</v>
      </c>
      <c r="B1077" t="s">
        <v>108</v>
      </c>
      <c r="C1077" t="s">
        <v>21</v>
      </c>
      <c r="D1077" s="21">
        <v>42683</v>
      </c>
      <c r="H1077" t="b">
        <v>0</v>
      </c>
      <c r="I1077" t="b">
        <v>1</v>
      </c>
      <c r="J1077" t="b">
        <v>0</v>
      </c>
      <c r="L1077">
        <v>1</v>
      </c>
      <c r="M1077">
        <v>0</v>
      </c>
      <c r="N1077">
        <v>0</v>
      </c>
    </row>
    <row r="1078" spans="1:14" x14ac:dyDescent="0.3">
      <c r="A1078" t="s">
        <v>1147</v>
      </c>
      <c r="B1078" t="s">
        <v>105</v>
      </c>
      <c r="C1078" t="s">
        <v>22</v>
      </c>
      <c r="D1078" s="21">
        <v>42682</v>
      </c>
      <c r="H1078" t="b">
        <v>0</v>
      </c>
      <c r="I1078" t="b">
        <v>1</v>
      </c>
      <c r="J1078" t="b">
        <v>0</v>
      </c>
      <c r="L1078">
        <v>1</v>
      </c>
      <c r="M1078">
        <v>0</v>
      </c>
      <c r="N1078">
        <v>0</v>
      </c>
    </row>
    <row r="1079" spans="1:14" x14ac:dyDescent="0.3">
      <c r="A1079" t="s">
        <v>1148</v>
      </c>
      <c r="B1079" t="s">
        <v>36</v>
      </c>
      <c r="C1079" t="s">
        <v>18</v>
      </c>
      <c r="D1079" s="21">
        <v>42686</v>
      </c>
      <c r="H1079" t="b">
        <v>0</v>
      </c>
      <c r="I1079" t="b">
        <v>1</v>
      </c>
      <c r="J1079" t="b">
        <v>0</v>
      </c>
      <c r="L1079">
        <v>1</v>
      </c>
      <c r="M1079">
        <v>0</v>
      </c>
      <c r="N1079">
        <v>0</v>
      </c>
    </row>
    <row r="1080" spans="1:14" x14ac:dyDescent="0.3">
      <c r="A1080" t="s">
        <v>831</v>
      </c>
      <c r="B1080" t="s">
        <v>121</v>
      </c>
      <c r="C1080" t="s">
        <v>21</v>
      </c>
      <c r="D1080" s="21">
        <v>42685</v>
      </c>
      <c r="E1080" t="s">
        <v>502</v>
      </c>
      <c r="H1080" t="b">
        <v>0</v>
      </c>
      <c r="I1080" t="b">
        <v>1</v>
      </c>
      <c r="J1080" t="b">
        <v>0</v>
      </c>
      <c r="K1080" s="21">
        <v>42657</v>
      </c>
      <c r="L1080">
        <v>0.5</v>
      </c>
      <c r="M1080">
        <v>0</v>
      </c>
      <c r="N1080">
        <v>0</v>
      </c>
    </row>
    <row r="1081" spans="1:14" x14ac:dyDescent="0.3">
      <c r="A1081" t="s">
        <v>1149</v>
      </c>
      <c r="B1081" t="s">
        <v>38</v>
      </c>
      <c r="C1081" t="s">
        <v>18</v>
      </c>
      <c r="D1081" s="21">
        <v>42679</v>
      </c>
      <c r="E1081" t="s">
        <v>142</v>
      </c>
      <c r="H1081" t="b">
        <v>1</v>
      </c>
      <c r="I1081" t="b">
        <v>1</v>
      </c>
      <c r="J1081" t="b">
        <v>0</v>
      </c>
      <c r="L1081">
        <v>1</v>
      </c>
      <c r="M1081">
        <v>0</v>
      </c>
      <c r="N1081">
        <v>0</v>
      </c>
    </row>
    <row r="1082" spans="1:14" x14ac:dyDescent="0.3">
      <c r="A1082" t="s">
        <v>199</v>
      </c>
      <c r="B1082" t="s">
        <v>53</v>
      </c>
      <c r="C1082" t="s">
        <v>22</v>
      </c>
      <c r="D1082" s="21">
        <v>42682</v>
      </c>
      <c r="E1082" t="s">
        <v>656</v>
      </c>
      <c r="F1082" t="s">
        <v>495</v>
      </c>
      <c r="G1082" t="s">
        <v>656</v>
      </c>
      <c r="H1082" t="b">
        <v>1</v>
      </c>
      <c r="I1082" t="b">
        <v>0</v>
      </c>
      <c r="J1082" t="b">
        <v>0</v>
      </c>
      <c r="K1082" s="21">
        <v>42682</v>
      </c>
      <c r="L1082">
        <v>1</v>
      </c>
      <c r="M1082">
        <v>1</v>
      </c>
      <c r="N1082">
        <v>0</v>
      </c>
    </row>
    <row r="1083" spans="1:14" x14ac:dyDescent="0.3">
      <c r="A1083" t="s">
        <v>1150</v>
      </c>
      <c r="B1083" t="s">
        <v>87</v>
      </c>
      <c r="C1083" t="s">
        <v>21</v>
      </c>
      <c r="D1083" s="21">
        <v>42683</v>
      </c>
      <c r="F1083" t="s">
        <v>522</v>
      </c>
      <c r="G1083" t="s">
        <v>508</v>
      </c>
      <c r="H1083" t="b">
        <v>0</v>
      </c>
      <c r="I1083" t="b">
        <v>1</v>
      </c>
      <c r="J1083" t="b">
        <v>0</v>
      </c>
      <c r="L1083">
        <v>1</v>
      </c>
      <c r="M1083">
        <v>0</v>
      </c>
      <c r="N1083">
        <v>0</v>
      </c>
    </row>
    <row r="1084" spans="1:14" x14ac:dyDescent="0.3">
      <c r="A1084" t="s">
        <v>682</v>
      </c>
      <c r="B1084" t="s">
        <v>122</v>
      </c>
      <c r="C1084" t="s">
        <v>23</v>
      </c>
      <c r="D1084" s="21">
        <v>42681</v>
      </c>
      <c r="E1084" t="s">
        <v>523</v>
      </c>
      <c r="F1084" t="s">
        <v>482</v>
      </c>
      <c r="G1084" t="s">
        <v>523</v>
      </c>
      <c r="H1084" t="b">
        <v>0</v>
      </c>
      <c r="I1084" t="b">
        <v>1</v>
      </c>
      <c r="J1084" t="b">
        <v>1</v>
      </c>
      <c r="L1084">
        <v>0.25</v>
      </c>
      <c r="M1084">
        <v>0</v>
      </c>
      <c r="N1084">
        <v>0</v>
      </c>
    </row>
    <row r="1085" spans="1:14" x14ac:dyDescent="0.3">
      <c r="A1085" t="s">
        <v>198</v>
      </c>
      <c r="B1085" t="s">
        <v>93</v>
      </c>
      <c r="C1085" t="s">
        <v>22</v>
      </c>
      <c r="D1085" s="21">
        <v>42684</v>
      </c>
      <c r="E1085" t="s">
        <v>579</v>
      </c>
      <c r="F1085" t="s">
        <v>495</v>
      </c>
      <c r="G1085" t="s">
        <v>579</v>
      </c>
      <c r="H1085" t="b">
        <v>1</v>
      </c>
      <c r="I1085" t="b">
        <v>0</v>
      </c>
      <c r="J1085" t="b">
        <v>0</v>
      </c>
      <c r="K1085" s="21">
        <v>42684</v>
      </c>
      <c r="L1085">
        <v>1</v>
      </c>
      <c r="M1085">
        <v>1</v>
      </c>
      <c r="N1085">
        <v>0</v>
      </c>
    </row>
    <row r="1086" spans="1:14" x14ac:dyDescent="0.3">
      <c r="A1086" t="s">
        <v>515</v>
      </c>
      <c r="B1086" t="s">
        <v>114</v>
      </c>
      <c r="C1086" t="s">
        <v>20</v>
      </c>
      <c r="D1086" s="21">
        <v>42686</v>
      </c>
      <c r="E1086" t="s">
        <v>144</v>
      </c>
      <c r="H1086" t="b">
        <v>1</v>
      </c>
      <c r="I1086" t="b">
        <v>1</v>
      </c>
      <c r="J1086" t="b">
        <v>1</v>
      </c>
      <c r="L1086">
        <v>0.5</v>
      </c>
      <c r="M1086">
        <v>0</v>
      </c>
      <c r="N1086">
        <v>0</v>
      </c>
    </row>
    <row r="1087" spans="1:14" x14ac:dyDescent="0.3">
      <c r="A1087" t="s">
        <v>228</v>
      </c>
      <c r="B1087" t="s">
        <v>95</v>
      </c>
      <c r="C1087" t="s">
        <v>18</v>
      </c>
      <c r="D1087" s="21">
        <v>42686</v>
      </c>
      <c r="E1087" t="s">
        <v>57</v>
      </c>
      <c r="F1087" t="s">
        <v>486</v>
      </c>
      <c r="G1087" t="s">
        <v>57</v>
      </c>
      <c r="H1087" t="b">
        <v>0</v>
      </c>
      <c r="I1087" t="b">
        <v>0</v>
      </c>
      <c r="J1087" t="b">
        <v>0</v>
      </c>
      <c r="K1087" s="21">
        <v>42686</v>
      </c>
      <c r="L1087">
        <v>0.33</v>
      </c>
      <c r="M1087">
        <v>1</v>
      </c>
      <c r="N1087">
        <v>1</v>
      </c>
    </row>
    <row r="1088" spans="1:14" x14ac:dyDescent="0.3">
      <c r="A1088" t="s">
        <v>1151</v>
      </c>
      <c r="B1088" t="s">
        <v>40</v>
      </c>
      <c r="C1088" t="s">
        <v>22</v>
      </c>
      <c r="D1088" s="21">
        <v>42689</v>
      </c>
      <c r="H1088" t="b">
        <v>0</v>
      </c>
      <c r="I1088" t="b">
        <v>1</v>
      </c>
      <c r="J1088" t="b">
        <v>0</v>
      </c>
      <c r="L1088">
        <v>1</v>
      </c>
      <c r="M1088">
        <v>0</v>
      </c>
      <c r="N1088">
        <v>0</v>
      </c>
    </row>
    <row r="1089" spans="1:14" x14ac:dyDescent="0.3">
      <c r="A1089" t="s">
        <v>273</v>
      </c>
      <c r="B1089" t="s">
        <v>105</v>
      </c>
      <c r="C1089" t="s">
        <v>22</v>
      </c>
      <c r="D1089" s="21">
        <v>42681</v>
      </c>
      <c r="E1089" t="s">
        <v>656</v>
      </c>
      <c r="H1089" t="b">
        <v>1</v>
      </c>
      <c r="I1089" t="b">
        <v>1</v>
      </c>
      <c r="J1089" t="b">
        <v>1</v>
      </c>
      <c r="K1089" s="21">
        <v>42681</v>
      </c>
      <c r="L1089">
        <v>0.5</v>
      </c>
      <c r="M1089">
        <v>0</v>
      </c>
      <c r="N1089">
        <v>0</v>
      </c>
    </row>
    <row r="1090" spans="1:14" x14ac:dyDescent="0.3">
      <c r="A1090" t="s">
        <v>1152</v>
      </c>
      <c r="B1090" t="s">
        <v>40</v>
      </c>
      <c r="C1090" t="s">
        <v>22</v>
      </c>
      <c r="D1090" s="21">
        <v>42685</v>
      </c>
      <c r="H1090" t="b">
        <v>0</v>
      </c>
      <c r="I1090" t="b">
        <v>1</v>
      </c>
      <c r="J1090" t="b">
        <v>0</v>
      </c>
      <c r="L1090">
        <v>1</v>
      </c>
      <c r="M1090">
        <v>0</v>
      </c>
      <c r="N1090">
        <v>0</v>
      </c>
    </row>
    <row r="1091" spans="1:14" x14ac:dyDescent="0.3">
      <c r="A1091" t="s">
        <v>1153</v>
      </c>
      <c r="B1091" t="s">
        <v>98</v>
      </c>
      <c r="C1091" t="s">
        <v>20</v>
      </c>
      <c r="D1091" s="21">
        <v>42686</v>
      </c>
      <c r="H1091" t="b">
        <v>0</v>
      </c>
      <c r="I1091" t="b">
        <v>1</v>
      </c>
      <c r="J1091" t="b">
        <v>0</v>
      </c>
      <c r="L1091">
        <v>1</v>
      </c>
      <c r="M1091">
        <v>0</v>
      </c>
      <c r="N1091">
        <v>0</v>
      </c>
    </row>
    <row r="1092" spans="1:14" x14ac:dyDescent="0.3">
      <c r="A1092" t="s">
        <v>1154</v>
      </c>
      <c r="B1092" t="s">
        <v>40</v>
      </c>
      <c r="C1092" t="s">
        <v>22</v>
      </c>
      <c r="D1092" s="21">
        <v>42684</v>
      </c>
      <c r="F1092" t="s">
        <v>507</v>
      </c>
      <c r="G1092" t="s">
        <v>508</v>
      </c>
      <c r="H1092" t="b">
        <v>0</v>
      </c>
      <c r="I1092" t="b">
        <v>1</v>
      </c>
      <c r="J1092" t="b">
        <v>0</v>
      </c>
      <c r="L1092">
        <v>1</v>
      </c>
      <c r="M1092">
        <v>0</v>
      </c>
      <c r="N1092">
        <v>0</v>
      </c>
    </row>
    <row r="1093" spans="1:14" x14ac:dyDescent="0.3">
      <c r="A1093" t="s">
        <v>768</v>
      </c>
      <c r="B1093" t="s">
        <v>115</v>
      </c>
      <c r="C1093" t="s">
        <v>24</v>
      </c>
      <c r="D1093" s="21">
        <v>42681</v>
      </c>
      <c r="E1093" t="s">
        <v>532</v>
      </c>
      <c r="H1093" t="b">
        <v>1</v>
      </c>
      <c r="I1093" t="b">
        <v>1</v>
      </c>
      <c r="J1093" t="b">
        <v>0</v>
      </c>
      <c r="L1093">
        <v>0.5</v>
      </c>
      <c r="M1093">
        <v>0</v>
      </c>
      <c r="N1093">
        <v>0</v>
      </c>
    </row>
    <row r="1094" spans="1:14" x14ac:dyDescent="0.3">
      <c r="A1094" t="s">
        <v>1155</v>
      </c>
      <c r="B1094" t="s">
        <v>105</v>
      </c>
      <c r="C1094" t="s">
        <v>22</v>
      </c>
      <c r="D1094" s="21">
        <v>42676</v>
      </c>
      <c r="H1094" t="b">
        <v>0</v>
      </c>
      <c r="I1094" t="b">
        <v>1</v>
      </c>
      <c r="J1094" t="b">
        <v>0</v>
      </c>
      <c r="L1094">
        <v>1</v>
      </c>
      <c r="M1094">
        <v>0</v>
      </c>
      <c r="N1094">
        <v>0</v>
      </c>
    </row>
    <row r="1095" spans="1:14" x14ac:dyDescent="0.3">
      <c r="A1095" t="s">
        <v>316</v>
      </c>
      <c r="B1095" t="s">
        <v>108</v>
      </c>
      <c r="C1095" t="s">
        <v>21</v>
      </c>
      <c r="D1095" s="21">
        <v>42651</v>
      </c>
      <c r="E1095" t="s">
        <v>539</v>
      </c>
      <c r="F1095" t="s">
        <v>522</v>
      </c>
      <c r="G1095" t="s">
        <v>539</v>
      </c>
      <c r="H1095" t="b">
        <v>0</v>
      </c>
      <c r="I1095" t="b">
        <v>1</v>
      </c>
      <c r="J1095" t="b">
        <v>0</v>
      </c>
      <c r="K1095" s="21">
        <v>42681</v>
      </c>
      <c r="L1095">
        <v>0.25</v>
      </c>
      <c r="M1095">
        <v>0</v>
      </c>
      <c r="N1095">
        <v>0</v>
      </c>
    </row>
    <row r="1096" spans="1:14" x14ac:dyDescent="0.3">
      <c r="A1096" t="s">
        <v>1156</v>
      </c>
      <c r="B1096" t="s">
        <v>57</v>
      </c>
      <c r="C1096" t="s">
        <v>18</v>
      </c>
      <c r="D1096" s="21">
        <v>42686</v>
      </c>
      <c r="H1096" t="b">
        <v>0</v>
      </c>
      <c r="I1096" t="b">
        <v>1</v>
      </c>
      <c r="J1096" t="b">
        <v>0</v>
      </c>
      <c r="L1096">
        <v>1</v>
      </c>
      <c r="M1096">
        <v>0</v>
      </c>
      <c r="N1096">
        <v>0</v>
      </c>
    </row>
    <row r="1097" spans="1:14" x14ac:dyDescent="0.3">
      <c r="A1097" t="s">
        <v>915</v>
      </c>
      <c r="B1097" t="s">
        <v>107</v>
      </c>
      <c r="C1097" t="s">
        <v>21</v>
      </c>
      <c r="D1097" s="21">
        <v>42689</v>
      </c>
      <c r="E1097" t="s">
        <v>392</v>
      </c>
      <c r="H1097" t="b">
        <v>0</v>
      </c>
      <c r="I1097" t="b">
        <v>1</v>
      </c>
      <c r="J1097" t="b">
        <v>0</v>
      </c>
      <c r="L1097">
        <v>0.33</v>
      </c>
      <c r="M1097">
        <v>0</v>
      </c>
      <c r="N1097">
        <v>0</v>
      </c>
    </row>
    <row r="1098" spans="1:14" x14ac:dyDescent="0.3">
      <c r="A1098" t="s">
        <v>1157</v>
      </c>
      <c r="B1098" t="s">
        <v>117</v>
      </c>
      <c r="C1098" t="s">
        <v>24</v>
      </c>
      <c r="D1098" s="21">
        <v>42689</v>
      </c>
      <c r="E1098" t="s">
        <v>532</v>
      </c>
      <c r="H1098" t="b">
        <v>1</v>
      </c>
      <c r="I1098" t="b">
        <v>0</v>
      </c>
      <c r="J1098" t="b">
        <v>0</v>
      </c>
      <c r="L1098">
        <v>1</v>
      </c>
      <c r="M1098">
        <v>0</v>
      </c>
      <c r="N1098">
        <v>0</v>
      </c>
    </row>
    <row r="1099" spans="1:14" x14ac:dyDescent="0.3">
      <c r="A1099" t="s">
        <v>423</v>
      </c>
      <c r="B1099" t="s">
        <v>120</v>
      </c>
      <c r="C1099" t="s">
        <v>21</v>
      </c>
      <c r="D1099" s="21">
        <v>42689</v>
      </c>
      <c r="E1099" t="s">
        <v>539</v>
      </c>
      <c r="H1099" t="b">
        <v>0</v>
      </c>
      <c r="I1099" t="b">
        <v>0</v>
      </c>
      <c r="J1099" t="b">
        <v>0</v>
      </c>
      <c r="K1099" s="21">
        <v>42686</v>
      </c>
      <c r="L1099">
        <v>0.5</v>
      </c>
      <c r="M1099">
        <v>0</v>
      </c>
      <c r="N1099">
        <v>0</v>
      </c>
    </row>
    <row r="1100" spans="1:14" x14ac:dyDescent="0.3">
      <c r="A1100" t="s">
        <v>219</v>
      </c>
      <c r="B1100" t="s">
        <v>64</v>
      </c>
      <c r="C1100" t="s">
        <v>18</v>
      </c>
      <c r="D1100" s="21">
        <v>42689</v>
      </c>
      <c r="E1100" t="s">
        <v>142</v>
      </c>
      <c r="F1100" t="s">
        <v>488</v>
      </c>
      <c r="G1100" t="s">
        <v>142</v>
      </c>
      <c r="H1100" t="b">
        <v>1</v>
      </c>
      <c r="I1100" t="b">
        <v>0</v>
      </c>
      <c r="J1100" t="b">
        <v>0</v>
      </c>
      <c r="K1100" s="21">
        <v>42689</v>
      </c>
      <c r="L1100">
        <v>0.33</v>
      </c>
      <c r="M1100">
        <v>1</v>
      </c>
      <c r="N1100">
        <v>0</v>
      </c>
    </row>
    <row r="1101" spans="1:14" x14ac:dyDescent="0.3">
      <c r="A1101" t="s">
        <v>236</v>
      </c>
      <c r="B1101" t="s">
        <v>114</v>
      </c>
      <c r="C1101" t="s">
        <v>20</v>
      </c>
      <c r="D1101" s="21">
        <v>42688</v>
      </c>
      <c r="E1101" t="s">
        <v>509</v>
      </c>
      <c r="F1101" t="s">
        <v>758</v>
      </c>
      <c r="G1101" t="s">
        <v>509</v>
      </c>
      <c r="H1101" t="b">
        <v>1</v>
      </c>
      <c r="I1101" t="b">
        <v>0</v>
      </c>
      <c r="J1101" t="b">
        <v>0</v>
      </c>
      <c r="K1101" s="21">
        <v>42688</v>
      </c>
      <c r="L1101">
        <v>0.33</v>
      </c>
      <c r="M1101">
        <v>1</v>
      </c>
      <c r="N1101">
        <v>0</v>
      </c>
    </row>
    <row r="1102" spans="1:14" x14ac:dyDescent="0.3">
      <c r="A1102" t="s">
        <v>776</v>
      </c>
      <c r="B1102" t="s">
        <v>36</v>
      </c>
      <c r="C1102" t="s">
        <v>18</v>
      </c>
      <c r="D1102" s="21">
        <v>42688</v>
      </c>
      <c r="E1102" t="s">
        <v>142</v>
      </c>
      <c r="F1102" t="s">
        <v>482</v>
      </c>
      <c r="H1102" t="b">
        <v>0</v>
      </c>
      <c r="I1102" t="b">
        <v>1</v>
      </c>
      <c r="J1102" t="b">
        <v>1</v>
      </c>
      <c r="K1102" s="21">
        <v>42614</v>
      </c>
      <c r="L1102">
        <v>0.5</v>
      </c>
      <c r="M1102">
        <v>0</v>
      </c>
      <c r="N1102">
        <v>0</v>
      </c>
    </row>
    <row r="1103" spans="1:14" x14ac:dyDescent="0.3">
      <c r="A1103" t="s">
        <v>294</v>
      </c>
      <c r="B1103" t="s">
        <v>67</v>
      </c>
      <c r="C1103" t="s">
        <v>18</v>
      </c>
      <c r="D1103" s="21">
        <v>42688</v>
      </c>
      <c r="E1103" t="s">
        <v>492</v>
      </c>
      <c r="F1103" t="s">
        <v>495</v>
      </c>
      <c r="G1103" t="s">
        <v>492</v>
      </c>
      <c r="H1103" t="b">
        <v>0</v>
      </c>
      <c r="I1103" t="b">
        <v>0</v>
      </c>
      <c r="J1103" t="b">
        <v>0</v>
      </c>
      <c r="K1103" s="21">
        <v>42688</v>
      </c>
      <c r="L1103">
        <v>1</v>
      </c>
      <c r="M1103">
        <v>1</v>
      </c>
      <c r="N1103">
        <v>0</v>
      </c>
    </row>
    <row r="1104" spans="1:14" x14ac:dyDescent="0.3">
      <c r="A1104" t="s">
        <v>420</v>
      </c>
      <c r="B1104" t="s">
        <v>126</v>
      </c>
      <c r="C1104" t="s">
        <v>20</v>
      </c>
      <c r="D1104" s="21">
        <v>42688</v>
      </c>
      <c r="E1104" t="s">
        <v>561</v>
      </c>
      <c r="F1104" t="s">
        <v>488</v>
      </c>
      <c r="G1104" t="s">
        <v>561</v>
      </c>
      <c r="H1104" t="b">
        <v>0</v>
      </c>
      <c r="I1104" t="b">
        <v>0</v>
      </c>
      <c r="J1104" t="b">
        <v>0</v>
      </c>
      <c r="K1104" s="21">
        <v>42688</v>
      </c>
      <c r="L1104">
        <v>1</v>
      </c>
      <c r="M1104">
        <v>1</v>
      </c>
      <c r="N1104">
        <v>0</v>
      </c>
    </row>
    <row r="1105" spans="1:14" x14ac:dyDescent="0.3">
      <c r="A1105" t="s">
        <v>1158</v>
      </c>
      <c r="B1105" t="s">
        <v>67</v>
      </c>
      <c r="C1105" t="s">
        <v>18</v>
      </c>
      <c r="D1105" s="21">
        <v>42688</v>
      </c>
      <c r="H1105" t="b">
        <v>0</v>
      </c>
      <c r="I1105" t="b">
        <v>1</v>
      </c>
      <c r="J1105" t="b">
        <v>0</v>
      </c>
      <c r="L1105">
        <v>1</v>
      </c>
      <c r="M1105">
        <v>0</v>
      </c>
      <c r="N1105">
        <v>0</v>
      </c>
    </row>
    <row r="1106" spans="1:14" x14ac:dyDescent="0.3">
      <c r="A1106" t="s">
        <v>148</v>
      </c>
      <c r="B1106" t="s">
        <v>50</v>
      </c>
      <c r="C1106" t="s">
        <v>23</v>
      </c>
      <c r="D1106" s="21">
        <v>42688</v>
      </c>
      <c r="E1106" t="s">
        <v>570</v>
      </c>
      <c r="F1106" t="s">
        <v>758</v>
      </c>
      <c r="G1106" t="s">
        <v>570</v>
      </c>
      <c r="H1106" t="b">
        <v>1</v>
      </c>
      <c r="I1106" t="b">
        <v>1</v>
      </c>
      <c r="J1106" t="b">
        <v>1</v>
      </c>
      <c r="K1106" s="21">
        <v>42688</v>
      </c>
      <c r="L1106">
        <v>1</v>
      </c>
      <c r="M1106">
        <v>1</v>
      </c>
      <c r="N1106">
        <v>0</v>
      </c>
    </row>
    <row r="1107" spans="1:14" x14ac:dyDescent="0.3">
      <c r="A1107" t="s">
        <v>341</v>
      </c>
      <c r="B1107" t="s">
        <v>32</v>
      </c>
      <c r="C1107" t="s">
        <v>23</v>
      </c>
      <c r="D1107" s="21">
        <v>42688</v>
      </c>
      <c r="E1107" t="s">
        <v>570</v>
      </c>
      <c r="F1107" t="s">
        <v>497</v>
      </c>
      <c r="G1107" t="s">
        <v>570</v>
      </c>
      <c r="H1107" t="b">
        <v>0</v>
      </c>
      <c r="I1107" t="b">
        <v>0</v>
      </c>
      <c r="J1107" t="b">
        <v>0</v>
      </c>
      <c r="K1107" s="21">
        <v>42686</v>
      </c>
      <c r="L1107">
        <v>0.5</v>
      </c>
      <c r="M1107">
        <v>0</v>
      </c>
      <c r="N1107">
        <v>0</v>
      </c>
    </row>
    <row r="1108" spans="1:14" x14ac:dyDescent="0.3">
      <c r="A1108" t="s">
        <v>423</v>
      </c>
      <c r="B1108" t="s">
        <v>120</v>
      </c>
      <c r="C1108" t="s">
        <v>21</v>
      </c>
      <c r="D1108" s="21">
        <v>42686</v>
      </c>
      <c r="F1108" t="s">
        <v>512</v>
      </c>
      <c r="G1108" t="s">
        <v>502</v>
      </c>
      <c r="H1108" t="b">
        <v>1</v>
      </c>
      <c r="I1108" t="b">
        <v>0</v>
      </c>
      <c r="J1108" t="b">
        <v>0</v>
      </c>
      <c r="K1108" s="21">
        <v>42686</v>
      </c>
      <c r="L1108">
        <v>0.5</v>
      </c>
      <c r="M1108">
        <v>1</v>
      </c>
      <c r="N1108">
        <v>0</v>
      </c>
    </row>
    <row r="1109" spans="1:14" x14ac:dyDescent="0.3">
      <c r="A1109" t="s">
        <v>351</v>
      </c>
      <c r="B1109" t="s">
        <v>125</v>
      </c>
      <c r="C1109" t="s">
        <v>18</v>
      </c>
      <c r="D1109" s="21">
        <v>42679</v>
      </c>
      <c r="E1109" t="s">
        <v>142</v>
      </c>
      <c r="F1109" t="s">
        <v>564</v>
      </c>
      <c r="G1109" t="s">
        <v>142</v>
      </c>
      <c r="H1109" t="b">
        <v>1</v>
      </c>
      <c r="I1109" t="b">
        <v>0</v>
      </c>
      <c r="J1109" t="b">
        <v>0</v>
      </c>
      <c r="K1109" s="21">
        <v>42679</v>
      </c>
      <c r="L1109">
        <v>1</v>
      </c>
      <c r="M1109">
        <v>1</v>
      </c>
      <c r="N1109">
        <v>0</v>
      </c>
    </row>
    <row r="1110" spans="1:14" x14ac:dyDescent="0.3">
      <c r="A1110" t="s">
        <v>915</v>
      </c>
      <c r="B1110" t="s">
        <v>107</v>
      </c>
      <c r="C1110" t="s">
        <v>21</v>
      </c>
      <c r="D1110" s="21">
        <v>42689</v>
      </c>
      <c r="E1110" t="s">
        <v>392</v>
      </c>
      <c r="F1110" t="s">
        <v>482</v>
      </c>
      <c r="H1110" t="b">
        <v>0</v>
      </c>
      <c r="I1110" t="b">
        <v>1</v>
      </c>
      <c r="J1110" t="b">
        <v>1</v>
      </c>
      <c r="L1110">
        <v>0.33</v>
      </c>
      <c r="M1110">
        <v>0</v>
      </c>
      <c r="N1110">
        <v>0</v>
      </c>
    </row>
    <row r="1111" spans="1:14" x14ac:dyDescent="0.3">
      <c r="A1111" t="s">
        <v>205</v>
      </c>
      <c r="B1111" t="s">
        <v>30</v>
      </c>
      <c r="C1111" t="s">
        <v>23</v>
      </c>
      <c r="D1111" s="21">
        <v>42667</v>
      </c>
      <c r="E1111" t="s">
        <v>523</v>
      </c>
      <c r="F1111" t="s">
        <v>482</v>
      </c>
      <c r="G1111" t="s">
        <v>523</v>
      </c>
      <c r="H1111" t="b">
        <v>1</v>
      </c>
      <c r="I1111" t="b">
        <v>1</v>
      </c>
      <c r="J1111" t="b">
        <v>1</v>
      </c>
      <c r="K1111" s="21">
        <v>42681</v>
      </c>
      <c r="L1111">
        <v>0.5</v>
      </c>
      <c r="M1111">
        <v>0</v>
      </c>
      <c r="N1111">
        <v>0</v>
      </c>
    </row>
    <row r="1112" spans="1:14" x14ac:dyDescent="0.3">
      <c r="A1112" t="s">
        <v>1159</v>
      </c>
      <c r="B1112" t="s">
        <v>67</v>
      </c>
      <c r="C1112" t="s">
        <v>18</v>
      </c>
      <c r="D1112" s="21">
        <v>42688</v>
      </c>
      <c r="E1112" t="s">
        <v>57</v>
      </c>
      <c r="F1112" t="s">
        <v>482</v>
      </c>
      <c r="G1112" t="s">
        <v>57</v>
      </c>
      <c r="H1112" t="b">
        <v>0</v>
      </c>
      <c r="I1112" t="b">
        <v>1</v>
      </c>
      <c r="J1112" t="b">
        <v>1</v>
      </c>
      <c r="L1112">
        <v>1</v>
      </c>
      <c r="M1112">
        <v>0</v>
      </c>
      <c r="N1112">
        <v>0</v>
      </c>
    </row>
    <row r="1113" spans="1:14" x14ac:dyDescent="0.3">
      <c r="A1113" t="s">
        <v>699</v>
      </c>
      <c r="B1113" t="s">
        <v>118</v>
      </c>
      <c r="C1113" t="s">
        <v>21</v>
      </c>
      <c r="D1113" s="21">
        <v>42688</v>
      </c>
      <c r="E1113" t="s">
        <v>491</v>
      </c>
      <c r="F1113" t="s">
        <v>482</v>
      </c>
      <c r="G1113" t="s">
        <v>491</v>
      </c>
      <c r="H1113" t="b">
        <v>0</v>
      </c>
      <c r="I1113" t="b">
        <v>1</v>
      </c>
      <c r="J1113" t="b">
        <v>1</v>
      </c>
      <c r="L1113">
        <v>0.5</v>
      </c>
      <c r="M1113">
        <v>0</v>
      </c>
      <c r="N1113">
        <v>0</v>
      </c>
    </row>
    <row r="1114" spans="1:14" x14ac:dyDescent="0.3">
      <c r="A1114" t="s">
        <v>1160</v>
      </c>
      <c r="B1114" t="s">
        <v>32</v>
      </c>
      <c r="C1114" t="s">
        <v>23</v>
      </c>
      <c r="D1114" s="21">
        <v>42686</v>
      </c>
      <c r="F1114" t="s">
        <v>511</v>
      </c>
      <c r="G1114" t="s">
        <v>500</v>
      </c>
      <c r="H1114" t="b">
        <v>1</v>
      </c>
      <c r="I1114" t="b">
        <v>0</v>
      </c>
      <c r="J1114" t="b">
        <v>0</v>
      </c>
      <c r="L1114">
        <v>1</v>
      </c>
      <c r="M1114">
        <v>0</v>
      </c>
      <c r="N1114">
        <v>0</v>
      </c>
    </row>
    <row r="1115" spans="1:14" x14ac:dyDescent="0.3">
      <c r="A1115" t="s">
        <v>1161</v>
      </c>
      <c r="B1115" t="s">
        <v>128</v>
      </c>
      <c r="C1115" t="s">
        <v>18</v>
      </c>
      <c r="D1115" s="21">
        <v>42676</v>
      </c>
      <c r="F1115" t="s">
        <v>505</v>
      </c>
      <c r="G1115" t="s">
        <v>508</v>
      </c>
      <c r="H1115" t="b">
        <v>0</v>
      </c>
      <c r="I1115" t="b">
        <v>1</v>
      </c>
      <c r="J1115" t="b">
        <v>0</v>
      </c>
      <c r="L1115">
        <v>1</v>
      </c>
      <c r="M1115">
        <v>0</v>
      </c>
      <c r="N1115">
        <v>0</v>
      </c>
    </row>
    <row r="1116" spans="1:14" x14ac:dyDescent="0.3">
      <c r="A1116" t="s">
        <v>1162</v>
      </c>
      <c r="B1116" t="s">
        <v>105</v>
      </c>
      <c r="C1116" t="s">
        <v>22</v>
      </c>
      <c r="D1116" s="21">
        <v>42689</v>
      </c>
      <c r="E1116" t="s">
        <v>625</v>
      </c>
      <c r="F1116" t="s">
        <v>497</v>
      </c>
      <c r="G1116" t="s">
        <v>625</v>
      </c>
      <c r="H1116" t="b">
        <v>1</v>
      </c>
      <c r="I1116" t="b">
        <v>0</v>
      </c>
      <c r="J1116" t="b">
        <v>0</v>
      </c>
      <c r="L1116">
        <v>1</v>
      </c>
      <c r="M1116">
        <v>0</v>
      </c>
      <c r="N1116">
        <v>0</v>
      </c>
    </row>
    <row r="1117" spans="1:14" x14ac:dyDescent="0.3">
      <c r="A1117" t="s">
        <v>381</v>
      </c>
      <c r="B1117" t="s">
        <v>94</v>
      </c>
      <c r="C1117" t="s">
        <v>22</v>
      </c>
      <c r="D1117" s="21">
        <v>42688</v>
      </c>
      <c r="E1117" t="s">
        <v>345</v>
      </c>
      <c r="F1117" t="s">
        <v>522</v>
      </c>
      <c r="G1117" t="s">
        <v>345</v>
      </c>
      <c r="H1117" t="b">
        <v>0</v>
      </c>
      <c r="I1117" t="b">
        <v>1</v>
      </c>
      <c r="J1117" t="b">
        <v>0</v>
      </c>
      <c r="K1117" s="21">
        <v>42686</v>
      </c>
      <c r="L1117">
        <v>0.33</v>
      </c>
      <c r="M1117">
        <v>0</v>
      </c>
      <c r="N1117">
        <v>0</v>
      </c>
    </row>
    <row r="1118" spans="1:14" x14ac:dyDescent="0.3">
      <c r="A1118" t="s">
        <v>1163</v>
      </c>
      <c r="B1118" t="s">
        <v>69</v>
      </c>
      <c r="C1118" t="s">
        <v>18</v>
      </c>
      <c r="D1118" s="21">
        <v>42686</v>
      </c>
      <c r="F1118" t="s">
        <v>511</v>
      </c>
      <c r="G1118" t="s">
        <v>492</v>
      </c>
      <c r="H1118" t="b">
        <v>1</v>
      </c>
      <c r="I1118" t="b">
        <v>0</v>
      </c>
      <c r="J1118" t="b">
        <v>0</v>
      </c>
      <c r="L1118">
        <v>1</v>
      </c>
      <c r="M1118">
        <v>0</v>
      </c>
      <c r="N1118">
        <v>0</v>
      </c>
    </row>
    <row r="1119" spans="1:14" x14ac:dyDescent="0.3">
      <c r="A1119" t="s">
        <v>350</v>
      </c>
      <c r="B1119" t="s">
        <v>112</v>
      </c>
      <c r="C1119" t="s">
        <v>21</v>
      </c>
      <c r="D1119" s="21">
        <v>42677</v>
      </c>
      <c r="F1119" t="s">
        <v>482</v>
      </c>
      <c r="G1119" t="s">
        <v>617</v>
      </c>
      <c r="H1119" t="b">
        <v>0</v>
      </c>
      <c r="I1119" t="b">
        <v>1</v>
      </c>
      <c r="J1119" t="b">
        <v>1</v>
      </c>
      <c r="K1119" s="21">
        <v>42676</v>
      </c>
      <c r="L1119">
        <v>0.5</v>
      </c>
      <c r="M1119">
        <v>0</v>
      </c>
      <c r="N1119">
        <v>0</v>
      </c>
    </row>
    <row r="1120" spans="1:14" x14ac:dyDescent="0.3">
      <c r="A1120" t="s">
        <v>1164</v>
      </c>
      <c r="B1120" t="s">
        <v>124</v>
      </c>
      <c r="C1120" t="s">
        <v>21</v>
      </c>
      <c r="D1120" s="21">
        <v>42682</v>
      </c>
      <c r="E1120" t="s">
        <v>195</v>
      </c>
      <c r="F1120" t="s">
        <v>482</v>
      </c>
      <c r="G1120" t="s">
        <v>195</v>
      </c>
      <c r="H1120" t="b">
        <v>1</v>
      </c>
      <c r="I1120" t="b">
        <v>1</v>
      </c>
      <c r="J1120" t="b">
        <v>1</v>
      </c>
      <c r="L1120">
        <v>1</v>
      </c>
      <c r="M1120">
        <v>0</v>
      </c>
      <c r="N1120">
        <v>0</v>
      </c>
    </row>
    <row r="1121" spans="1:14" x14ac:dyDescent="0.3">
      <c r="A1121" t="s">
        <v>1165</v>
      </c>
      <c r="B1121" t="s">
        <v>109</v>
      </c>
      <c r="C1121" t="s">
        <v>21</v>
      </c>
      <c r="D1121" s="21">
        <v>42686</v>
      </c>
      <c r="F1121" t="s">
        <v>505</v>
      </c>
      <c r="G1121" t="s">
        <v>508</v>
      </c>
      <c r="H1121" t="b">
        <v>0</v>
      </c>
      <c r="I1121" t="b">
        <v>1</v>
      </c>
      <c r="J1121" t="b">
        <v>0</v>
      </c>
      <c r="L1121">
        <v>1</v>
      </c>
      <c r="M1121">
        <v>0</v>
      </c>
      <c r="N1121">
        <v>0</v>
      </c>
    </row>
    <row r="1122" spans="1:14" x14ac:dyDescent="0.3">
      <c r="A1122" t="s">
        <v>1166</v>
      </c>
      <c r="B1122" t="s">
        <v>67</v>
      </c>
      <c r="C1122" t="s">
        <v>18</v>
      </c>
      <c r="D1122" s="21">
        <v>42688</v>
      </c>
      <c r="E1122" t="s">
        <v>57</v>
      </c>
      <c r="F1122" t="s">
        <v>497</v>
      </c>
      <c r="G1122" t="s">
        <v>57</v>
      </c>
      <c r="H1122" t="b">
        <v>0</v>
      </c>
      <c r="I1122" t="b">
        <v>0</v>
      </c>
      <c r="J1122" t="b">
        <v>0</v>
      </c>
      <c r="L1122">
        <v>1</v>
      </c>
      <c r="M1122">
        <v>0</v>
      </c>
      <c r="N1122">
        <v>0</v>
      </c>
    </row>
    <row r="1123" spans="1:14" x14ac:dyDescent="0.3">
      <c r="A1123" t="s">
        <v>1167</v>
      </c>
      <c r="B1123" t="s">
        <v>49</v>
      </c>
      <c r="C1123" t="s">
        <v>24</v>
      </c>
      <c r="D1123" s="21">
        <v>42688</v>
      </c>
      <c r="E1123" t="s">
        <v>1168</v>
      </c>
      <c r="F1123" t="s">
        <v>482</v>
      </c>
      <c r="G1123" t="s">
        <v>1168</v>
      </c>
      <c r="H1123" t="b">
        <v>0</v>
      </c>
      <c r="I1123" t="b">
        <v>1</v>
      </c>
      <c r="J1123" t="b">
        <v>1</v>
      </c>
      <c r="L1123">
        <v>1</v>
      </c>
      <c r="M1123">
        <v>0</v>
      </c>
      <c r="N1123">
        <v>0</v>
      </c>
    </row>
    <row r="1124" spans="1:14" x14ac:dyDescent="0.3">
      <c r="A1124" t="s">
        <v>1169</v>
      </c>
      <c r="B1124" t="s">
        <v>115</v>
      </c>
      <c r="C1124" t="s">
        <v>24</v>
      </c>
      <c r="D1124" s="21">
        <v>42688</v>
      </c>
      <c r="E1124" t="s">
        <v>587</v>
      </c>
      <c r="H1124" t="b">
        <v>1</v>
      </c>
      <c r="I1124" t="b">
        <v>1</v>
      </c>
      <c r="J1124" t="b">
        <v>0</v>
      </c>
      <c r="L1124">
        <v>1</v>
      </c>
      <c r="M1124">
        <v>0</v>
      </c>
      <c r="N1124">
        <v>0</v>
      </c>
    </row>
    <row r="1125" spans="1:14" x14ac:dyDescent="0.3">
      <c r="A1125" t="s">
        <v>1170</v>
      </c>
      <c r="B1125" t="s">
        <v>70</v>
      </c>
      <c r="C1125" t="s">
        <v>20</v>
      </c>
      <c r="D1125" s="21">
        <v>42688</v>
      </c>
      <c r="E1125" t="s">
        <v>516</v>
      </c>
      <c r="F1125" t="s">
        <v>497</v>
      </c>
      <c r="G1125" t="s">
        <v>516</v>
      </c>
      <c r="H1125" t="b">
        <v>1</v>
      </c>
      <c r="I1125" t="b">
        <v>0</v>
      </c>
      <c r="J1125" t="b">
        <v>0</v>
      </c>
      <c r="L1125">
        <v>1</v>
      </c>
      <c r="M1125">
        <v>0</v>
      </c>
      <c r="N1125">
        <v>0</v>
      </c>
    </row>
    <row r="1126" spans="1:14" x14ac:dyDescent="0.3">
      <c r="A1126" t="s">
        <v>1171</v>
      </c>
      <c r="B1126" t="s">
        <v>62</v>
      </c>
      <c r="C1126" t="s">
        <v>23</v>
      </c>
      <c r="D1126" s="21">
        <v>42688</v>
      </c>
      <c r="E1126" t="s">
        <v>529</v>
      </c>
      <c r="H1126" t="b">
        <v>0</v>
      </c>
      <c r="I1126" t="b">
        <v>1</v>
      </c>
      <c r="J1126" t="b">
        <v>0</v>
      </c>
      <c r="L1126">
        <v>1</v>
      </c>
      <c r="M1126">
        <v>0</v>
      </c>
      <c r="N1126">
        <v>0</v>
      </c>
    </row>
    <row r="1127" spans="1:14" x14ac:dyDescent="0.3">
      <c r="A1127" t="s">
        <v>381</v>
      </c>
      <c r="B1127" t="s">
        <v>94</v>
      </c>
      <c r="C1127" t="s">
        <v>22</v>
      </c>
      <c r="D1127" s="21">
        <v>42686</v>
      </c>
      <c r="E1127" t="s">
        <v>345</v>
      </c>
      <c r="F1127" t="s">
        <v>512</v>
      </c>
      <c r="G1127" t="s">
        <v>345</v>
      </c>
      <c r="H1127" t="b">
        <v>1</v>
      </c>
      <c r="I1127" t="b">
        <v>0</v>
      </c>
      <c r="J1127" t="b">
        <v>0</v>
      </c>
      <c r="K1127" s="21">
        <v>42686</v>
      </c>
      <c r="L1127">
        <v>0.33</v>
      </c>
      <c r="M1127">
        <v>1</v>
      </c>
      <c r="N1127">
        <v>0</v>
      </c>
    </row>
    <row r="1128" spans="1:14" x14ac:dyDescent="0.3">
      <c r="A1128" t="s">
        <v>149</v>
      </c>
      <c r="B1128" t="s">
        <v>70</v>
      </c>
      <c r="C1128" t="s">
        <v>20</v>
      </c>
      <c r="D1128" s="21">
        <v>42686</v>
      </c>
      <c r="F1128" t="s">
        <v>488</v>
      </c>
      <c r="G1128" t="s">
        <v>509</v>
      </c>
      <c r="H1128" t="b">
        <v>1</v>
      </c>
      <c r="I1128" t="b">
        <v>1</v>
      </c>
      <c r="J1128" t="b">
        <v>1</v>
      </c>
      <c r="K1128" s="21">
        <v>42686</v>
      </c>
      <c r="L1128">
        <v>1</v>
      </c>
      <c r="M1128">
        <v>1</v>
      </c>
      <c r="N1128">
        <v>0</v>
      </c>
    </row>
    <row r="1129" spans="1:14" x14ac:dyDescent="0.3">
      <c r="A1129" t="s">
        <v>1172</v>
      </c>
      <c r="B1129" t="s">
        <v>72</v>
      </c>
      <c r="C1129" t="s">
        <v>18</v>
      </c>
      <c r="D1129" s="21">
        <v>42689</v>
      </c>
      <c r="H1129" t="b">
        <v>0</v>
      </c>
      <c r="I1129" t="b">
        <v>1</v>
      </c>
      <c r="J1129" t="b">
        <v>0</v>
      </c>
      <c r="K1129" s="21">
        <v>42622</v>
      </c>
      <c r="L1129">
        <v>1</v>
      </c>
      <c r="M1129">
        <v>0</v>
      </c>
      <c r="N1129">
        <v>0</v>
      </c>
    </row>
    <row r="1130" spans="1:14" x14ac:dyDescent="0.3">
      <c r="A1130" t="s">
        <v>953</v>
      </c>
      <c r="B1130" t="s">
        <v>928</v>
      </c>
      <c r="C1130" t="s">
        <v>21</v>
      </c>
      <c r="D1130" s="21">
        <v>42675</v>
      </c>
      <c r="F1130" t="s">
        <v>482</v>
      </c>
      <c r="G1130" t="s">
        <v>689</v>
      </c>
      <c r="H1130" t="b">
        <v>0</v>
      </c>
      <c r="I1130" t="b">
        <v>1</v>
      </c>
      <c r="J1130" t="b">
        <v>1</v>
      </c>
      <c r="L1130">
        <v>0.5</v>
      </c>
      <c r="M1130">
        <v>0</v>
      </c>
      <c r="N1130">
        <v>0</v>
      </c>
    </row>
    <row r="1131" spans="1:14" x14ac:dyDescent="0.3">
      <c r="A1131" t="s">
        <v>1173</v>
      </c>
      <c r="B1131" t="s">
        <v>102</v>
      </c>
      <c r="C1131" t="s">
        <v>21</v>
      </c>
      <c r="D1131" s="21">
        <v>42688</v>
      </c>
      <c r="E1131" t="s">
        <v>307</v>
      </c>
      <c r="F1131" t="s">
        <v>522</v>
      </c>
      <c r="G1131" t="s">
        <v>307</v>
      </c>
      <c r="H1131" t="b">
        <v>1</v>
      </c>
      <c r="I1131" t="b">
        <v>1</v>
      </c>
      <c r="J1131" t="b">
        <v>0</v>
      </c>
      <c r="L1131">
        <v>1</v>
      </c>
      <c r="M1131">
        <v>0</v>
      </c>
      <c r="N1131">
        <v>0</v>
      </c>
    </row>
    <row r="1132" spans="1:14" x14ac:dyDescent="0.3">
      <c r="A1132" t="s">
        <v>1174</v>
      </c>
      <c r="B1132" t="s">
        <v>117</v>
      </c>
      <c r="C1132" t="s">
        <v>24</v>
      </c>
      <c r="D1132" s="21">
        <v>42677</v>
      </c>
      <c r="H1132" t="b">
        <v>0</v>
      </c>
      <c r="I1132" t="b">
        <v>1</v>
      </c>
      <c r="J1132" t="b">
        <v>0</v>
      </c>
      <c r="L1132">
        <v>1</v>
      </c>
      <c r="M1132">
        <v>0</v>
      </c>
      <c r="N1132">
        <v>0</v>
      </c>
    </row>
    <row r="1133" spans="1:14" x14ac:dyDescent="0.3">
      <c r="A1133" t="s">
        <v>1175</v>
      </c>
      <c r="B1133" t="s">
        <v>107</v>
      </c>
      <c r="C1133" t="s">
        <v>21</v>
      </c>
      <c r="D1133" s="21">
        <v>42682</v>
      </c>
      <c r="H1133" t="b">
        <v>0</v>
      </c>
      <c r="I1133" t="b">
        <v>1</v>
      </c>
      <c r="J1133" t="b">
        <v>0</v>
      </c>
      <c r="L1133">
        <v>1</v>
      </c>
      <c r="M1133">
        <v>0</v>
      </c>
      <c r="N1133">
        <v>0</v>
      </c>
    </row>
    <row r="1134" spans="1:14" x14ac:dyDescent="0.3">
      <c r="A1134" t="s">
        <v>1176</v>
      </c>
      <c r="B1134" t="s">
        <v>78</v>
      </c>
      <c r="C1134" t="s">
        <v>18</v>
      </c>
      <c r="D1134" s="21">
        <v>42681</v>
      </c>
      <c r="E1134" t="s">
        <v>489</v>
      </c>
      <c r="F1134" t="s">
        <v>511</v>
      </c>
      <c r="G1134" t="s">
        <v>489</v>
      </c>
      <c r="H1134" t="b">
        <v>1</v>
      </c>
      <c r="I1134" t="b">
        <v>0</v>
      </c>
      <c r="J1134" t="b">
        <v>0</v>
      </c>
      <c r="L1134">
        <v>1</v>
      </c>
      <c r="M1134">
        <v>0</v>
      </c>
      <c r="N1134">
        <v>0</v>
      </c>
    </row>
    <row r="1135" spans="1:14" x14ac:dyDescent="0.3">
      <c r="A1135" t="s">
        <v>1177</v>
      </c>
      <c r="B1135" t="s">
        <v>90</v>
      </c>
      <c r="C1135" t="s">
        <v>21</v>
      </c>
      <c r="D1135" s="21">
        <v>42686</v>
      </c>
      <c r="H1135" t="b">
        <v>0</v>
      </c>
      <c r="I1135" t="b">
        <v>1</v>
      </c>
      <c r="J1135" t="b">
        <v>0</v>
      </c>
      <c r="L1135">
        <v>1</v>
      </c>
      <c r="M1135">
        <v>0</v>
      </c>
      <c r="N1135">
        <v>0</v>
      </c>
    </row>
    <row r="1136" spans="1:14" x14ac:dyDescent="0.3">
      <c r="A1136" t="s">
        <v>228</v>
      </c>
      <c r="B1136" t="s">
        <v>95</v>
      </c>
      <c r="C1136" t="s">
        <v>18</v>
      </c>
      <c r="D1136" s="21">
        <v>42665</v>
      </c>
      <c r="H1136" t="b">
        <v>1</v>
      </c>
      <c r="I1136" t="b">
        <v>0</v>
      </c>
      <c r="J1136" t="b">
        <v>1</v>
      </c>
      <c r="K1136" s="21">
        <v>42686</v>
      </c>
      <c r="L1136">
        <v>0.33</v>
      </c>
      <c r="M1136">
        <v>0</v>
      </c>
      <c r="N1136">
        <v>0</v>
      </c>
    </row>
    <row r="1137" spans="1:14" x14ac:dyDescent="0.3">
      <c r="A1137" t="s">
        <v>1178</v>
      </c>
      <c r="B1137" t="s">
        <v>116</v>
      </c>
      <c r="C1137" t="s">
        <v>21</v>
      </c>
      <c r="D1137" s="21">
        <v>42675</v>
      </c>
      <c r="E1137" t="s">
        <v>491</v>
      </c>
      <c r="F1137" t="s">
        <v>482</v>
      </c>
      <c r="G1137" t="s">
        <v>491</v>
      </c>
      <c r="H1137" t="b">
        <v>0</v>
      </c>
      <c r="I1137" t="b">
        <v>1</v>
      </c>
      <c r="J1137" t="b">
        <v>1</v>
      </c>
      <c r="L1137">
        <v>1</v>
      </c>
      <c r="M1137">
        <v>0</v>
      </c>
      <c r="N1137">
        <v>0</v>
      </c>
    </row>
    <row r="1138" spans="1:14" x14ac:dyDescent="0.3">
      <c r="A1138" t="s">
        <v>1179</v>
      </c>
      <c r="B1138" t="s">
        <v>114</v>
      </c>
      <c r="C1138" t="s">
        <v>20</v>
      </c>
      <c r="D1138" s="21">
        <v>42689</v>
      </c>
      <c r="H1138" t="b">
        <v>0</v>
      </c>
      <c r="I1138" t="b">
        <v>1</v>
      </c>
      <c r="J1138" t="b">
        <v>0</v>
      </c>
      <c r="L1138">
        <v>1</v>
      </c>
      <c r="M1138">
        <v>0</v>
      </c>
      <c r="N1138">
        <v>0</v>
      </c>
    </row>
    <row r="1139" spans="1:14" x14ac:dyDescent="0.3">
      <c r="A1139" t="s">
        <v>1180</v>
      </c>
      <c r="B1139" t="s">
        <v>122</v>
      </c>
      <c r="C1139" t="s">
        <v>23</v>
      </c>
      <c r="D1139" s="21">
        <v>42689</v>
      </c>
      <c r="F1139" t="s">
        <v>730</v>
      </c>
      <c r="G1139" t="s">
        <v>508</v>
      </c>
      <c r="H1139" t="b">
        <v>0</v>
      </c>
      <c r="I1139" t="b">
        <v>1</v>
      </c>
      <c r="J1139" t="b">
        <v>0</v>
      </c>
      <c r="L1139">
        <v>1</v>
      </c>
      <c r="M1139">
        <v>0</v>
      </c>
      <c r="N1139">
        <v>0</v>
      </c>
    </row>
    <row r="1140" spans="1:14" x14ac:dyDescent="0.3">
      <c r="A1140" t="s">
        <v>340</v>
      </c>
      <c r="B1140" t="s">
        <v>38</v>
      </c>
      <c r="C1140" t="s">
        <v>18</v>
      </c>
      <c r="D1140" s="21">
        <v>42664</v>
      </c>
      <c r="E1140" t="s">
        <v>339</v>
      </c>
      <c r="F1140" t="s">
        <v>512</v>
      </c>
      <c r="G1140" t="s">
        <v>339</v>
      </c>
      <c r="H1140" t="b">
        <v>1</v>
      </c>
      <c r="I1140" t="b">
        <v>0</v>
      </c>
      <c r="J1140" t="b">
        <v>0</v>
      </c>
      <c r="K1140" s="21">
        <v>42675</v>
      </c>
      <c r="L1140">
        <v>0.2</v>
      </c>
      <c r="M1140">
        <v>1</v>
      </c>
      <c r="N1140">
        <v>0</v>
      </c>
    </row>
    <row r="1141" spans="1:14" x14ac:dyDescent="0.3">
      <c r="A1141" t="s">
        <v>235</v>
      </c>
      <c r="B1141" t="s">
        <v>122</v>
      </c>
      <c r="C1141" t="s">
        <v>23</v>
      </c>
      <c r="D1141" s="21">
        <v>42688</v>
      </c>
      <c r="E1141" t="s">
        <v>500</v>
      </c>
      <c r="F1141" t="s">
        <v>512</v>
      </c>
      <c r="G1141" t="s">
        <v>500</v>
      </c>
      <c r="H1141" t="b">
        <v>0</v>
      </c>
      <c r="I1141" t="b">
        <v>0</v>
      </c>
      <c r="J1141" t="b">
        <v>0</v>
      </c>
      <c r="K1141" s="21">
        <v>42688</v>
      </c>
      <c r="L1141">
        <v>1</v>
      </c>
      <c r="M1141">
        <v>1</v>
      </c>
      <c r="N1141">
        <v>0</v>
      </c>
    </row>
    <row r="1142" spans="1:14" x14ac:dyDescent="0.3">
      <c r="A1142" t="s">
        <v>1181</v>
      </c>
      <c r="B1142" t="s">
        <v>93</v>
      </c>
      <c r="C1142" t="s">
        <v>22</v>
      </c>
      <c r="D1142" s="21">
        <v>42676</v>
      </c>
      <c r="H1142" t="b">
        <v>0</v>
      </c>
      <c r="I1142" t="b">
        <v>1</v>
      </c>
      <c r="J1142" t="b">
        <v>0</v>
      </c>
      <c r="L1142">
        <v>1</v>
      </c>
      <c r="M1142">
        <v>0</v>
      </c>
      <c r="N1142">
        <v>0</v>
      </c>
    </row>
    <row r="1143" spans="1:14" x14ac:dyDescent="0.3">
      <c r="A1143" t="s">
        <v>1182</v>
      </c>
      <c r="B1143" t="s">
        <v>32</v>
      </c>
      <c r="C1143" t="s">
        <v>23</v>
      </c>
      <c r="D1143" s="21">
        <v>42689</v>
      </c>
      <c r="F1143" t="s">
        <v>507</v>
      </c>
      <c r="G1143" t="s">
        <v>508</v>
      </c>
      <c r="H1143" t="b">
        <v>0</v>
      </c>
      <c r="I1143" t="b">
        <v>1</v>
      </c>
      <c r="J1143" t="b">
        <v>0</v>
      </c>
      <c r="L1143">
        <v>1</v>
      </c>
      <c r="M1143">
        <v>0</v>
      </c>
      <c r="N1143">
        <v>0</v>
      </c>
    </row>
    <row r="1144" spans="1:14" x14ac:dyDescent="0.3">
      <c r="A1144" t="s">
        <v>430</v>
      </c>
      <c r="B1144" t="s">
        <v>107</v>
      </c>
      <c r="C1144" t="s">
        <v>21</v>
      </c>
      <c r="D1144" s="21">
        <v>42669</v>
      </c>
      <c r="E1144" t="s">
        <v>339</v>
      </c>
      <c r="F1144" t="s">
        <v>482</v>
      </c>
      <c r="G1144" t="s">
        <v>1183</v>
      </c>
      <c r="H1144" t="b">
        <v>1</v>
      </c>
      <c r="I1144" t="b">
        <v>1</v>
      </c>
      <c r="J1144" t="b">
        <v>1</v>
      </c>
      <c r="K1144" s="21">
        <v>42676</v>
      </c>
      <c r="L1144">
        <v>0.5</v>
      </c>
      <c r="M1144">
        <v>0</v>
      </c>
      <c r="N1144">
        <v>0</v>
      </c>
    </row>
    <row r="1145" spans="1:14" x14ac:dyDescent="0.3">
      <c r="A1145" t="s">
        <v>1184</v>
      </c>
      <c r="B1145" t="s">
        <v>109</v>
      </c>
      <c r="C1145" t="s">
        <v>21</v>
      </c>
      <c r="D1145" s="21">
        <v>42686</v>
      </c>
      <c r="H1145" t="b">
        <v>0</v>
      </c>
      <c r="I1145" t="b">
        <v>1</v>
      </c>
      <c r="J1145" t="b">
        <v>0</v>
      </c>
      <c r="L1145">
        <v>1</v>
      </c>
      <c r="M1145">
        <v>0</v>
      </c>
      <c r="N1145">
        <v>0</v>
      </c>
    </row>
    <row r="1146" spans="1:14" x14ac:dyDescent="0.3">
      <c r="A1146" t="s">
        <v>1185</v>
      </c>
      <c r="B1146" t="s">
        <v>343</v>
      </c>
      <c r="C1146" t="s">
        <v>21</v>
      </c>
      <c r="D1146" s="21">
        <v>42685</v>
      </c>
      <c r="H1146" t="b">
        <v>0</v>
      </c>
      <c r="I1146" t="b">
        <v>1</v>
      </c>
      <c r="J1146" t="b">
        <v>0</v>
      </c>
      <c r="L1146">
        <v>1</v>
      </c>
      <c r="M1146">
        <v>0</v>
      </c>
      <c r="N1146">
        <v>0</v>
      </c>
    </row>
    <row r="1147" spans="1:14" x14ac:dyDescent="0.3">
      <c r="A1147" t="s">
        <v>1186</v>
      </c>
      <c r="B1147" t="s">
        <v>53</v>
      </c>
      <c r="C1147" t="s">
        <v>22</v>
      </c>
      <c r="D1147" s="21">
        <v>42677</v>
      </c>
      <c r="E1147" t="s">
        <v>579</v>
      </c>
      <c r="H1147" t="b">
        <v>1</v>
      </c>
      <c r="I1147" t="b">
        <v>1</v>
      </c>
      <c r="J1147" t="b">
        <v>0</v>
      </c>
      <c r="L1147">
        <v>1</v>
      </c>
      <c r="M1147">
        <v>0</v>
      </c>
      <c r="N1147">
        <v>0</v>
      </c>
    </row>
    <row r="1148" spans="1:14" x14ac:dyDescent="0.3">
      <c r="A1148" t="s">
        <v>880</v>
      </c>
      <c r="B1148" t="s">
        <v>64</v>
      </c>
      <c r="C1148" t="s">
        <v>18</v>
      </c>
      <c r="D1148" s="21">
        <v>42676</v>
      </c>
      <c r="E1148" t="s">
        <v>142</v>
      </c>
      <c r="F1148" t="s">
        <v>511</v>
      </c>
      <c r="G1148" t="s">
        <v>142</v>
      </c>
      <c r="H1148" t="b">
        <v>0</v>
      </c>
      <c r="I1148" t="b">
        <v>0</v>
      </c>
      <c r="J1148" t="b">
        <v>0</v>
      </c>
      <c r="L1148">
        <v>0.5</v>
      </c>
      <c r="M1148">
        <v>0</v>
      </c>
      <c r="N1148">
        <v>0</v>
      </c>
    </row>
    <row r="1149" spans="1:14" x14ac:dyDescent="0.3">
      <c r="A1149" t="s">
        <v>262</v>
      </c>
      <c r="B1149" t="s">
        <v>36</v>
      </c>
      <c r="C1149" t="s">
        <v>18</v>
      </c>
      <c r="D1149" s="21">
        <v>42670</v>
      </c>
      <c r="E1149" t="s">
        <v>142</v>
      </c>
      <c r="F1149" t="s">
        <v>482</v>
      </c>
      <c r="G1149" t="s">
        <v>142</v>
      </c>
      <c r="H1149" t="b">
        <v>0</v>
      </c>
      <c r="I1149" t="b">
        <v>1</v>
      </c>
      <c r="J1149" t="b">
        <v>1</v>
      </c>
      <c r="K1149" s="21">
        <v>42677</v>
      </c>
      <c r="L1149">
        <v>0.11</v>
      </c>
      <c r="M1149">
        <v>0</v>
      </c>
      <c r="N1149">
        <v>0</v>
      </c>
    </row>
    <row r="1150" spans="1:14" x14ac:dyDescent="0.3">
      <c r="A1150" t="s">
        <v>1187</v>
      </c>
      <c r="B1150" t="s">
        <v>121</v>
      </c>
      <c r="C1150" t="s">
        <v>21</v>
      </c>
      <c r="D1150" s="21">
        <v>42686</v>
      </c>
      <c r="E1150" t="s">
        <v>195</v>
      </c>
      <c r="F1150" t="s">
        <v>511</v>
      </c>
      <c r="G1150" t="s">
        <v>195</v>
      </c>
      <c r="H1150" t="b">
        <v>0</v>
      </c>
      <c r="I1150" t="b">
        <v>0</v>
      </c>
      <c r="J1150" t="b">
        <v>0</v>
      </c>
      <c r="L1150">
        <v>1</v>
      </c>
      <c r="M1150">
        <v>0</v>
      </c>
      <c r="N1150">
        <v>0</v>
      </c>
    </row>
    <row r="1151" spans="1:14" x14ac:dyDescent="0.3">
      <c r="A1151" t="s">
        <v>402</v>
      </c>
      <c r="B1151" t="s">
        <v>98</v>
      </c>
      <c r="C1151" t="s">
        <v>20</v>
      </c>
      <c r="D1151" s="21">
        <v>42671</v>
      </c>
      <c r="E1151" t="s">
        <v>532</v>
      </c>
      <c r="F1151" t="s">
        <v>482</v>
      </c>
      <c r="G1151" t="s">
        <v>532</v>
      </c>
      <c r="H1151" t="b">
        <v>1</v>
      </c>
      <c r="I1151" t="b">
        <v>1</v>
      </c>
      <c r="J1151" t="b">
        <v>1</v>
      </c>
      <c r="K1151" s="21">
        <v>42676</v>
      </c>
      <c r="L1151">
        <v>0.5</v>
      </c>
      <c r="M1151">
        <v>0</v>
      </c>
      <c r="N1151">
        <v>0</v>
      </c>
    </row>
    <row r="1152" spans="1:14" x14ac:dyDescent="0.3">
      <c r="A1152" t="s">
        <v>432</v>
      </c>
      <c r="B1152" t="s">
        <v>120</v>
      </c>
      <c r="C1152" t="s">
        <v>21</v>
      </c>
      <c r="D1152" s="21">
        <v>42668</v>
      </c>
      <c r="F1152" t="s">
        <v>482</v>
      </c>
      <c r="G1152" t="s">
        <v>508</v>
      </c>
      <c r="H1152" t="b">
        <v>0</v>
      </c>
      <c r="I1152" t="b">
        <v>1</v>
      </c>
      <c r="J1152" t="b">
        <v>1</v>
      </c>
      <c r="K1152" s="21">
        <v>42675</v>
      </c>
      <c r="L1152">
        <v>0.5</v>
      </c>
      <c r="M1152">
        <v>0</v>
      </c>
      <c r="N1152">
        <v>0</v>
      </c>
    </row>
    <row r="1153" spans="1:14" x14ac:dyDescent="0.3">
      <c r="A1153" t="s">
        <v>444</v>
      </c>
      <c r="B1153" t="s">
        <v>123</v>
      </c>
      <c r="C1153" t="s">
        <v>19</v>
      </c>
      <c r="D1153" s="21">
        <v>42676</v>
      </c>
      <c r="E1153" t="s">
        <v>545</v>
      </c>
      <c r="F1153" t="s">
        <v>495</v>
      </c>
      <c r="G1153" t="s">
        <v>545</v>
      </c>
      <c r="H1153" t="b">
        <v>0</v>
      </c>
      <c r="I1153" t="b">
        <v>0</v>
      </c>
      <c r="J1153" t="b">
        <v>0</v>
      </c>
      <c r="K1153" s="21">
        <v>42676</v>
      </c>
      <c r="L1153">
        <v>0.5</v>
      </c>
      <c r="M1153">
        <v>1</v>
      </c>
      <c r="N1153">
        <v>0</v>
      </c>
    </row>
    <row r="1154" spans="1:14" x14ac:dyDescent="0.3">
      <c r="A1154" t="s">
        <v>1188</v>
      </c>
      <c r="B1154" t="s">
        <v>93</v>
      </c>
      <c r="C1154" t="s">
        <v>22</v>
      </c>
      <c r="D1154" s="21">
        <v>42679</v>
      </c>
      <c r="E1154" t="s">
        <v>579</v>
      </c>
      <c r="F1154" t="s">
        <v>505</v>
      </c>
      <c r="G1154" t="s">
        <v>579</v>
      </c>
      <c r="H1154" t="b">
        <v>0</v>
      </c>
      <c r="I1154" t="b">
        <v>0</v>
      </c>
      <c r="J1154" t="b">
        <v>0</v>
      </c>
      <c r="L1154">
        <v>1</v>
      </c>
      <c r="M1154">
        <v>0</v>
      </c>
      <c r="N1154">
        <v>0</v>
      </c>
    </row>
    <row r="1155" spans="1:14" x14ac:dyDescent="0.3">
      <c r="A1155" t="s">
        <v>379</v>
      </c>
      <c r="B1155" t="s">
        <v>103</v>
      </c>
      <c r="C1155" t="s">
        <v>18</v>
      </c>
      <c r="D1155" s="21">
        <v>42677</v>
      </c>
      <c r="E1155" t="s">
        <v>553</v>
      </c>
      <c r="F1155" t="s">
        <v>495</v>
      </c>
      <c r="G1155" t="s">
        <v>553</v>
      </c>
      <c r="H1155" t="b">
        <v>1</v>
      </c>
      <c r="I1155" t="b">
        <v>0</v>
      </c>
      <c r="J1155" t="b">
        <v>0</v>
      </c>
      <c r="K1155" s="21">
        <v>42677</v>
      </c>
      <c r="L1155">
        <v>1</v>
      </c>
      <c r="M1155">
        <v>1</v>
      </c>
      <c r="N1155">
        <v>0</v>
      </c>
    </row>
    <row r="1156" spans="1:14" x14ac:dyDescent="0.3">
      <c r="A1156" t="s">
        <v>441</v>
      </c>
      <c r="B1156" t="s">
        <v>105</v>
      </c>
      <c r="C1156" t="s">
        <v>22</v>
      </c>
      <c r="D1156" s="21">
        <v>42672</v>
      </c>
      <c r="F1156" t="s">
        <v>482</v>
      </c>
      <c r="H1156" t="b">
        <v>0</v>
      </c>
      <c r="I1156" t="b">
        <v>1</v>
      </c>
      <c r="J1156" t="b">
        <v>1</v>
      </c>
      <c r="K1156" s="21">
        <v>42679</v>
      </c>
      <c r="L1156">
        <v>0.5</v>
      </c>
      <c r="M1156">
        <v>0</v>
      </c>
      <c r="N1156">
        <v>0</v>
      </c>
    </row>
    <row r="1157" spans="1:14" x14ac:dyDescent="0.3">
      <c r="A1157" t="s">
        <v>814</v>
      </c>
      <c r="B1157" t="s">
        <v>89</v>
      </c>
      <c r="C1157" t="s">
        <v>21</v>
      </c>
      <c r="D1157" s="21">
        <v>42681</v>
      </c>
      <c r="H1157" t="b">
        <v>0</v>
      </c>
      <c r="I1157" t="b">
        <v>1</v>
      </c>
      <c r="J1157" t="b">
        <v>1</v>
      </c>
      <c r="L1157">
        <v>0.33</v>
      </c>
      <c r="M1157">
        <v>0</v>
      </c>
      <c r="N1157">
        <v>0</v>
      </c>
    </row>
    <row r="1158" spans="1:14" x14ac:dyDescent="0.3">
      <c r="A1158" t="s">
        <v>1189</v>
      </c>
      <c r="B1158" t="s">
        <v>107</v>
      </c>
      <c r="C1158" t="s">
        <v>21</v>
      </c>
      <c r="D1158" s="21">
        <v>42679</v>
      </c>
      <c r="H1158" t="b">
        <v>0</v>
      </c>
      <c r="I1158" t="b">
        <v>1</v>
      </c>
      <c r="J1158" t="b">
        <v>0</v>
      </c>
      <c r="L1158">
        <v>1</v>
      </c>
      <c r="M1158">
        <v>0</v>
      </c>
      <c r="N1158">
        <v>0</v>
      </c>
    </row>
    <row r="1159" spans="1:14" x14ac:dyDescent="0.3">
      <c r="A1159" t="s">
        <v>859</v>
      </c>
      <c r="B1159" t="s">
        <v>107</v>
      </c>
      <c r="C1159" t="s">
        <v>21</v>
      </c>
      <c r="D1159" s="21">
        <v>42686</v>
      </c>
      <c r="F1159" t="s">
        <v>482</v>
      </c>
      <c r="G1159" t="s">
        <v>508</v>
      </c>
      <c r="H1159" t="b">
        <v>0</v>
      </c>
      <c r="I1159" t="b">
        <v>1</v>
      </c>
      <c r="J1159" t="b">
        <v>1</v>
      </c>
      <c r="L1159">
        <v>0.5</v>
      </c>
      <c r="M1159">
        <v>0</v>
      </c>
      <c r="N1159">
        <v>0</v>
      </c>
    </row>
    <row r="1160" spans="1:14" x14ac:dyDescent="0.3">
      <c r="A1160" t="s">
        <v>375</v>
      </c>
      <c r="B1160" t="s">
        <v>86</v>
      </c>
      <c r="C1160" t="s">
        <v>21</v>
      </c>
      <c r="D1160" s="21">
        <v>42678</v>
      </c>
      <c r="E1160" t="s">
        <v>491</v>
      </c>
      <c r="F1160" t="s">
        <v>512</v>
      </c>
      <c r="G1160" t="s">
        <v>491</v>
      </c>
      <c r="H1160" t="b">
        <v>1</v>
      </c>
      <c r="I1160" t="b">
        <v>0</v>
      </c>
      <c r="J1160" t="b">
        <v>0</v>
      </c>
      <c r="K1160" s="21">
        <v>42678</v>
      </c>
      <c r="L1160">
        <v>1</v>
      </c>
      <c r="M1160">
        <v>1</v>
      </c>
      <c r="N1160">
        <v>0</v>
      </c>
    </row>
    <row r="1161" spans="1:14" x14ac:dyDescent="0.3">
      <c r="A1161" t="s">
        <v>1190</v>
      </c>
      <c r="B1161" t="s">
        <v>566</v>
      </c>
      <c r="C1161" t="s">
        <v>21</v>
      </c>
      <c r="D1161" s="21">
        <v>42686</v>
      </c>
      <c r="E1161" t="s">
        <v>195</v>
      </c>
      <c r="F1161" t="s">
        <v>507</v>
      </c>
      <c r="G1161" t="s">
        <v>508</v>
      </c>
      <c r="H1161" t="b">
        <v>0</v>
      </c>
      <c r="I1161" t="b">
        <v>1</v>
      </c>
      <c r="J1161" t="b">
        <v>0</v>
      </c>
      <c r="K1161" s="21">
        <v>42644</v>
      </c>
      <c r="L1161">
        <v>1</v>
      </c>
      <c r="M1161">
        <v>0</v>
      </c>
      <c r="N1161">
        <v>0</v>
      </c>
    </row>
    <row r="1162" spans="1:14" x14ac:dyDescent="0.3">
      <c r="A1162" t="s">
        <v>1191</v>
      </c>
      <c r="B1162" t="s">
        <v>115</v>
      </c>
      <c r="C1162" t="s">
        <v>24</v>
      </c>
      <c r="D1162" s="21">
        <v>42676</v>
      </c>
      <c r="F1162" t="s">
        <v>507</v>
      </c>
      <c r="G1162" t="s">
        <v>508</v>
      </c>
      <c r="H1162" t="b">
        <v>0</v>
      </c>
      <c r="I1162" t="b">
        <v>1</v>
      </c>
      <c r="J1162" t="b">
        <v>0</v>
      </c>
      <c r="L1162">
        <v>1</v>
      </c>
      <c r="M1162">
        <v>0</v>
      </c>
      <c r="N1162">
        <v>0</v>
      </c>
    </row>
    <row r="1163" spans="1:14" x14ac:dyDescent="0.3">
      <c r="A1163" t="s">
        <v>242</v>
      </c>
      <c r="B1163" t="s">
        <v>243</v>
      </c>
      <c r="C1163" t="s">
        <v>21</v>
      </c>
      <c r="D1163" s="21">
        <v>42679</v>
      </c>
      <c r="E1163" t="s">
        <v>502</v>
      </c>
      <c r="F1163" t="s">
        <v>758</v>
      </c>
      <c r="G1163" t="s">
        <v>502</v>
      </c>
      <c r="H1163" t="b">
        <v>0</v>
      </c>
      <c r="I1163" t="b">
        <v>0</v>
      </c>
      <c r="J1163" t="b">
        <v>0</v>
      </c>
      <c r="K1163" s="21">
        <v>42679</v>
      </c>
      <c r="L1163">
        <v>0.33</v>
      </c>
      <c r="M1163">
        <v>1</v>
      </c>
      <c r="N1163">
        <v>0</v>
      </c>
    </row>
    <row r="1164" spans="1:14" x14ac:dyDescent="0.3">
      <c r="A1164" t="s">
        <v>327</v>
      </c>
      <c r="B1164" t="s">
        <v>72</v>
      </c>
      <c r="C1164" t="s">
        <v>18</v>
      </c>
      <c r="D1164" s="21">
        <v>42643</v>
      </c>
      <c r="E1164" t="s">
        <v>489</v>
      </c>
      <c r="F1164" t="s">
        <v>482</v>
      </c>
      <c r="G1164" t="s">
        <v>509</v>
      </c>
      <c r="H1164" t="b">
        <v>0</v>
      </c>
      <c r="I1164" t="b">
        <v>1</v>
      </c>
      <c r="J1164" t="b">
        <v>1</v>
      </c>
      <c r="K1164" s="21">
        <v>42679</v>
      </c>
      <c r="L1164">
        <v>0.25</v>
      </c>
      <c r="M1164">
        <v>0</v>
      </c>
      <c r="N1164">
        <v>0</v>
      </c>
    </row>
    <row r="1165" spans="1:14" x14ac:dyDescent="0.3">
      <c r="A1165" t="s">
        <v>1192</v>
      </c>
      <c r="B1165" t="s">
        <v>98</v>
      </c>
      <c r="C1165" t="s">
        <v>20</v>
      </c>
      <c r="D1165" s="21">
        <v>42688</v>
      </c>
      <c r="E1165" t="s">
        <v>561</v>
      </c>
      <c r="F1165" t="s">
        <v>482</v>
      </c>
      <c r="G1165" t="s">
        <v>561</v>
      </c>
      <c r="H1165" t="b">
        <v>1</v>
      </c>
      <c r="I1165" t="b">
        <v>1</v>
      </c>
      <c r="J1165" t="b">
        <v>1</v>
      </c>
      <c r="L1165">
        <v>1</v>
      </c>
      <c r="M1165">
        <v>0</v>
      </c>
      <c r="N1165">
        <v>0</v>
      </c>
    </row>
    <row r="1166" spans="1:14" x14ac:dyDescent="0.3">
      <c r="A1166" t="s">
        <v>207</v>
      </c>
      <c r="B1166" t="s">
        <v>74</v>
      </c>
      <c r="C1166" t="s">
        <v>21</v>
      </c>
      <c r="D1166" s="21">
        <v>42668</v>
      </c>
      <c r="E1166" t="s">
        <v>539</v>
      </c>
      <c r="F1166" t="s">
        <v>482</v>
      </c>
      <c r="G1166" t="s">
        <v>539</v>
      </c>
      <c r="H1166" t="b">
        <v>1</v>
      </c>
      <c r="I1166" t="b">
        <v>1</v>
      </c>
      <c r="J1166" t="b">
        <v>1</v>
      </c>
      <c r="K1166" s="21">
        <v>42675</v>
      </c>
      <c r="L1166">
        <v>0.33</v>
      </c>
      <c r="M1166">
        <v>0</v>
      </c>
      <c r="N1166">
        <v>0</v>
      </c>
    </row>
    <row r="1167" spans="1:14" x14ac:dyDescent="0.3">
      <c r="A1167" t="s">
        <v>1193</v>
      </c>
      <c r="B1167" t="s">
        <v>547</v>
      </c>
      <c r="C1167" t="s">
        <v>21</v>
      </c>
      <c r="D1167" s="21">
        <v>42679</v>
      </c>
      <c r="E1167" t="s">
        <v>339</v>
      </c>
      <c r="F1167" t="s">
        <v>482</v>
      </c>
      <c r="G1167" t="s">
        <v>339</v>
      </c>
      <c r="H1167" t="b">
        <v>0</v>
      </c>
      <c r="I1167" t="b">
        <v>1</v>
      </c>
      <c r="J1167" t="b">
        <v>1</v>
      </c>
      <c r="L1167">
        <v>1</v>
      </c>
      <c r="M1167">
        <v>0</v>
      </c>
      <c r="N1167">
        <v>0</v>
      </c>
    </row>
    <row r="1168" spans="1:14" x14ac:dyDescent="0.3">
      <c r="A1168" t="s">
        <v>633</v>
      </c>
      <c r="B1168" t="s">
        <v>89</v>
      </c>
      <c r="C1168" t="s">
        <v>21</v>
      </c>
      <c r="D1168" s="21">
        <v>42689</v>
      </c>
      <c r="E1168" t="s">
        <v>491</v>
      </c>
      <c r="H1168" t="b">
        <v>1</v>
      </c>
      <c r="I1168" t="b">
        <v>0</v>
      </c>
      <c r="J1168" t="b">
        <v>0</v>
      </c>
      <c r="L1168">
        <v>0.5</v>
      </c>
      <c r="M1168">
        <v>0</v>
      </c>
      <c r="N1168">
        <v>0</v>
      </c>
    </row>
    <row r="1169" spans="1:14" x14ac:dyDescent="0.3">
      <c r="A1169" t="s">
        <v>236</v>
      </c>
      <c r="B1169" t="s">
        <v>114</v>
      </c>
      <c r="C1169" t="s">
        <v>20</v>
      </c>
      <c r="D1169" s="21">
        <v>42686</v>
      </c>
      <c r="E1169" t="s">
        <v>509</v>
      </c>
      <c r="H1169" t="b">
        <v>1</v>
      </c>
      <c r="I1169" t="b">
        <v>1</v>
      </c>
      <c r="J1169" t="b">
        <v>1</v>
      </c>
      <c r="K1169" s="21">
        <v>42688</v>
      </c>
      <c r="L1169">
        <v>0.33</v>
      </c>
      <c r="M1169">
        <v>0</v>
      </c>
      <c r="N1169">
        <v>0</v>
      </c>
    </row>
    <row r="1170" spans="1:14" x14ac:dyDescent="0.3">
      <c r="A1170" t="s">
        <v>464</v>
      </c>
      <c r="B1170" t="s">
        <v>47</v>
      </c>
      <c r="C1170" t="s">
        <v>20</v>
      </c>
      <c r="D1170" s="21">
        <v>42679</v>
      </c>
      <c r="F1170" t="s">
        <v>482</v>
      </c>
      <c r="G1170" t="s">
        <v>508</v>
      </c>
      <c r="H1170" t="b">
        <v>0</v>
      </c>
      <c r="I1170" t="b">
        <v>1</v>
      </c>
      <c r="J1170" t="b">
        <v>1</v>
      </c>
      <c r="K1170" s="21">
        <v>42679</v>
      </c>
      <c r="L1170">
        <v>0.25</v>
      </c>
      <c r="M1170">
        <v>0</v>
      </c>
      <c r="N1170">
        <v>0</v>
      </c>
    </row>
    <row r="1171" spans="1:14" x14ac:dyDescent="0.3">
      <c r="A1171" t="s">
        <v>1194</v>
      </c>
      <c r="B1171" t="s">
        <v>89</v>
      </c>
      <c r="C1171" t="s">
        <v>21</v>
      </c>
      <c r="D1171" s="21">
        <v>42681</v>
      </c>
      <c r="E1171" t="s">
        <v>539</v>
      </c>
      <c r="H1171" t="b">
        <v>0</v>
      </c>
      <c r="I1171" t="b">
        <v>1</v>
      </c>
      <c r="J1171" t="b">
        <v>1</v>
      </c>
      <c r="K1171" s="21">
        <v>42653</v>
      </c>
      <c r="L1171">
        <v>1</v>
      </c>
      <c r="M1171">
        <v>0</v>
      </c>
      <c r="N1171">
        <v>0</v>
      </c>
    </row>
    <row r="1172" spans="1:14" x14ac:dyDescent="0.3">
      <c r="A1172" t="s">
        <v>1195</v>
      </c>
      <c r="B1172" t="s">
        <v>89</v>
      </c>
      <c r="C1172" t="s">
        <v>21</v>
      </c>
      <c r="D1172" s="21">
        <v>42679</v>
      </c>
      <c r="E1172" t="s">
        <v>539</v>
      </c>
      <c r="F1172" t="s">
        <v>522</v>
      </c>
      <c r="G1172" t="s">
        <v>539</v>
      </c>
      <c r="H1172" t="b">
        <v>1</v>
      </c>
      <c r="I1172" t="b">
        <v>1</v>
      </c>
      <c r="J1172" t="b">
        <v>1</v>
      </c>
      <c r="L1172">
        <v>1</v>
      </c>
      <c r="M1172">
        <v>0</v>
      </c>
      <c r="N1172">
        <v>0</v>
      </c>
    </row>
    <row r="1173" spans="1:14" x14ac:dyDescent="0.3">
      <c r="A1173" t="s">
        <v>284</v>
      </c>
      <c r="B1173" t="s">
        <v>115</v>
      </c>
      <c r="C1173" t="s">
        <v>24</v>
      </c>
      <c r="D1173" s="21">
        <v>42669</v>
      </c>
      <c r="F1173" t="s">
        <v>482</v>
      </c>
      <c r="G1173" t="s">
        <v>648</v>
      </c>
      <c r="H1173" t="b">
        <v>0</v>
      </c>
      <c r="I1173" t="b">
        <v>1</v>
      </c>
      <c r="J1173" t="b">
        <v>1</v>
      </c>
      <c r="K1173" s="21">
        <v>42679</v>
      </c>
      <c r="L1173">
        <v>0.14000000000000001</v>
      </c>
      <c r="M1173">
        <v>0</v>
      </c>
      <c r="N1173">
        <v>0</v>
      </c>
    </row>
    <row r="1174" spans="1:14" x14ac:dyDescent="0.3">
      <c r="A1174" t="s">
        <v>158</v>
      </c>
      <c r="B1174" t="s">
        <v>107</v>
      </c>
      <c r="C1174" t="s">
        <v>21</v>
      </c>
      <c r="D1174" s="21">
        <v>42688</v>
      </c>
      <c r="E1174" t="s">
        <v>491</v>
      </c>
      <c r="F1174" t="s">
        <v>495</v>
      </c>
      <c r="G1174" t="s">
        <v>491</v>
      </c>
      <c r="H1174" t="b">
        <v>0</v>
      </c>
      <c r="I1174" t="b">
        <v>0</v>
      </c>
      <c r="J1174" t="b">
        <v>0</v>
      </c>
      <c r="K1174" s="21">
        <v>42688</v>
      </c>
      <c r="L1174">
        <v>0.5</v>
      </c>
      <c r="M1174">
        <v>1</v>
      </c>
      <c r="N1174">
        <v>0</v>
      </c>
    </row>
    <row r="1175" spans="1:14" x14ac:dyDescent="0.3">
      <c r="A1175" t="s">
        <v>848</v>
      </c>
      <c r="B1175" t="s">
        <v>116</v>
      </c>
      <c r="C1175" t="s">
        <v>21</v>
      </c>
      <c r="D1175" s="21">
        <v>42689</v>
      </c>
      <c r="E1175" t="s">
        <v>307</v>
      </c>
      <c r="H1175" t="b">
        <v>1</v>
      </c>
      <c r="I1175" t="b">
        <v>0</v>
      </c>
      <c r="J1175" t="b">
        <v>0</v>
      </c>
      <c r="L1175">
        <v>0.33</v>
      </c>
      <c r="M1175">
        <v>0</v>
      </c>
      <c r="N1175">
        <v>0</v>
      </c>
    </row>
    <row r="1176" spans="1:14" x14ac:dyDescent="0.3">
      <c r="A1176" t="s">
        <v>1196</v>
      </c>
      <c r="B1176" t="s">
        <v>104</v>
      </c>
      <c r="C1176" t="s">
        <v>18</v>
      </c>
      <c r="D1176" s="21">
        <v>42688</v>
      </c>
      <c r="E1176" t="s">
        <v>142</v>
      </c>
      <c r="F1176" t="s">
        <v>511</v>
      </c>
      <c r="G1176" t="s">
        <v>142</v>
      </c>
      <c r="H1176" t="b">
        <v>1</v>
      </c>
      <c r="I1176" t="b">
        <v>0</v>
      </c>
      <c r="J1176" t="b">
        <v>0</v>
      </c>
      <c r="L1176">
        <v>1</v>
      </c>
      <c r="M1176">
        <v>0</v>
      </c>
      <c r="N1176">
        <v>0</v>
      </c>
    </row>
    <row r="1177" spans="1:14" x14ac:dyDescent="0.3">
      <c r="A1177" t="s">
        <v>1197</v>
      </c>
      <c r="B1177" t="s">
        <v>124</v>
      </c>
      <c r="C1177" t="s">
        <v>21</v>
      </c>
      <c r="D1177" s="21">
        <v>42688</v>
      </c>
      <c r="E1177" t="s">
        <v>539</v>
      </c>
      <c r="F1177" t="s">
        <v>511</v>
      </c>
      <c r="G1177" t="s">
        <v>539</v>
      </c>
      <c r="H1177" t="b">
        <v>0</v>
      </c>
      <c r="I1177" t="b">
        <v>0</v>
      </c>
      <c r="J1177" t="b">
        <v>0</v>
      </c>
      <c r="L1177">
        <v>1</v>
      </c>
      <c r="M1177">
        <v>0</v>
      </c>
      <c r="N1177">
        <v>0</v>
      </c>
    </row>
    <row r="1178" spans="1:14" x14ac:dyDescent="0.3">
      <c r="A1178" t="s">
        <v>601</v>
      </c>
      <c r="B1178" t="s">
        <v>62</v>
      </c>
      <c r="C1178" t="s">
        <v>23</v>
      </c>
      <c r="D1178" s="21">
        <v>42688</v>
      </c>
      <c r="E1178" t="s">
        <v>570</v>
      </c>
      <c r="H1178" t="b">
        <v>0</v>
      </c>
      <c r="I1178" t="b">
        <v>0</v>
      </c>
      <c r="J1178" t="b">
        <v>0</v>
      </c>
      <c r="L1178">
        <v>0.5</v>
      </c>
      <c r="M1178">
        <v>0</v>
      </c>
      <c r="N1178">
        <v>0</v>
      </c>
    </row>
    <row r="1179" spans="1:14" x14ac:dyDescent="0.3">
      <c r="A1179" t="s">
        <v>1198</v>
      </c>
      <c r="B1179" t="s">
        <v>50</v>
      </c>
      <c r="C1179" t="s">
        <v>23</v>
      </c>
      <c r="D1179" s="21">
        <v>42688</v>
      </c>
      <c r="E1179" t="s">
        <v>570</v>
      </c>
      <c r="F1179" t="s">
        <v>511</v>
      </c>
      <c r="G1179" t="s">
        <v>570</v>
      </c>
      <c r="H1179" t="b">
        <v>0</v>
      </c>
      <c r="I1179" t="b">
        <v>0</v>
      </c>
      <c r="J1179" t="b">
        <v>0</v>
      </c>
      <c r="L1179">
        <v>1</v>
      </c>
      <c r="M1179">
        <v>0</v>
      </c>
      <c r="N117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/>
  </sheetViews>
  <sheetFormatPr defaultRowHeight="14.4" x14ac:dyDescent="0.3"/>
  <sheetData>
    <row r="1" spans="1:11" x14ac:dyDescent="0.3">
      <c r="A1" t="s">
        <v>1199</v>
      </c>
      <c r="B1" t="s">
        <v>33</v>
      </c>
      <c r="C1" t="s">
        <v>1200</v>
      </c>
      <c r="D1" t="s">
        <v>1201</v>
      </c>
      <c r="E1" t="s">
        <v>479</v>
      </c>
      <c r="F1" t="s">
        <v>101</v>
      </c>
      <c r="G1" t="s">
        <v>1202</v>
      </c>
      <c r="H1" t="s">
        <v>478</v>
      </c>
      <c r="I1" t="s">
        <v>480</v>
      </c>
      <c r="J1" t="s">
        <v>481</v>
      </c>
      <c r="K1" t="s">
        <v>482</v>
      </c>
    </row>
    <row r="2" spans="1:11" x14ac:dyDescent="0.3">
      <c r="A2" t="s">
        <v>1203</v>
      </c>
      <c r="B2" t="s">
        <v>520</v>
      </c>
      <c r="D2" t="s">
        <v>18</v>
      </c>
      <c r="E2" t="s">
        <v>520</v>
      </c>
      <c r="F2" t="s">
        <v>1204</v>
      </c>
      <c r="G2" s="21">
        <v>42689</v>
      </c>
      <c r="I2" t="b">
        <v>1</v>
      </c>
      <c r="J2" t="b">
        <v>0</v>
      </c>
      <c r="K2" t="b">
        <v>0</v>
      </c>
    </row>
    <row r="3" spans="1:11" x14ac:dyDescent="0.3">
      <c r="A3" t="s">
        <v>1205</v>
      </c>
      <c r="B3" t="s">
        <v>1206</v>
      </c>
      <c r="C3" t="s">
        <v>21</v>
      </c>
      <c r="D3" t="s">
        <v>21</v>
      </c>
      <c r="E3" t="s">
        <v>300</v>
      </c>
      <c r="F3" t="s">
        <v>853</v>
      </c>
      <c r="G3" s="21">
        <v>42685</v>
      </c>
      <c r="H3" t="s">
        <v>1207</v>
      </c>
      <c r="I3" t="b">
        <v>0</v>
      </c>
      <c r="J3" t="b">
        <v>1</v>
      </c>
      <c r="K3" t="b">
        <v>0</v>
      </c>
    </row>
    <row r="4" spans="1:11" x14ac:dyDescent="0.3">
      <c r="A4" t="s">
        <v>1208</v>
      </c>
      <c r="D4" t="s">
        <v>24</v>
      </c>
      <c r="E4" t="s">
        <v>812</v>
      </c>
      <c r="F4" t="s">
        <v>747</v>
      </c>
      <c r="G4" s="21">
        <v>42679</v>
      </c>
      <c r="H4" t="s">
        <v>482</v>
      </c>
      <c r="I4" t="b">
        <v>1</v>
      </c>
      <c r="J4" t="b">
        <v>1</v>
      </c>
      <c r="K4" t="b">
        <v>1</v>
      </c>
    </row>
    <row r="5" spans="1:11" x14ac:dyDescent="0.3">
      <c r="A5" t="s">
        <v>1208</v>
      </c>
      <c r="D5" t="s">
        <v>24</v>
      </c>
      <c r="E5" t="s">
        <v>812</v>
      </c>
      <c r="F5" t="s">
        <v>812</v>
      </c>
      <c r="G5" s="21">
        <v>42683</v>
      </c>
      <c r="H5" t="s">
        <v>511</v>
      </c>
      <c r="I5" t="b">
        <v>0</v>
      </c>
      <c r="J5" t="b">
        <v>0</v>
      </c>
      <c r="K5" t="b">
        <v>0</v>
      </c>
    </row>
    <row r="6" spans="1:11" x14ac:dyDescent="0.3">
      <c r="A6" t="s">
        <v>1209</v>
      </c>
      <c r="B6" t="s">
        <v>1210</v>
      </c>
      <c r="C6" t="s">
        <v>21</v>
      </c>
      <c r="D6" t="s">
        <v>21</v>
      </c>
      <c r="E6" t="s">
        <v>688</v>
      </c>
      <c r="F6" t="s">
        <v>1204</v>
      </c>
      <c r="G6" s="21">
        <v>42684</v>
      </c>
      <c r="H6" t="s">
        <v>1211</v>
      </c>
      <c r="I6" t="b">
        <v>0</v>
      </c>
      <c r="J6" t="b">
        <v>1</v>
      </c>
      <c r="K6" t="b">
        <v>0</v>
      </c>
    </row>
    <row r="7" spans="1:11" x14ac:dyDescent="0.3">
      <c r="A7" t="s">
        <v>1212</v>
      </c>
      <c r="B7" t="s">
        <v>39</v>
      </c>
      <c r="C7" t="s">
        <v>18</v>
      </c>
      <c r="D7" t="s">
        <v>18</v>
      </c>
      <c r="E7" t="s">
        <v>502</v>
      </c>
      <c r="F7" t="s">
        <v>1204</v>
      </c>
      <c r="G7" s="21">
        <v>42675</v>
      </c>
      <c r="H7" t="s">
        <v>522</v>
      </c>
      <c r="I7" t="b">
        <v>0</v>
      </c>
      <c r="J7" t="b">
        <v>0</v>
      </c>
      <c r="K7" t="b">
        <v>0</v>
      </c>
    </row>
    <row r="8" spans="1:11" x14ac:dyDescent="0.3">
      <c r="A8" t="s">
        <v>1213</v>
      </c>
      <c r="D8" t="s">
        <v>23</v>
      </c>
      <c r="E8" t="s">
        <v>529</v>
      </c>
      <c r="F8" t="s">
        <v>500</v>
      </c>
      <c r="G8" s="21">
        <v>42675</v>
      </c>
      <c r="H8" t="s">
        <v>482</v>
      </c>
      <c r="I8" t="b">
        <v>1</v>
      </c>
      <c r="J8" t="b">
        <v>1</v>
      </c>
      <c r="K8" t="b">
        <v>0</v>
      </c>
    </row>
    <row r="9" spans="1:11" x14ac:dyDescent="0.3">
      <c r="A9" t="s">
        <v>1213</v>
      </c>
      <c r="D9" t="s">
        <v>23</v>
      </c>
      <c r="E9" t="s">
        <v>529</v>
      </c>
      <c r="G9" s="21">
        <v>42677</v>
      </c>
      <c r="H9" t="s">
        <v>482</v>
      </c>
      <c r="I9" t="b">
        <v>1</v>
      </c>
      <c r="J9" t="b">
        <v>1</v>
      </c>
      <c r="K9" t="b">
        <v>1</v>
      </c>
    </row>
    <row r="10" spans="1:11" x14ac:dyDescent="0.3">
      <c r="A10" t="s">
        <v>1214</v>
      </c>
      <c r="B10" t="s">
        <v>64</v>
      </c>
      <c r="C10" t="s">
        <v>18</v>
      </c>
      <c r="D10" t="s">
        <v>18</v>
      </c>
      <c r="E10" t="s">
        <v>489</v>
      </c>
      <c r="F10" t="s">
        <v>520</v>
      </c>
      <c r="G10" s="21">
        <v>42677</v>
      </c>
      <c r="H10" t="s">
        <v>1215</v>
      </c>
      <c r="I10" t="b">
        <v>1</v>
      </c>
      <c r="J10" t="b">
        <v>0</v>
      </c>
      <c r="K10" t="b">
        <v>0</v>
      </c>
    </row>
    <row r="11" spans="1:11" x14ac:dyDescent="0.3">
      <c r="A11" t="s">
        <v>1216</v>
      </c>
      <c r="B11" t="s">
        <v>492</v>
      </c>
      <c r="D11" t="s">
        <v>18</v>
      </c>
      <c r="E11" t="s">
        <v>492</v>
      </c>
      <c r="F11" t="s">
        <v>300</v>
      </c>
      <c r="G11" s="21">
        <v>42686</v>
      </c>
      <c r="H11" t="s">
        <v>1215</v>
      </c>
      <c r="I11" t="b">
        <v>1</v>
      </c>
      <c r="J11" t="b">
        <v>0</v>
      </c>
      <c r="K11" t="b">
        <v>0</v>
      </c>
    </row>
    <row r="12" spans="1:11" x14ac:dyDescent="0.3">
      <c r="A12" t="s">
        <v>1217</v>
      </c>
      <c r="D12" t="s">
        <v>23</v>
      </c>
      <c r="E12" t="s">
        <v>570</v>
      </c>
      <c r="F12" t="s">
        <v>500</v>
      </c>
      <c r="G12" s="21">
        <v>42688</v>
      </c>
      <c r="H12" t="s">
        <v>1218</v>
      </c>
      <c r="I12" t="b">
        <v>1</v>
      </c>
      <c r="J12" t="b">
        <v>0</v>
      </c>
      <c r="K12" t="b">
        <v>0</v>
      </c>
    </row>
    <row r="13" spans="1:11" x14ac:dyDescent="0.3">
      <c r="A13" t="s">
        <v>1219</v>
      </c>
      <c r="B13" t="s">
        <v>40</v>
      </c>
      <c r="C13" t="s">
        <v>22</v>
      </c>
      <c r="D13" t="s">
        <v>19</v>
      </c>
      <c r="E13" t="s">
        <v>345</v>
      </c>
      <c r="F13" t="s">
        <v>853</v>
      </c>
      <c r="G13" s="21">
        <v>42683</v>
      </c>
      <c r="H13" t="s">
        <v>522</v>
      </c>
      <c r="I13" t="b">
        <v>0</v>
      </c>
      <c r="J13" t="b">
        <v>1</v>
      </c>
      <c r="K13" t="b">
        <v>0</v>
      </c>
    </row>
    <row r="14" spans="1:11" x14ac:dyDescent="0.3">
      <c r="A14" t="s">
        <v>1220</v>
      </c>
      <c r="D14" t="s">
        <v>20</v>
      </c>
      <c r="E14" t="s">
        <v>499</v>
      </c>
      <c r="F14" t="s">
        <v>853</v>
      </c>
      <c r="G14" s="21">
        <v>42684</v>
      </c>
      <c r="H14" t="s">
        <v>522</v>
      </c>
      <c r="I14" t="b">
        <v>0</v>
      </c>
      <c r="J14" t="b">
        <v>1</v>
      </c>
      <c r="K14" t="b">
        <v>0</v>
      </c>
    </row>
    <row r="15" spans="1:11" x14ac:dyDescent="0.3">
      <c r="A15" t="s">
        <v>1221</v>
      </c>
      <c r="B15" t="s">
        <v>108</v>
      </c>
      <c r="C15" t="s">
        <v>21</v>
      </c>
      <c r="D15" t="s">
        <v>21</v>
      </c>
      <c r="E15" t="s">
        <v>392</v>
      </c>
      <c r="F15" t="s">
        <v>1204</v>
      </c>
      <c r="G15" s="21">
        <v>42675</v>
      </c>
      <c r="I15" t="b">
        <v>1</v>
      </c>
      <c r="J15" t="b">
        <v>1</v>
      </c>
      <c r="K15" t="b">
        <v>0</v>
      </c>
    </row>
    <row r="16" spans="1:11" x14ac:dyDescent="0.3">
      <c r="A16" t="s">
        <v>1221</v>
      </c>
      <c r="B16" t="s">
        <v>108</v>
      </c>
      <c r="C16" t="s">
        <v>21</v>
      </c>
      <c r="D16" t="s">
        <v>21</v>
      </c>
      <c r="E16" t="s">
        <v>392</v>
      </c>
      <c r="F16" t="s">
        <v>853</v>
      </c>
      <c r="G16" s="21">
        <v>42686</v>
      </c>
      <c r="H16" t="s">
        <v>482</v>
      </c>
      <c r="I16" t="b">
        <v>0</v>
      </c>
      <c r="J16" t="b">
        <v>1</v>
      </c>
      <c r="K16" t="b">
        <v>0</v>
      </c>
    </row>
    <row r="17" spans="1:11" x14ac:dyDescent="0.3">
      <c r="A17" t="s">
        <v>1222</v>
      </c>
      <c r="B17" t="s">
        <v>115</v>
      </c>
      <c r="C17" t="s">
        <v>24</v>
      </c>
      <c r="D17" t="s">
        <v>24</v>
      </c>
      <c r="E17" t="s">
        <v>1223</v>
      </c>
      <c r="F17" t="s">
        <v>144</v>
      </c>
      <c r="G17" s="21">
        <v>42688</v>
      </c>
      <c r="H17" t="s">
        <v>1215</v>
      </c>
      <c r="I17" t="b">
        <v>1</v>
      </c>
      <c r="J17" t="b">
        <v>0</v>
      </c>
      <c r="K17" t="b">
        <v>0</v>
      </c>
    </row>
    <row r="18" spans="1:11" x14ac:dyDescent="0.3">
      <c r="A18" t="s">
        <v>1224</v>
      </c>
      <c r="B18" t="s">
        <v>1225</v>
      </c>
      <c r="C18" t="s">
        <v>20</v>
      </c>
      <c r="D18" t="s">
        <v>20</v>
      </c>
      <c r="E18" t="s">
        <v>516</v>
      </c>
      <c r="F18" t="s">
        <v>1022</v>
      </c>
      <c r="G18" s="21">
        <v>42677</v>
      </c>
      <c r="H18" t="s">
        <v>1226</v>
      </c>
      <c r="I18" t="b">
        <v>1</v>
      </c>
      <c r="J18" t="b">
        <v>0</v>
      </c>
      <c r="K18" t="b">
        <v>0</v>
      </c>
    </row>
    <row r="19" spans="1:11" x14ac:dyDescent="0.3">
      <c r="A19" t="s">
        <v>1227</v>
      </c>
      <c r="D19" t="s">
        <v>19</v>
      </c>
      <c r="E19" t="s">
        <v>656</v>
      </c>
      <c r="F19" t="s">
        <v>656</v>
      </c>
      <c r="G19" s="21">
        <v>42688</v>
      </c>
      <c r="H19" t="s">
        <v>1215</v>
      </c>
      <c r="I19" t="b">
        <v>1</v>
      </c>
      <c r="J19" t="b">
        <v>0</v>
      </c>
      <c r="K19" t="b">
        <v>0</v>
      </c>
    </row>
    <row r="20" spans="1:11" x14ac:dyDescent="0.3">
      <c r="A20" t="s">
        <v>1228</v>
      </c>
      <c r="B20" t="s">
        <v>104</v>
      </c>
      <c r="C20" t="s">
        <v>18</v>
      </c>
      <c r="D20" t="s">
        <v>18</v>
      </c>
      <c r="E20" t="s">
        <v>492</v>
      </c>
      <c r="F20" t="s">
        <v>520</v>
      </c>
      <c r="G20" s="21">
        <v>42683</v>
      </c>
      <c r="H20" t="s">
        <v>1226</v>
      </c>
      <c r="I20" t="b">
        <v>1</v>
      </c>
      <c r="J20" t="b">
        <v>0</v>
      </c>
      <c r="K20" t="b">
        <v>0</v>
      </c>
    </row>
    <row r="21" spans="1:11" x14ac:dyDescent="0.3">
      <c r="A21" t="s">
        <v>1229</v>
      </c>
      <c r="D21" t="s">
        <v>24</v>
      </c>
      <c r="E21" t="s">
        <v>587</v>
      </c>
      <c r="F21" t="s">
        <v>1230</v>
      </c>
      <c r="G21" s="21">
        <v>42684</v>
      </c>
      <c r="H21" t="s">
        <v>1226</v>
      </c>
      <c r="I21" t="b">
        <v>1</v>
      </c>
      <c r="J21" t="b">
        <v>0</v>
      </c>
      <c r="K21" t="b">
        <v>0</v>
      </c>
    </row>
    <row r="22" spans="1:11" x14ac:dyDescent="0.3">
      <c r="A22" t="s">
        <v>1231</v>
      </c>
      <c r="B22" t="s">
        <v>566</v>
      </c>
      <c r="C22" t="s">
        <v>21</v>
      </c>
      <c r="D22" t="s">
        <v>21</v>
      </c>
      <c r="E22" t="s">
        <v>307</v>
      </c>
      <c r="F22" t="s">
        <v>1204</v>
      </c>
      <c r="G22" s="21">
        <v>42688</v>
      </c>
      <c r="I22" t="b">
        <v>1</v>
      </c>
      <c r="J22" t="b">
        <v>0</v>
      </c>
      <c r="K22" t="b">
        <v>0</v>
      </c>
    </row>
    <row r="23" spans="1:11" x14ac:dyDescent="0.3">
      <c r="A23" t="s">
        <v>1232</v>
      </c>
      <c r="B23" t="s">
        <v>36</v>
      </c>
      <c r="C23" t="s">
        <v>18</v>
      </c>
      <c r="D23" t="s">
        <v>18</v>
      </c>
      <c r="E23" t="s">
        <v>142</v>
      </c>
      <c r="F23" t="s">
        <v>1204</v>
      </c>
      <c r="G23" s="21">
        <v>42676</v>
      </c>
      <c r="H23" t="s">
        <v>1207</v>
      </c>
      <c r="I23" t="b">
        <v>0</v>
      </c>
      <c r="J23" t="b">
        <v>0</v>
      </c>
      <c r="K23" t="b">
        <v>0</v>
      </c>
    </row>
    <row r="24" spans="1:11" x14ac:dyDescent="0.3">
      <c r="A24" t="s">
        <v>1233</v>
      </c>
      <c r="D24" t="s">
        <v>18</v>
      </c>
      <c r="E24" t="s">
        <v>57</v>
      </c>
      <c r="F24" t="s">
        <v>1204</v>
      </c>
      <c r="G24" s="21">
        <v>42681</v>
      </c>
      <c r="I24" t="b">
        <v>0</v>
      </c>
      <c r="J24" t="b">
        <v>1</v>
      </c>
      <c r="K24" t="b">
        <v>0</v>
      </c>
    </row>
    <row r="25" spans="1:11" x14ac:dyDescent="0.3">
      <c r="A25" t="s">
        <v>1233</v>
      </c>
      <c r="D25" t="s">
        <v>18</v>
      </c>
      <c r="E25" t="s">
        <v>57</v>
      </c>
      <c r="F25" t="s">
        <v>1204</v>
      </c>
      <c r="G25" s="21">
        <v>42681</v>
      </c>
      <c r="H25" t="s">
        <v>1211</v>
      </c>
      <c r="I25" t="b">
        <v>0</v>
      </c>
      <c r="J25" t="b">
        <v>1</v>
      </c>
      <c r="K25" t="b">
        <v>0</v>
      </c>
    </row>
    <row r="26" spans="1:11" x14ac:dyDescent="0.3">
      <c r="A26" t="s">
        <v>1234</v>
      </c>
      <c r="B26" t="s">
        <v>92</v>
      </c>
      <c r="C26" t="s">
        <v>21</v>
      </c>
      <c r="D26" t="s">
        <v>21</v>
      </c>
      <c r="E26" t="s">
        <v>339</v>
      </c>
      <c r="F26" t="s">
        <v>747</v>
      </c>
      <c r="G26" s="21">
        <v>42688</v>
      </c>
      <c r="H26" t="s">
        <v>482</v>
      </c>
      <c r="I26" t="b">
        <v>0</v>
      </c>
      <c r="J26" t="b">
        <v>1</v>
      </c>
      <c r="K26" t="b">
        <v>1</v>
      </c>
    </row>
    <row r="27" spans="1:11" x14ac:dyDescent="0.3">
      <c r="A27" t="s">
        <v>1235</v>
      </c>
      <c r="B27" t="s">
        <v>125</v>
      </c>
      <c r="C27" t="s">
        <v>18</v>
      </c>
      <c r="D27" t="s">
        <v>18</v>
      </c>
      <c r="E27" t="s">
        <v>553</v>
      </c>
      <c r="F27" t="s">
        <v>747</v>
      </c>
      <c r="G27" s="21">
        <v>42675</v>
      </c>
      <c r="H27" t="s">
        <v>522</v>
      </c>
      <c r="I27" t="b">
        <v>0</v>
      </c>
      <c r="J27" t="b">
        <v>0</v>
      </c>
      <c r="K27" t="b">
        <v>0</v>
      </c>
    </row>
    <row r="28" spans="1:11" x14ac:dyDescent="0.3">
      <c r="A28" t="s">
        <v>1236</v>
      </c>
      <c r="B28" t="s">
        <v>108</v>
      </c>
      <c r="C28" t="s">
        <v>21</v>
      </c>
      <c r="D28" t="s">
        <v>21</v>
      </c>
      <c r="E28" t="s">
        <v>339</v>
      </c>
      <c r="F28" t="s">
        <v>502</v>
      </c>
      <c r="G28" s="21">
        <v>42678</v>
      </c>
      <c r="H28" t="s">
        <v>1215</v>
      </c>
      <c r="I28" t="b">
        <v>1</v>
      </c>
      <c r="J28" t="b">
        <v>0</v>
      </c>
      <c r="K28" t="b">
        <v>0</v>
      </c>
    </row>
    <row r="29" spans="1:11" x14ac:dyDescent="0.3">
      <c r="A29" t="s">
        <v>1237</v>
      </c>
      <c r="B29" t="s">
        <v>108</v>
      </c>
      <c r="C29" t="s">
        <v>21</v>
      </c>
      <c r="D29" t="s">
        <v>21</v>
      </c>
      <c r="E29" t="s">
        <v>339</v>
      </c>
      <c r="F29" t="s">
        <v>853</v>
      </c>
      <c r="G29" s="21">
        <v>42677</v>
      </c>
      <c r="H29" t="s">
        <v>1211</v>
      </c>
      <c r="I29" t="b">
        <v>0</v>
      </c>
      <c r="J29" t="b">
        <v>1</v>
      </c>
      <c r="K29" t="b">
        <v>0</v>
      </c>
    </row>
    <row r="30" spans="1:11" x14ac:dyDescent="0.3">
      <c r="A30" t="s">
        <v>1238</v>
      </c>
      <c r="D30" t="s">
        <v>18</v>
      </c>
      <c r="E30" t="s">
        <v>492</v>
      </c>
      <c r="F30" t="s">
        <v>520</v>
      </c>
      <c r="G30" s="21">
        <v>42683</v>
      </c>
      <c r="H30" t="s">
        <v>1226</v>
      </c>
      <c r="I30" t="b">
        <v>1</v>
      </c>
      <c r="J30" t="b">
        <v>0</v>
      </c>
      <c r="K30" t="b">
        <v>0</v>
      </c>
    </row>
    <row r="31" spans="1:11" x14ac:dyDescent="0.3">
      <c r="A31" t="s">
        <v>1239</v>
      </c>
      <c r="B31" t="s">
        <v>94</v>
      </c>
      <c r="C31" t="s">
        <v>22</v>
      </c>
      <c r="D31" t="s">
        <v>19</v>
      </c>
      <c r="E31" t="s">
        <v>673</v>
      </c>
      <c r="G31" s="21">
        <v>42678</v>
      </c>
      <c r="H31" t="s">
        <v>482</v>
      </c>
      <c r="I31" t="b">
        <v>1</v>
      </c>
      <c r="J31" t="b">
        <v>1</v>
      </c>
      <c r="K31" t="b">
        <v>1</v>
      </c>
    </row>
    <row r="32" spans="1:11" x14ac:dyDescent="0.3">
      <c r="A32" t="s">
        <v>1239</v>
      </c>
      <c r="B32" t="s">
        <v>94</v>
      </c>
      <c r="C32" t="s">
        <v>22</v>
      </c>
      <c r="D32" t="s">
        <v>19</v>
      </c>
      <c r="E32" t="s">
        <v>673</v>
      </c>
      <c r="F32" t="s">
        <v>853</v>
      </c>
      <c r="G32" s="21">
        <v>42684</v>
      </c>
      <c r="H32" t="s">
        <v>522</v>
      </c>
      <c r="I32" t="b">
        <v>1</v>
      </c>
      <c r="J32" t="b">
        <v>1</v>
      </c>
      <c r="K32" t="b">
        <v>0</v>
      </c>
    </row>
    <row r="33" spans="1:11" x14ac:dyDescent="0.3">
      <c r="A33" t="s">
        <v>1240</v>
      </c>
      <c r="B33" t="s">
        <v>128</v>
      </c>
      <c r="C33" t="s">
        <v>18</v>
      </c>
      <c r="D33" t="s">
        <v>18</v>
      </c>
      <c r="E33" t="s">
        <v>57</v>
      </c>
      <c r="F33" t="s">
        <v>853</v>
      </c>
      <c r="G33" s="21">
        <v>42676</v>
      </c>
      <c r="H33" t="s">
        <v>1207</v>
      </c>
      <c r="I33" t="b">
        <v>0</v>
      </c>
      <c r="J33" t="b">
        <v>1</v>
      </c>
      <c r="K33" t="b">
        <v>0</v>
      </c>
    </row>
    <row r="34" spans="1:11" x14ac:dyDescent="0.3">
      <c r="A34" t="s">
        <v>1241</v>
      </c>
      <c r="B34" t="s">
        <v>128</v>
      </c>
      <c r="C34" t="s">
        <v>18</v>
      </c>
      <c r="D34" t="s">
        <v>18</v>
      </c>
      <c r="E34" t="s">
        <v>57</v>
      </c>
      <c r="F34" t="s">
        <v>853</v>
      </c>
      <c r="G34" s="21">
        <v>42678</v>
      </c>
      <c r="H34" t="s">
        <v>482</v>
      </c>
      <c r="I34" t="b">
        <v>0</v>
      </c>
      <c r="J34" t="b">
        <v>1</v>
      </c>
      <c r="K34" t="b">
        <v>1</v>
      </c>
    </row>
    <row r="35" spans="1:11" x14ac:dyDescent="0.3">
      <c r="A35" t="s">
        <v>1241</v>
      </c>
      <c r="B35" t="s">
        <v>128</v>
      </c>
      <c r="C35" t="s">
        <v>18</v>
      </c>
      <c r="D35" t="s">
        <v>18</v>
      </c>
      <c r="E35" t="s">
        <v>57</v>
      </c>
      <c r="F35" t="s">
        <v>100</v>
      </c>
      <c r="G35" s="21">
        <v>42679</v>
      </c>
      <c r="H35" t="s">
        <v>1215</v>
      </c>
      <c r="I35" t="b">
        <v>1</v>
      </c>
      <c r="J35" t="b">
        <v>0</v>
      </c>
      <c r="K35" t="b">
        <v>0</v>
      </c>
    </row>
    <row r="36" spans="1:11" x14ac:dyDescent="0.3">
      <c r="A36" t="s">
        <v>1242</v>
      </c>
      <c r="B36" t="s">
        <v>108</v>
      </c>
      <c r="C36" t="s">
        <v>21</v>
      </c>
      <c r="D36" t="s">
        <v>21</v>
      </c>
      <c r="E36" t="s">
        <v>339</v>
      </c>
      <c r="F36" t="s">
        <v>853</v>
      </c>
      <c r="G36" s="21">
        <v>42677</v>
      </c>
      <c r="H36" t="s">
        <v>1207</v>
      </c>
      <c r="I36" t="b">
        <v>0</v>
      </c>
      <c r="J36" t="b">
        <v>1</v>
      </c>
      <c r="K36" t="b">
        <v>0</v>
      </c>
    </row>
    <row r="37" spans="1:11" x14ac:dyDescent="0.3">
      <c r="A37" t="s">
        <v>1243</v>
      </c>
      <c r="B37" t="s">
        <v>128</v>
      </c>
      <c r="C37" t="s">
        <v>18</v>
      </c>
      <c r="D37" t="s">
        <v>18</v>
      </c>
      <c r="E37" t="s">
        <v>489</v>
      </c>
      <c r="F37" t="s">
        <v>73</v>
      </c>
      <c r="G37" s="21">
        <v>42675</v>
      </c>
      <c r="H37" t="s">
        <v>522</v>
      </c>
      <c r="I37" t="b">
        <v>0</v>
      </c>
      <c r="J37" t="b">
        <v>1</v>
      </c>
      <c r="K37" t="b">
        <v>0</v>
      </c>
    </row>
    <row r="38" spans="1:11" x14ac:dyDescent="0.3">
      <c r="A38" t="s">
        <v>1244</v>
      </c>
      <c r="B38" t="s">
        <v>112</v>
      </c>
      <c r="C38" t="s">
        <v>21</v>
      </c>
      <c r="D38" t="s">
        <v>21</v>
      </c>
      <c r="E38" t="s">
        <v>392</v>
      </c>
      <c r="F38" t="s">
        <v>502</v>
      </c>
      <c r="G38" s="21">
        <v>42685</v>
      </c>
      <c r="H38" t="s">
        <v>1215</v>
      </c>
      <c r="I38" t="b">
        <v>1</v>
      </c>
      <c r="J38" t="b">
        <v>0</v>
      </c>
      <c r="K38" t="b">
        <v>0</v>
      </c>
    </row>
    <row r="39" spans="1:11" x14ac:dyDescent="0.3">
      <c r="A39" t="s">
        <v>1245</v>
      </c>
      <c r="B39" t="s">
        <v>60</v>
      </c>
      <c r="C39" t="s">
        <v>23</v>
      </c>
      <c r="D39" t="s">
        <v>23</v>
      </c>
      <c r="E39" t="s">
        <v>500</v>
      </c>
      <c r="F39" t="s">
        <v>500</v>
      </c>
      <c r="G39" s="21">
        <v>42683</v>
      </c>
      <c r="H39" t="s">
        <v>1218</v>
      </c>
      <c r="I39" t="b">
        <v>1</v>
      </c>
      <c r="J39" t="b">
        <v>0</v>
      </c>
      <c r="K39" t="b">
        <v>0</v>
      </c>
    </row>
    <row r="40" spans="1:11" x14ac:dyDescent="0.3">
      <c r="A40" t="s">
        <v>1245</v>
      </c>
      <c r="B40" t="s">
        <v>60</v>
      </c>
      <c r="C40" t="s">
        <v>23</v>
      </c>
      <c r="D40" t="s">
        <v>23</v>
      </c>
      <c r="E40" t="s">
        <v>500</v>
      </c>
      <c r="F40" t="s">
        <v>853</v>
      </c>
      <c r="G40" s="21">
        <v>42686</v>
      </c>
      <c r="H40" t="s">
        <v>522</v>
      </c>
      <c r="I40" t="b">
        <v>0</v>
      </c>
      <c r="J40" t="b">
        <v>1</v>
      </c>
      <c r="K40" t="b">
        <v>0</v>
      </c>
    </row>
    <row r="41" spans="1:11" x14ac:dyDescent="0.3">
      <c r="A41" t="s">
        <v>1246</v>
      </c>
      <c r="B41" t="s">
        <v>105</v>
      </c>
      <c r="C41" t="s">
        <v>22</v>
      </c>
      <c r="D41" t="s">
        <v>19</v>
      </c>
      <c r="E41" t="s">
        <v>656</v>
      </c>
      <c r="G41" s="21">
        <v>42681</v>
      </c>
      <c r="H41" t="s">
        <v>1215</v>
      </c>
      <c r="I41" t="b">
        <v>1</v>
      </c>
      <c r="J41" t="b">
        <v>0</v>
      </c>
      <c r="K41" t="b">
        <v>0</v>
      </c>
    </row>
    <row r="42" spans="1:11" x14ac:dyDescent="0.3">
      <c r="A42" t="s">
        <v>1247</v>
      </c>
      <c r="B42" t="s">
        <v>64</v>
      </c>
      <c r="C42" t="s">
        <v>18</v>
      </c>
      <c r="D42" t="s">
        <v>18</v>
      </c>
      <c r="E42" t="s">
        <v>300</v>
      </c>
      <c r="F42" t="s">
        <v>853</v>
      </c>
      <c r="G42" s="21">
        <v>42677</v>
      </c>
      <c r="H42" t="s">
        <v>522</v>
      </c>
      <c r="I42" t="b">
        <v>0</v>
      </c>
      <c r="J42" t="b">
        <v>1</v>
      </c>
      <c r="K42" t="b">
        <v>0</v>
      </c>
    </row>
    <row r="43" spans="1:11" x14ac:dyDescent="0.3">
      <c r="A43" t="s">
        <v>1247</v>
      </c>
      <c r="B43" t="s">
        <v>64</v>
      </c>
      <c r="C43" t="s">
        <v>18</v>
      </c>
      <c r="D43" t="s">
        <v>18</v>
      </c>
      <c r="E43" t="s">
        <v>300</v>
      </c>
      <c r="F43" t="s">
        <v>300</v>
      </c>
      <c r="G43" s="21">
        <v>42685</v>
      </c>
      <c r="H43" t="s">
        <v>511</v>
      </c>
      <c r="I43" t="b">
        <v>1</v>
      </c>
      <c r="J43" t="b">
        <v>0</v>
      </c>
      <c r="K43" t="b">
        <v>0</v>
      </c>
    </row>
    <row r="44" spans="1:11" x14ac:dyDescent="0.3">
      <c r="A44" t="s">
        <v>1248</v>
      </c>
      <c r="B44" t="s">
        <v>94</v>
      </c>
      <c r="C44" t="s">
        <v>22</v>
      </c>
      <c r="D44" t="s">
        <v>19</v>
      </c>
      <c r="E44" t="s">
        <v>656</v>
      </c>
      <c r="F44" t="s">
        <v>656</v>
      </c>
      <c r="G44" s="21">
        <v>42675</v>
      </c>
      <c r="H44" t="s">
        <v>1249</v>
      </c>
      <c r="I44" t="b">
        <v>0</v>
      </c>
      <c r="J44" t="b">
        <v>0</v>
      </c>
      <c r="K44" t="b">
        <v>0</v>
      </c>
    </row>
    <row r="45" spans="1:11" x14ac:dyDescent="0.3">
      <c r="A45" t="s">
        <v>1250</v>
      </c>
      <c r="B45" t="s">
        <v>83</v>
      </c>
      <c r="C45" t="s">
        <v>19</v>
      </c>
      <c r="D45" t="s">
        <v>19</v>
      </c>
      <c r="E45" t="s">
        <v>545</v>
      </c>
      <c r="F45" t="s">
        <v>1204</v>
      </c>
      <c r="G45" s="21">
        <v>42675</v>
      </c>
      <c r="H45" t="s">
        <v>1211</v>
      </c>
      <c r="I45" t="b">
        <v>0</v>
      </c>
      <c r="J45" t="b">
        <v>1</v>
      </c>
      <c r="K45" t="b">
        <v>0</v>
      </c>
    </row>
    <row r="46" spans="1:11" x14ac:dyDescent="0.3">
      <c r="A46" t="s">
        <v>1251</v>
      </c>
      <c r="B46" t="s">
        <v>94</v>
      </c>
      <c r="C46" t="s">
        <v>22</v>
      </c>
      <c r="D46" t="s">
        <v>19</v>
      </c>
      <c r="E46" t="s">
        <v>656</v>
      </c>
      <c r="F46" t="s">
        <v>656</v>
      </c>
      <c r="G46" s="21">
        <v>42675</v>
      </c>
      <c r="H46" t="s">
        <v>1215</v>
      </c>
      <c r="I46" t="b">
        <v>1</v>
      </c>
      <c r="J46" t="b">
        <v>0</v>
      </c>
      <c r="K46" t="b">
        <v>0</v>
      </c>
    </row>
    <row r="47" spans="1:11" x14ac:dyDescent="0.3">
      <c r="A47" t="s">
        <v>1252</v>
      </c>
      <c r="B47" t="s">
        <v>108</v>
      </c>
      <c r="C47" t="s">
        <v>21</v>
      </c>
      <c r="D47" t="s">
        <v>21</v>
      </c>
      <c r="E47" t="s">
        <v>339</v>
      </c>
      <c r="F47" t="s">
        <v>100</v>
      </c>
      <c r="G47" s="21">
        <v>42686</v>
      </c>
      <c r="H47" t="s">
        <v>1253</v>
      </c>
      <c r="I47" t="b">
        <v>1</v>
      </c>
      <c r="J47" t="b">
        <v>1</v>
      </c>
      <c r="K47" t="b">
        <v>0</v>
      </c>
    </row>
    <row r="48" spans="1:11" x14ac:dyDescent="0.3">
      <c r="A48" t="s">
        <v>1252</v>
      </c>
      <c r="B48" t="s">
        <v>108</v>
      </c>
      <c r="C48" t="s">
        <v>21</v>
      </c>
      <c r="D48" t="s">
        <v>21</v>
      </c>
      <c r="E48" t="s">
        <v>339</v>
      </c>
      <c r="F48" t="s">
        <v>100</v>
      </c>
      <c r="G48" s="21">
        <v>42688</v>
      </c>
      <c r="H48" t="s">
        <v>1215</v>
      </c>
      <c r="I48" t="b">
        <v>1</v>
      </c>
      <c r="J48" t="b">
        <v>0</v>
      </c>
      <c r="K48" t="b">
        <v>0</v>
      </c>
    </row>
    <row r="49" spans="1:11" x14ac:dyDescent="0.3">
      <c r="A49" t="s">
        <v>1254</v>
      </c>
      <c r="B49" t="s">
        <v>108</v>
      </c>
      <c r="C49" t="s">
        <v>21</v>
      </c>
      <c r="D49" t="s">
        <v>21</v>
      </c>
      <c r="E49" t="s">
        <v>339</v>
      </c>
      <c r="F49" t="s">
        <v>853</v>
      </c>
      <c r="G49" s="21">
        <v>42685</v>
      </c>
      <c r="H49" t="s">
        <v>1207</v>
      </c>
      <c r="I49" t="b">
        <v>0</v>
      </c>
      <c r="J49" t="b">
        <v>1</v>
      </c>
      <c r="K49" t="b">
        <v>0</v>
      </c>
    </row>
    <row r="50" spans="1:11" x14ac:dyDescent="0.3">
      <c r="A50" t="s">
        <v>1255</v>
      </c>
      <c r="B50" t="s">
        <v>74</v>
      </c>
      <c r="C50" t="s">
        <v>21</v>
      </c>
      <c r="D50" t="s">
        <v>21</v>
      </c>
      <c r="E50" t="s">
        <v>502</v>
      </c>
      <c r="F50" t="s">
        <v>100</v>
      </c>
      <c r="G50" s="21">
        <v>42688</v>
      </c>
      <c r="H50" t="s">
        <v>1226</v>
      </c>
      <c r="I50" t="b">
        <v>1</v>
      </c>
      <c r="J50" t="b">
        <v>0</v>
      </c>
      <c r="K50" t="b">
        <v>0</v>
      </c>
    </row>
    <row r="51" spans="1:11" x14ac:dyDescent="0.3">
      <c r="A51" t="s">
        <v>1256</v>
      </c>
      <c r="B51" t="s">
        <v>427</v>
      </c>
      <c r="D51" t="s">
        <v>24</v>
      </c>
      <c r="E51" t="s">
        <v>427</v>
      </c>
      <c r="F51" t="s">
        <v>853</v>
      </c>
      <c r="G51" s="21">
        <v>42679</v>
      </c>
      <c r="H51" t="s">
        <v>1207</v>
      </c>
      <c r="I51" t="b">
        <v>0</v>
      </c>
      <c r="J51" t="b">
        <v>1</v>
      </c>
      <c r="K51" t="b">
        <v>0</v>
      </c>
    </row>
    <row r="52" spans="1:11" x14ac:dyDescent="0.3">
      <c r="A52" t="s">
        <v>1257</v>
      </c>
      <c r="B52" t="s">
        <v>56</v>
      </c>
      <c r="C52" t="s">
        <v>24</v>
      </c>
      <c r="D52" t="s">
        <v>24</v>
      </c>
      <c r="E52" t="s">
        <v>587</v>
      </c>
      <c r="F52" t="s">
        <v>1230</v>
      </c>
      <c r="G52" s="21">
        <v>42676</v>
      </c>
      <c r="H52" t="s">
        <v>1226</v>
      </c>
      <c r="I52" t="b">
        <v>1</v>
      </c>
      <c r="J52" t="b">
        <v>0</v>
      </c>
      <c r="K52" t="b">
        <v>0</v>
      </c>
    </row>
    <row r="53" spans="1:11" x14ac:dyDescent="0.3">
      <c r="A53" t="s">
        <v>1258</v>
      </c>
      <c r="B53" t="s">
        <v>124</v>
      </c>
      <c r="C53" t="s">
        <v>21</v>
      </c>
      <c r="D53" t="s">
        <v>21</v>
      </c>
      <c r="E53" t="s">
        <v>392</v>
      </c>
      <c r="F53" t="s">
        <v>853</v>
      </c>
      <c r="G53" s="21">
        <v>42676</v>
      </c>
      <c r="H53" t="s">
        <v>1207</v>
      </c>
      <c r="I53" t="b">
        <v>0</v>
      </c>
      <c r="J53" t="b">
        <v>1</v>
      </c>
      <c r="K53" t="b">
        <v>0</v>
      </c>
    </row>
    <row r="54" spans="1:11" x14ac:dyDescent="0.3">
      <c r="A54" t="s">
        <v>1259</v>
      </c>
      <c r="B54" t="s">
        <v>38</v>
      </c>
      <c r="C54" t="s">
        <v>18</v>
      </c>
      <c r="D54" t="s">
        <v>21</v>
      </c>
      <c r="E54" t="s">
        <v>339</v>
      </c>
      <c r="F54" t="s">
        <v>853</v>
      </c>
      <c r="G54" s="21">
        <v>42675</v>
      </c>
      <c r="H54" t="s">
        <v>1207</v>
      </c>
      <c r="I54" t="b">
        <v>0</v>
      </c>
      <c r="J54" t="b">
        <v>1</v>
      </c>
      <c r="K54" t="b">
        <v>0</v>
      </c>
    </row>
    <row r="55" spans="1:11" x14ac:dyDescent="0.3">
      <c r="A55" t="s">
        <v>1260</v>
      </c>
      <c r="B55" t="s">
        <v>38</v>
      </c>
      <c r="C55" t="s">
        <v>18</v>
      </c>
      <c r="D55" t="s">
        <v>21</v>
      </c>
      <c r="E55" t="s">
        <v>339</v>
      </c>
      <c r="F55" t="s">
        <v>853</v>
      </c>
      <c r="G55" s="21">
        <v>42675</v>
      </c>
      <c r="H55" t="s">
        <v>1207</v>
      </c>
      <c r="I55" t="b">
        <v>0</v>
      </c>
      <c r="J55" t="b">
        <v>1</v>
      </c>
      <c r="K55" t="b">
        <v>0</v>
      </c>
    </row>
    <row r="56" spans="1:11" x14ac:dyDescent="0.3">
      <c r="A56" t="s">
        <v>1261</v>
      </c>
      <c r="D56" t="s">
        <v>18</v>
      </c>
      <c r="E56" t="s">
        <v>489</v>
      </c>
      <c r="F56" t="s">
        <v>520</v>
      </c>
      <c r="G56" s="21">
        <v>42679</v>
      </c>
      <c r="H56" t="s">
        <v>1215</v>
      </c>
      <c r="I56" t="b">
        <v>1</v>
      </c>
      <c r="J56" t="b">
        <v>0</v>
      </c>
      <c r="K56" t="b">
        <v>0</v>
      </c>
    </row>
    <row r="57" spans="1:11" x14ac:dyDescent="0.3">
      <c r="A57" t="s">
        <v>1262</v>
      </c>
      <c r="B57" t="s">
        <v>119</v>
      </c>
      <c r="C57" t="s">
        <v>20</v>
      </c>
      <c r="D57" t="s">
        <v>24</v>
      </c>
      <c r="E57" t="s">
        <v>516</v>
      </c>
      <c r="F57" t="s">
        <v>853</v>
      </c>
      <c r="G57" s="21">
        <v>42685</v>
      </c>
      <c r="H57" t="s">
        <v>522</v>
      </c>
      <c r="I57" t="b">
        <v>0</v>
      </c>
      <c r="J57" t="b">
        <v>1</v>
      </c>
      <c r="K57" t="b">
        <v>0</v>
      </c>
    </row>
    <row r="58" spans="1:11" x14ac:dyDescent="0.3">
      <c r="A58" t="s">
        <v>1263</v>
      </c>
      <c r="D58" t="s">
        <v>18</v>
      </c>
      <c r="E58" t="s">
        <v>553</v>
      </c>
      <c r="F58" t="s">
        <v>1204</v>
      </c>
      <c r="G58" s="21">
        <v>42688</v>
      </c>
      <c r="I58" t="b">
        <v>1</v>
      </c>
      <c r="J58" t="b">
        <v>0</v>
      </c>
      <c r="K58" t="b">
        <v>0</v>
      </c>
    </row>
    <row r="59" spans="1:11" x14ac:dyDescent="0.3">
      <c r="A59" t="s">
        <v>1264</v>
      </c>
      <c r="B59" t="s">
        <v>40</v>
      </c>
      <c r="C59" t="s">
        <v>22</v>
      </c>
      <c r="D59" t="s">
        <v>19</v>
      </c>
      <c r="E59" t="s">
        <v>545</v>
      </c>
      <c r="F59" t="s">
        <v>545</v>
      </c>
      <c r="G59" s="21">
        <v>42683</v>
      </c>
      <c r="H59" t="s">
        <v>1215</v>
      </c>
      <c r="I59" t="b">
        <v>1</v>
      </c>
      <c r="J59" t="b">
        <v>0</v>
      </c>
      <c r="K59" t="b">
        <v>0</v>
      </c>
    </row>
    <row r="60" spans="1:11" x14ac:dyDescent="0.3">
      <c r="A60" t="s">
        <v>1264</v>
      </c>
      <c r="B60" t="s">
        <v>40</v>
      </c>
      <c r="C60" t="s">
        <v>22</v>
      </c>
      <c r="D60" t="s">
        <v>19</v>
      </c>
      <c r="E60" t="s">
        <v>545</v>
      </c>
      <c r="F60" t="s">
        <v>545</v>
      </c>
      <c r="G60" s="21">
        <v>42683</v>
      </c>
      <c r="H60" t="s">
        <v>1215</v>
      </c>
      <c r="I60" t="b">
        <v>1</v>
      </c>
      <c r="J60" t="b">
        <v>0</v>
      </c>
      <c r="K60" t="b">
        <v>0</v>
      </c>
    </row>
    <row r="61" spans="1:11" x14ac:dyDescent="0.3">
      <c r="A61" t="s">
        <v>1265</v>
      </c>
      <c r="D61" t="s">
        <v>18</v>
      </c>
      <c r="E61" t="s">
        <v>520</v>
      </c>
      <c r="F61" t="s">
        <v>747</v>
      </c>
      <c r="G61" s="21">
        <v>42685</v>
      </c>
      <c r="H61" t="s">
        <v>1207</v>
      </c>
      <c r="I61" t="b">
        <v>1</v>
      </c>
      <c r="J61" t="b">
        <v>0</v>
      </c>
      <c r="K61" t="b">
        <v>0</v>
      </c>
    </row>
    <row r="62" spans="1:11" x14ac:dyDescent="0.3">
      <c r="A62" t="s">
        <v>1266</v>
      </c>
      <c r="B62" t="s">
        <v>114</v>
      </c>
      <c r="C62" t="s">
        <v>20</v>
      </c>
      <c r="D62" t="s">
        <v>24</v>
      </c>
      <c r="E62" t="s">
        <v>427</v>
      </c>
      <c r="F62" t="s">
        <v>1230</v>
      </c>
      <c r="G62" s="21">
        <v>42676</v>
      </c>
      <c r="H62" t="s">
        <v>1215</v>
      </c>
      <c r="I62" t="b">
        <v>1</v>
      </c>
      <c r="J62" t="b">
        <v>0</v>
      </c>
      <c r="K62" t="b">
        <v>0</v>
      </c>
    </row>
    <row r="63" spans="1:11" x14ac:dyDescent="0.3">
      <c r="A63" t="s">
        <v>1267</v>
      </c>
      <c r="D63" t="s">
        <v>19</v>
      </c>
      <c r="E63" t="s">
        <v>345</v>
      </c>
      <c r="F63" t="s">
        <v>853</v>
      </c>
      <c r="G63" s="21">
        <v>42686</v>
      </c>
      <c r="H63" t="s">
        <v>482</v>
      </c>
      <c r="I63" t="b">
        <v>0</v>
      </c>
      <c r="J63" t="b">
        <v>1</v>
      </c>
      <c r="K63" t="b">
        <v>1</v>
      </c>
    </row>
    <row r="64" spans="1:11" x14ac:dyDescent="0.3">
      <c r="A64" t="s">
        <v>1267</v>
      </c>
      <c r="D64" t="s">
        <v>19</v>
      </c>
      <c r="E64" t="s">
        <v>345</v>
      </c>
      <c r="F64" t="s">
        <v>500</v>
      </c>
      <c r="G64" s="21">
        <v>42689</v>
      </c>
      <c r="H64" t="s">
        <v>1226</v>
      </c>
      <c r="I64" t="b">
        <v>1</v>
      </c>
      <c r="J64" t="b">
        <v>0</v>
      </c>
      <c r="K64" t="b">
        <v>0</v>
      </c>
    </row>
    <row r="65" spans="1:11" x14ac:dyDescent="0.3">
      <c r="A65" t="s">
        <v>1268</v>
      </c>
      <c r="B65" t="s">
        <v>83</v>
      </c>
      <c r="C65" t="s">
        <v>19</v>
      </c>
      <c r="D65" t="s">
        <v>19</v>
      </c>
      <c r="E65" t="s">
        <v>345</v>
      </c>
      <c r="F65" t="s">
        <v>853</v>
      </c>
      <c r="G65" s="21">
        <v>42686</v>
      </c>
      <c r="H65" t="s">
        <v>522</v>
      </c>
      <c r="I65" t="b">
        <v>0</v>
      </c>
      <c r="J65" t="b">
        <v>1</v>
      </c>
      <c r="K65" t="b">
        <v>0</v>
      </c>
    </row>
    <row r="66" spans="1:11" x14ac:dyDescent="0.3">
      <c r="A66" t="s">
        <v>1269</v>
      </c>
      <c r="D66" t="s">
        <v>21</v>
      </c>
      <c r="E66" t="s">
        <v>195</v>
      </c>
      <c r="F66" t="s">
        <v>1022</v>
      </c>
      <c r="G66" s="21">
        <v>42675</v>
      </c>
      <c r="H66" t="s">
        <v>1226</v>
      </c>
      <c r="I66" t="b">
        <v>1</v>
      </c>
      <c r="J66" t="b">
        <v>0</v>
      </c>
      <c r="K66" t="b">
        <v>0</v>
      </c>
    </row>
    <row r="67" spans="1:11" x14ac:dyDescent="0.3">
      <c r="A67" t="s">
        <v>1270</v>
      </c>
      <c r="B67" t="s">
        <v>36</v>
      </c>
      <c r="C67" t="s">
        <v>18</v>
      </c>
      <c r="D67" t="s">
        <v>18</v>
      </c>
      <c r="E67" t="s">
        <v>492</v>
      </c>
      <c r="F67" t="s">
        <v>100</v>
      </c>
      <c r="G67" s="21">
        <v>42679</v>
      </c>
      <c r="H67" t="s">
        <v>1226</v>
      </c>
      <c r="I67" t="b">
        <v>1</v>
      </c>
      <c r="J67" t="b">
        <v>0</v>
      </c>
      <c r="K67" t="b">
        <v>0</v>
      </c>
    </row>
    <row r="68" spans="1:11" x14ac:dyDescent="0.3">
      <c r="A68" t="s">
        <v>1271</v>
      </c>
      <c r="B68" t="s">
        <v>54</v>
      </c>
      <c r="C68" t="s">
        <v>18</v>
      </c>
      <c r="D68" t="s">
        <v>21</v>
      </c>
      <c r="E68" t="s">
        <v>392</v>
      </c>
      <c r="F68" t="s">
        <v>502</v>
      </c>
      <c r="G68" s="21">
        <v>42683</v>
      </c>
      <c r="H68" t="s">
        <v>1218</v>
      </c>
      <c r="I68" t="b">
        <v>1</v>
      </c>
      <c r="J68" t="b">
        <v>0</v>
      </c>
      <c r="K68" t="b">
        <v>0</v>
      </c>
    </row>
    <row r="69" spans="1:11" x14ac:dyDescent="0.3">
      <c r="A69" t="s">
        <v>1272</v>
      </c>
      <c r="B69" t="s">
        <v>52</v>
      </c>
      <c r="C69" t="s">
        <v>21</v>
      </c>
      <c r="D69" t="s">
        <v>21</v>
      </c>
      <c r="E69" t="s">
        <v>195</v>
      </c>
      <c r="F69" t="s">
        <v>100</v>
      </c>
      <c r="G69" s="21">
        <v>42682</v>
      </c>
      <c r="H69" t="s">
        <v>1215</v>
      </c>
      <c r="I69" t="b">
        <v>1</v>
      </c>
      <c r="J69" t="b">
        <v>0</v>
      </c>
      <c r="K69" t="b">
        <v>0</v>
      </c>
    </row>
    <row r="70" spans="1:11" x14ac:dyDescent="0.3">
      <c r="A70" t="s">
        <v>1273</v>
      </c>
      <c r="B70" t="s">
        <v>45</v>
      </c>
      <c r="C70" t="s">
        <v>21</v>
      </c>
      <c r="D70" t="s">
        <v>21</v>
      </c>
      <c r="E70" t="s">
        <v>539</v>
      </c>
      <c r="F70" t="s">
        <v>500</v>
      </c>
      <c r="G70" s="21">
        <v>42676</v>
      </c>
      <c r="H70" t="s">
        <v>482</v>
      </c>
      <c r="I70" t="b">
        <v>0</v>
      </c>
      <c r="J70" t="b">
        <v>1</v>
      </c>
      <c r="K70" t="b">
        <v>1</v>
      </c>
    </row>
    <row r="71" spans="1:11" x14ac:dyDescent="0.3">
      <c r="A71" t="s">
        <v>1274</v>
      </c>
      <c r="B71" t="s">
        <v>111</v>
      </c>
      <c r="C71" t="s">
        <v>20</v>
      </c>
      <c r="D71" t="s">
        <v>24</v>
      </c>
      <c r="E71" t="s">
        <v>516</v>
      </c>
      <c r="F71" t="s">
        <v>144</v>
      </c>
      <c r="G71" s="21">
        <v>42675</v>
      </c>
      <c r="H71" t="s">
        <v>1215</v>
      </c>
      <c r="I71" t="b">
        <v>1</v>
      </c>
      <c r="J71" t="b">
        <v>0</v>
      </c>
      <c r="K71" t="b">
        <v>0</v>
      </c>
    </row>
    <row r="72" spans="1:11" x14ac:dyDescent="0.3">
      <c r="A72" t="s">
        <v>1275</v>
      </c>
      <c r="B72" t="s">
        <v>114</v>
      </c>
      <c r="C72" t="s">
        <v>20</v>
      </c>
      <c r="D72" t="s">
        <v>24</v>
      </c>
      <c r="E72" t="s">
        <v>427</v>
      </c>
      <c r="F72" t="s">
        <v>144</v>
      </c>
      <c r="G72" s="21">
        <v>42675</v>
      </c>
      <c r="H72" t="s">
        <v>1226</v>
      </c>
      <c r="I72" t="b">
        <v>1</v>
      </c>
      <c r="J72" t="b">
        <v>0</v>
      </c>
      <c r="K72" t="b">
        <v>0</v>
      </c>
    </row>
    <row r="73" spans="1:11" x14ac:dyDescent="0.3">
      <c r="A73" t="s">
        <v>1276</v>
      </c>
      <c r="B73" t="s">
        <v>32</v>
      </c>
      <c r="C73" t="s">
        <v>23</v>
      </c>
      <c r="D73" t="s">
        <v>23</v>
      </c>
      <c r="E73" t="s">
        <v>500</v>
      </c>
      <c r="F73" t="s">
        <v>500</v>
      </c>
      <c r="G73" s="21">
        <v>42675</v>
      </c>
      <c r="H73" t="s">
        <v>1215</v>
      </c>
      <c r="I73" t="b">
        <v>1</v>
      </c>
      <c r="J73" t="b">
        <v>0</v>
      </c>
      <c r="K73" t="b">
        <v>0</v>
      </c>
    </row>
    <row r="74" spans="1:11" x14ac:dyDescent="0.3">
      <c r="A74" t="s">
        <v>1277</v>
      </c>
      <c r="B74" t="s">
        <v>114</v>
      </c>
      <c r="C74" t="s">
        <v>20</v>
      </c>
      <c r="D74" t="s">
        <v>24</v>
      </c>
      <c r="E74" t="s">
        <v>516</v>
      </c>
      <c r="F74" t="s">
        <v>853</v>
      </c>
      <c r="G74" s="21">
        <v>42685</v>
      </c>
      <c r="H74" t="s">
        <v>522</v>
      </c>
      <c r="I74" t="b">
        <v>0</v>
      </c>
      <c r="J74" t="b">
        <v>1</v>
      </c>
      <c r="K74" t="b">
        <v>0</v>
      </c>
    </row>
    <row r="75" spans="1:11" x14ac:dyDescent="0.3">
      <c r="A75" t="s">
        <v>1278</v>
      </c>
      <c r="B75" t="s">
        <v>112</v>
      </c>
      <c r="C75" t="s">
        <v>21</v>
      </c>
      <c r="D75" t="s">
        <v>21</v>
      </c>
      <c r="E75" t="s">
        <v>539</v>
      </c>
      <c r="F75" t="s">
        <v>1279</v>
      </c>
      <c r="G75" s="21">
        <v>42676</v>
      </c>
      <c r="H75" t="s">
        <v>1226</v>
      </c>
      <c r="I75" t="b">
        <v>1</v>
      </c>
      <c r="J75" t="b">
        <v>0</v>
      </c>
      <c r="K75" t="b">
        <v>0</v>
      </c>
    </row>
    <row r="76" spans="1:11" x14ac:dyDescent="0.3">
      <c r="A76" t="s">
        <v>1280</v>
      </c>
      <c r="B76" t="s">
        <v>125</v>
      </c>
      <c r="C76" t="s">
        <v>18</v>
      </c>
      <c r="D76" t="s">
        <v>18</v>
      </c>
      <c r="E76" t="s">
        <v>688</v>
      </c>
      <c r="F76" t="s">
        <v>100</v>
      </c>
      <c r="G76" s="21">
        <v>42675</v>
      </c>
      <c r="H76" t="s">
        <v>1215</v>
      </c>
      <c r="I76" t="b">
        <v>1</v>
      </c>
      <c r="J76" t="b">
        <v>0</v>
      </c>
      <c r="K76" t="b">
        <v>0</v>
      </c>
    </row>
    <row r="77" spans="1:11" x14ac:dyDescent="0.3">
      <c r="A77" t="s">
        <v>1281</v>
      </c>
      <c r="D77" t="s">
        <v>20</v>
      </c>
      <c r="E77" t="s">
        <v>561</v>
      </c>
      <c r="F77" t="s">
        <v>853</v>
      </c>
      <c r="G77" s="21">
        <v>42675</v>
      </c>
      <c r="H77" t="s">
        <v>1207</v>
      </c>
      <c r="I77" t="b">
        <v>0</v>
      </c>
      <c r="J77" t="b">
        <v>1</v>
      </c>
      <c r="K77" t="b">
        <v>0</v>
      </c>
    </row>
    <row r="78" spans="1:11" x14ac:dyDescent="0.3">
      <c r="A78" t="s">
        <v>1282</v>
      </c>
      <c r="D78" t="s">
        <v>18</v>
      </c>
      <c r="E78" t="s">
        <v>492</v>
      </c>
      <c r="F78" t="s">
        <v>853</v>
      </c>
      <c r="G78" s="21">
        <v>42682</v>
      </c>
      <c r="H78" t="s">
        <v>482</v>
      </c>
      <c r="I78" t="b">
        <v>0</v>
      </c>
      <c r="J78" t="b">
        <v>1</v>
      </c>
      <c r="K78" t="b">
        <v>1</v>
      </c>
    </row>
    <row r="79" spans="1:11" x14ac:dyDescent="0.3">
      <c r="A79" t="s">
        <v>1283</v>
      </c>
      <c r="B79" t="s">
        <v>115</v>
      </c>
      <c r="C79" t="s">
        <v>24</v>
      </c>
      <c r="D79" t="s">
        <v>24</v>
      </c>
      <c r="E79" t="s">
        <v>516</v>
      </c>
      <c r="F79" t="s">
        <v>853</v>
      </c>
      <c r="G79" s="21">
        <v>42675</v>
      </c>
      <c r="H79" t="s">
        <v>1207</v>
      </c>
      <c r="I79" t="b">
        <v>0</v>
      </c>
      <c r="J79" t="b">
        <v>1</v>
      </c>
      <c r="K79" t="b">
        <v>0</v>
      </c>
    </row>
    <row r="80" spans="1:11" x14ac:dyDescent="0.3">
      <c r="A80" t="s">
        <v>1284</v>
      </c>
      <c r="B80" t="s">
        <v>109</v>
      </c>
      <c r="C80" t="s">
        <v>21</v>
      </c>
      <c r="D80" t="s">
        <v>21</v>
      </c>
      <c r="E80" t="s">
        <v>392</v>
      </c>
      <c r="F80" t="s">
        <v>100</v>
      </c>
      <c r="G80" s="21">
        <v>42675</v>
      </c>
      <c r="H80" t="s">
        <v>1215</v>
      </c>
      <c r="I80" t="b">
        <v>1</v>
      </c>
      <c r="J80" t="b">
        <v>0</v>
      </c>
      <c r="K80" t="b">
        <v>0</v>
      </c>
    </row>
    <row r="81" spans="1:11" x14ac:dyDescent="0.3">
      <c r="A81" t="s">
        <v>1285</v>
      </c>
      <c r="B81" t="s">
        <v>88</v>
      </c>
      <c r="C81" t="s">
        <v>18</v>
      </c>
      <c r="D81" t="s">
        <v>18</v>
      </c>
      <c r="E81" t="s">
        <v>489</v>
      </c>
      <c r="F81" t="s">
        <v>1279</v>
      </c>
      <c r="G81" s="21">
        <v>42677</v>
      </c>
      <c r="H81" t="s">
        <v>1215</v>
      </c>
      <c r="I81" t="b">
        <v>1</v>
      </c>
      <c r="J81" t="b">
        <v>0</v>
      </c>
      <c r="K81" t="b">
        <v>0</v>
      </c>
    </row>
    <row r="82" spans="1:11" x14ac:dyDescent="0.3">
      <c r="A82" t="s">
        <v>1286</v>
      </c>
      <c r="D82" t="s">
        <v>21</v>
      </c>
      <c r="E82" t="s">
        <v>392</v>
      </c>
      <c r="F82" t="s">
        <v>100</v>
      </c>
      <c r="G82" s="21">
        <v>42675</v>
      </c>
      <c r="H82" t="s">
        <v>1215</v>
      </c>
      <c r="I82" t="b">
        <v>1</v>
      </c>
      <c r="J82" t="b">
        <v>0</v>
      </c>
      <c r="K82" t="b">
        <v>0</v>
      </c>
    </row>
    <row r="83" spans="1:11" x14ac:dyDescent="0.3">
      <c r="A83" t="s">
        <v>1287</v>
      </c>
      <c r="B83" t="s">
        <v>114</v>
      </c>
      <c r="C83" t="s">
        <v>20</v>
      </c>
      <c r="D83" t="s">
        <v>24</v>
      </c>
      <c r="E83" t="s">
        <v>427</v>
      </c>
      <c r="F83" t="s">
        <v>853</v>
      </c>
      <c r="G83" s="21">
        <v>42675</v>
      </c>
      <c r="H83" t="s">
        <v>1207</v>
      </c>
      <c r="I83" t="b">
        <v>0</v>
      </c>
      <c r="J83" t="b">
        <v>1</v>
      </c>
      <c r="K83" t="b">
        <v>0</v>
      </c>
    </row>
    <row r="84" spans="1:11" x14ac:dyDescent="0.3">
      <c r="A84" t="s">
        <v>1288</v>
      </c>
      <c r="B84" t="s">
        <v>89</v>
      </c>
      <c r="C84" t="s">
        <v>21</v>
      </c>
      <c r="D84" t="s">
        <v>21</v>
      </c>
      <c r="E84" t="s">
        <v>307</v>
      </c>
      <c r="F84" t="s">
        <v>100</v>
      </c>
      <c r="G84" s="21">
        <v>42679</v>
      </c>
      <c r="H84" t="s">
        <v>1226</v>
      </c>
      <c r="I84" t="b">
        <v>1</v>
      </c>
      <c r="J84" t="b">
        <v>0</v>
      </c>
      <c r="K84" t="b">
        <v>0</v>
      </c>
    </row>
    <row r="85" spans="1:11" x14ac:dyDescent="0.3">
      <c r="A85" t="s">
        <v>1289</v>
      </c>
      <c r="B85" t="s">
        <v>46</v>
      </c>
      <c r="C85" t="s">
        <v>24</v>
      </c>
      <c r="D85" t="s">
        <v>24</v>
      </c>
      <c r="E85" t="s">
        <v>587</v>
      </c>
      <c r="F85" t="s">
        <v>1230</v>
      </c>
      <c r="G85" s="21">
        <v>42685</v>
      </c>
      <c r="H85" t="s">
        <v>1226</v>
      </c>
      <c r="I85" t="b">
        <v>1</v>
      </c>
      <c r="J85" t="b">
        <v>0</v>
      </c>
      <c r="K85" t="b">
        <v>0</v>
      </c>
    </row>
    <row r="86" spans="1:11" x14ac:dyDescent="0.3">
      <c r="A86" t="s">
        <v>1290</v>
      </c>
      <c r="B86" t="s">
        <v>90</v>
      </c>
      <c r="C86" t="s">
        <v>21</v>
      </c>
      <c r="D86" t="s">
        <v>21</v>
      </c>
      <c r="E86" t="s">
        <v>195</v>
      </c>
      <c r="F86" t="s">
        <v>853</v>
      </c>
      <c r="G86" s="21">
        <v>42675</v>
      </c>
      <c r="H86" t="s">
        <v>1207</v>
      </c>
      <c r="I86" t="b">
        <v>0</v>
      </c>
      <c r="J86" t="b">
        <v>1</v>
      </c>
      <c r="K86" t="b">
        <v>0</v>
      </c>
    </row>
    <row r="87" spans="1:11" x14ac:dyDescent="0.3">
      <c r="A87" t="s">
        <v>1291</v>
      </c>
      <c r="D87" t="s">
        <v>24</v>
      </c>
      <c r="E87" t="s">
        <v>427</v>
      </c>
      <c r="F87" t="s">
        <v>938</v>
      </c>
      <c r="G87" s="21">
        <v>42677</v>
      </c>
      <c r="I87" t="b">
        <v>1</v>
      </c>
      <c r="J87" t="b">
        <v>1</v>
      </c>
      <c r="K87" t="b">
        <v>0</v>
      </c>
    </row>
    <row r="88" spans="1:11" x14ac:dyDescent="0.3">
      <c r="A88" t="s">
        <v>1292</v>
      </c>
      <c r="B88" t="s">
        <v>45</v>
      </c>
      <c r="C88" t="s">
        <v>21</v>
      </c>
      <c r="D88" t="s">
        <v>21</v>
      </c>
      <c r="E88" t="s">
        <v>307</v>
      </c>
      <c r="F88" t="s">
        <v>747</v>
      </c>
      <c r="G88" s="21">
        <v>42688</v>
      </c>
      <c r="H88" t="s">
        <v>1215</v>
      </c>
      <c r="I88" t="b">
        <v>1</v>
      </c>
      <c r="J88" t="b">
        <v>0</v>
      </c>
      <c r="K88" t="b">
        <v>0</v>
      </c>
    </row>
    <row r="89" spans="1:11" x14ac:dyDescent="0.3">
      <c r="A89" t="s">
        <v>1293</v>
      </c>
      <c r="B89" t="s">
        <v>70</v>
      </c>
      <c r="C89" t="s">
        <v>20</v>
      </c>
      <c r="D89" t="s">
        <v>24</v>
      </c>
      <c r="E89" t="s">
        <v>533</v>
      </c>
      <c r="F89" t="s">
        <v>1230</v>
      </c>
      <c r="G89" s="21">
        <v>42677</v>
      </c>
      <c r="H89" t="s">
        <v>1215</v>
      </c>
      <c r="I89" t="b">
        <v>1</v>
      </c>
      <c r="J89" t="b">
        <v>0</v>
      </c>
      <c r="K89" t="b">
        <v>0</v>
      </c>
    </row>
    <row r="90" spans="1:11" x14ac:dyDescent="0.3">
      <c r="A90" t="s">
        <v>1294</v>
      </c>
      <c r="B90" t="s">
        <v>114</v>
      </c>
      <c r="C90" t="s">
        <v>20</v>
      </c>
      <c r="D90" t="s">
        <v>24</v>
      </c>
      <c r="E90" t="s">
        <v>516</v>
      </c>
      <c r="G90" s="21">
        <v>42681</v>
      </c>
      <c r="H90" t="s">
        <v>1253</v>
      </c>
      <c r="I90" t="b">
        <v>1</v>
      </c>
      <c r="J90" t="b">
        <v>0</v>
      </c>
      <c r="K90" t="b">
        <v>0</v>
      </c>
    </row>
    <row r="91" spans="1:11" x14ac:dyDescent="0.3">
      <c r="A91" t="s">
        <v>1294</v>
      </c>
      <c r="B91" t="s">
        <v>114</v>
      </c>
      <c r="C91" t="s">
        <v>20</v>
      </c>
      <c r="D91" t="s">
        <v>24</v>
      </c>
      <c r="E91" t="s">
        <v>516</v>
      </c>
      <c r="F91" t="s">
        <v>144</v>
      </c>
      <c r="G91" s="21">
        <v>42685</v>
      </c>
      <c r="H91" t="s">
        <v>1215</v>
      </c>
      <c r="I91" t="b">
        <v>1</v>
      </c>
      <c r="J91" t="b">
        <v>0</v>
      </c>
      <c r="K91" t="b">
        <v>0</v>
      </c>
    </row>
    <row r="92" spans="1:11" x14ac:dyDescent="0.3">
      <c r="A92" t="s">
        <v>1295</v>
      </c>
      <c r="B92" t="s">
        <v>30</v>
      </c>
      <c r="C92" t="s">
        <v>23</v>
      </c>
      <c r="D92" t="s">
        <v>23</v>
      </c>
      <c r="E92" t="s">
        <v>523</v>
      </c>
      <c r="F92" t="s">
        <v>1183</v>
      </c>
      <c r="G92" s="21">
        <v>42683</v>
      </c>
      <c r="H92" t="s">
        <v>482</v>
      </c>
      <c r="I92" t="b">
        <v>0</v>
      </c>
      <c r="J92" t="b">
        <v>1</v>
      </c>
      <c r="K92" t="b">
        <v>1</v>
      </c>
    </row>
    <row r="93" spans="1:11" x14ac:dyDescent="0.3">
      <c r="A93" t="s">
        <v>1295</v>
      </c>
      <c r="B93" t="s">
        <v>30</v>
      </c>
      <c r="C93" t="s">
        <v>23</v>
      </c>
      <c r="D93" t="s">
        <v>23</v>
      </c>
      <c r="E93" t="s">
        <v>523</v>
      </c>
      <c r="F93" t="s">
        <v>500</v>
      </c>
      <c r="G93" s="21">
        <v>42686</v>
      </c>
      <c r="H93" t="s">
        <v>1215</v>
      </c>
      <c r="I93" t="b">
        <v>1</v>
      </c>
      <c r="J93" t="b">
        <v>0</v>
      </c>
      <c r="K93" t="b">
        <v>0</v>
      </c>
    </row>
    <row r="94" spans="1:11" x14ac:dyDescent="0.3">
      <c r="A94" t="s">
        <v>1296</v>
      </c>
      <c r="B94" t="s">
        <v>125</v>
      </c>
      <c r="C94" t="s">
        <v>18</v>
      </c>
      <c r="D94" t="s">
        <v>18</v>
      </c>
      <c r="E94" t="s">
        <v>492</v>
      </c>
      <c r="F94" t="s">
        <v>853</v>
      </c>
      <c r="G94" s="21">
        <v>42676</v>
      </c>
      <c r="H94" t="s">
        <v>1207</v>
      </c>
      <c r="I94" t="b">
        <v>0</v>
      </c>
      <c r="J94" t="b">
        <v>1</v>
      </c>
      <c r="K94" t="b">
        <v>0</v>
      </c>
    </row>
    <row r="95" spans="1:11" x14ac:dyDescent="0.3">
      <c r="A95" t="s">
        <v>1297</v>
      </c>
      <c r="B95" t="s">
        <v>125</v>
      </c>
      <c r="C95" t="s">
        <v>18</v>
      </c>
      <c r="D95" t="s">
        <v>18</v>
      </c>
      <c r="E95" t="s">
        <v>489</v>
      </c>
      <c r="F95" t="s">
        <v>520</v>
      </c>
      <c r="G95" s="21">
        <v>42684</v>
      </c>
      <c r="H95" t="s">
        <v>482</v>
      </c>
      <c r="I95" t="b">
        <v>1</v>
      </c>
      <c r="J95" t="b">
        <v>0</v>
      </c>
      <c r="K95" t="b">
        <v>0</v>
      </c>
    </row>
    <row r="96" spans="1:11" x14ac:dyDescent="0.3">
      <c r="A96" t="s">
        <v>1297</v>
      </c>
      <c r="B96" t="s">
        <v>125</v>
      </c>
      <c r="C96" t="s">
        <v>18</v>
      </c>
      <c r="D96" t="s">
        <v>18</v>
      </c>
      <c r="E96" t="s">
        <v>489</v>
      </c>
      <c r="F96" t="s">
        <v>747</v>
      </c>
      <c r="G96" s="21">
        <v>42685</v>
      </c>
      <c r="H96" t="s">
        <v>1218</v>
      </c>
      <c r="I96" t="b">
        <v>1</v>
      </c>
      <c r="J96" t="b">
        <v>0</v>
      </c>
      <c r="K96" t="b">
        <v>0</v>
      </c>
    </row>
    <row r="97" spans="1:11" x14ac:dyDescent="0.3">
      <c r="A97" t="s">
        <v>1298</v>
      </c>
      <c r="B97" t="s">
        <v>115</v>
      </c>
      <c r="C97" t="s">
        <v>24</v>
      </c>
      <c r="D97" t="s">
        <v>24</v>
      </c>
      <c r="E97" t="s">
        <v>427</v>
      </c>
      <c r="F97" t="s">
        <v>747</v>
      </c>
      <c r="G97" s="21">
        <v>42678</v>
      </c>
      <c r="H97" t="s">
        <v>482</v>
      </c>
      <c r="I97" t="b">
        <v>0</v>
      </c>
      <c r="J97" t="b">
        <v>1</v>
      </c>
      <c r="K97" t="b">
        <v>1</v>
      </c>
    </row>
    <row r="98" spans="1:11" x14ac:dyDescent="0.3">
      <c r="A98" t="s">
        <v>1298</v>
      </c>
      <c r="B98" t="s">
        <v>115</v>
      </c>
      <c r="C98" t="s">
        <v>24</v>
      </c>
      <c r="D98" t="s">
        <v>24</v>
      </c>
      <c r="E98" t="s">
        <v>427</v>
      </c>
      <c r="F98" t="s">
        <v>144</v>
      </c>
      <c r="G98" s="21">
        <v>42679</v>
      </c>
      <c r="H98" t="s">
        <v>1215</v>
      </c>
      <c r="I98" t="b">
        <v>1</v>
      </c>
      <c r="J98" t="b">
        <v>0</v>
      </c>
      <c r="K98" t="b">
        <v>0</v>
      </c>
    </row>
    <row r="99" spans="1:11" x14ac:dyDescent="0.3">
      <c r="A99" t="s">
        <v>1299</v>
      </c>
      <c r="B99" t="s">
        <v>547</v>
      </c>
      <c r="C99" t="s">
        <v>21</v>
      </c>
      <c r="D99" t="s">
        <v>21</v>
      </c>
      <c r="E99" t="s">
        <v>539</v>
      </c>
      <c r="F99" t="s">
        <v>1279</v>
      </c>
      <c r="G99" s="21">
        <v>42676</v>
      </c>
      <c r="H99" t="s">
        <v>1215</v>
      </c>
      <c r="I99" t="b">
        <v>1</v>
      </c>
      <c r="J99" t="b">
        <v>0</v>
      </c>
      <c r="K99" t="b">
        <v>0</v>
      </c>
    </row>
    <row r="100" spans="1:11" x14ac:dyDescent="0.3">
      <c r="A100" t="s">
        <v>1300</v>
      </c>
      <c r="B100" t="s">
        <v>32</v>
      </c>
      <c r="C100" t="s">
        <v>23</v>
      </c>
      <c r="D100" t="s">
        <v>23</v>
      </c>
      <c r="E100" t="s">
        <v>529</v>
      </c>
      <c r="F100" t="s">
        <v>853</v>
      </c>
      <c r="G100" s="21">
        <v>42676</v>
      </c>
      <c r="H100" t="s">
        <v>1207</v>
      </c>
      <c r="I100" t="b">
        <v>0</v>
      </c>
      <c r="J100" t="b">
        <v>1</v>
      </c>
      <c r="K100" t="b">
        <v>0</v>
      </c>
    </row>
    <row r="101" spans="1:11" x14ac:dyDescent="0.3">
      <c r="A101" t="s">
        <v>1301</v>
      </c>
      <c r="B101" t="s">
        <v>133</v>
      </c>
      <c r="C101" t="s">
        <v>20</v>
      </c>
      <c r="D101" t="s">
        <v>20</v>
      </c>
      <c r="E101" t="s">
        <v>499</v>
      </c>
      <c r="F101" t="s">
        <v>1022</v>
      </c>
      <c r="G101" s="21">
        <v>42675</v>
      </c>
      <c r="H101" t="s">
        <v>1215</v>
      </c>
      <c r="I101" t="b">
        <v>1</v>
      </c>
      <c r="J101" t="b">
        <v>0</v>
      </c>
      <c r="K101" t="b">
        <v>0</v>
      </c>
    </row>
    <row r="102" spans="1:11" x14ac:dyDescent="0.3">
      <c r="A102" t="s">
        <v>1302</v>
      </c>
      <c r="B102" t="s">
        <v>182</v>
      </c>
      <c r="C102" t="s">
        <v>21</v>
      </c>
      <c r="D102" t="s">
        <v>21</v>
      </c>
      <c r="E102" t="s">
        <v>195</v>
      </c>
      <c r="F102" t="s">
        <v>502</v>
      </c>
      <c r="G102" s="21">
        <v>42678</v>
      </c>
      <c r="H102" t="s">
        <v>1215</v>
      </c>
      <c r="I102" t="b">
        <v>1</v>
      </c>
      <c r="J102" t="b">
        <v>0</v>
      </c>
      <c r="K102" t="b">
        <v>0</v>
      </c>
    </row>
    <row r="103" spans="1:11" x14ac:dyDescent="0.3">
      <c r="A103" t="s">
        <v>1303</v>
      </c>
      <c r="B103" t="s">
        <v>40</v>
      </c>
      <c r="C103" t="s">
        <v>22</v>
      </c>
      <c r="D103" t="s">
        <v>19</v>
      </c>
      <c r="E103" t="s">
        <v>656</v>
      </c>
      <c r="F103" t="s">
        <v>1204</v>
      </c>
      <c r="G103" s="21">
        <v>42676</v>
      </c>
      <c r="H103" t="s">
        <v>522</v>
      </c>
      <c r="I103" t="b">
        <v>0</v>
      </c>
      <c r="J103" t="b">
        <v>1</v>
      </c>
      <c r="K103" t="b">
        <v>0</v>
      </c>
    </row>
    <row r="104" spans="1:11" x14ac:dyDescent="0.3">
      <c r="A104" t="s">
        <v>1304</v>
      </c>
      <c r="B104" t="s">
        <v>105</v>
      </c>
      <c r="C104" t="s">
        <v>22</v>
      </c>
      <c r="D104" t="s">
        <v>19</v>
      </c>
      <c r="E104" t="s">
        <v>673</v>
      </c>
      <c r="F104" t="s">
        <v>853</v>
      </c>
      <c r="G104" s="21">
        <v>42677</v>
      </c>
      <c r="H104" t="s">
        <v>522</v>
      </c>
      <c r="I104" t="b">
        <v>0</v>
      </c>
      <c r="J104" t="b">
        <v>1</v>
      </c>
      <c r="K104" t="b">
        <v>0</v>
      </c>
    </row>
    <row r="105" spans="1:11" x14ac:dyDescent="0.3">
      <c r="A105" t="s">
        <v>1305</v>
      </c>
      <c r="B105" t="s">
        <v>126</v>
      </c>
      <c r="C105" t="s">
        <v>20</v>
      </c>
      <c r="D105" t="s">
        <v>24</v>
      </c>
      <c r="E105" t="s">
        <v>516</v>
      </c>
      <c r="F105" t="s">
        <v>853</v>
      </c>
      <c r="G105" s="21">
        <v>42676</v>
      </c>
      <c r="H105" t="s">
        <v>1207</v>
      </c>
      <c r="I105" t="b">
        <v>0</v>
      </c>
      <c r="J105" t="b">
        <v>1</v>
      </c>
      <c r="K105" t="b">
        <v>0</v>
      </c>
    </row>
    <row r="106" spans="1:11" x14ac:dyDescent="0.3">
      <c r="A106" t="s">
        <v>1306</v>
      </c>
      <c r="B106" t="s">
        <v>90</v>
      </c>
      <c r="C106" t="s">
        <v>21</v>
      </c>
      <c r="D106" t="s">
        <v>20</v>
      </c>
      <c r="E106" t="s">
        <v>499</v>
      </c>
      <c r="F106" t="s">
        <v>853</v>
      </c>
      <c r="G106" s="21">
        <v>42678</v>
      </c>
      <c r="H106" t="s">
        <v>482</v>
      </c>
      <c r="I106" t="b">
        <v>0</v>
      </c>
      <c r="J106" t="b">
        <v>1</v>
      </c>
      <c r="K106" t="b">
        <v>0</v>
      </c>
    </row>
    <row r="107" spans="1:11" x14ac:dyDescent="0.3">
      <c r="A107" t="s">
        <v>1306</v>
      </c>
      <c r="B107" t="s">
        <v>90</v>
      </c>
      <c r="C107" t="s">
        <v>21</v>
      </c>
      <c r="D107" t="s">
        <v>20</v>
      </c>
      <c r="E107" t="s">
        <v>499</v>
      </c>
      <c r="F107" t="s">
        <v>508</v>
      </c>
      <c r="G107" s="21">
        <v>42685</v>
      </c>
      <c r="H107" t="s">
        <v>522</v>
      </c>
      <c r="I107" t="b">
        <v>0</v>
      </c>
      <c r="J107" t="b">
        <v>1</v>
      </c>
      <c r="K107" t="b">
        <v>0</v>
      </c>
    </row>
    <row r="108" spans="1:11" x14ac:dyDescent="0.3">
      <c r="A108" t="s">
        <v>1307</v>
      </c>
      <c r="B108" t="s">
        <v>36</v>
      </c>
      <c r="C108" t="s">
        <v>18</v>
      </c>
      <c r="D108" t="s">
        <v>18</v>
      </c>
      <c r="E108" t="s">
        <v>300</v>
      </c>
      <c r="F108" t="s">
        <v>1279</v>
      </c>
      <c r="G108" s="21">
        <v>42677</v>
      </c>
      <c r="H108" t="s">
        <v>1215</v>
      </c>
      <c r="I108" t="b">
        <v>0</v>
      </c>
      <c r="J108" t="b">
        <v>0</v>
      </c>
      <c r="K108" t="b">
        <v>0</v>
      </c>
    </row>
    <row r="109" spans="1:11" x14ac:dyDescent="0.3">
      <c r="A109" t="s">
        <v>1308</v>
      </c>
      <c r="B109" t="s">
        <v>95</v>
      </c>
      <c r="C109" t="s">
        <v>18</v>
      </c>
      <c r="D109" t="s">
        <v>18</v>
      </c>
      <c r="E109" t="s">
        <v>492</v>
      </c>
      <c r="F109" t="s">
        <v>853</v>
      </c>
      <c r="G109" s="21">
        <v>42676</v>
      </c>
      <c r="H109" t="s">
        <v>1207</v>
      </c>
      <c r="I109" t="b">
        <v>0</v>
      </c>
      <c r="J109" t="b">
        <v>1</v>
      </c>
      <c r="K109" t="b">
        <v>0</v>
      </c>
    </row>
    <row r="110" spans="1:11" x14ac:dyDescent="0.3">
      <c r="A110" t="s">
        <v>1309</v>
      </c>
      <c r="B110" t="s">
        <v>46</v>
      </c>
      <c r="C110" t="s">
        <v>24</v>
      </c>
      <c r="D110" t="s">
        <v>24</v>
      </c>
      <c r="E110" t="s">
        <v>532</v>
      </c>
      <c r="F110" t="s">
        <v>853</v>
      </c>
      <c r="G110" s="21">
        <v>42678</v>
      </c>
      <c r="H110" t="s">
        <v>1207</v>
      </c>
      <c r="I110" t="b">
        <v>0</v>
      </c>
      <c r="J110" t="b">
        <v>1</v>
      </c>
      <c r="K110" t="b">
        <v>0</v>
      </c>
    </row>
    <row r="111" spans="1:11" x14ac:dyDescent="0.3">
      <c r="A111" t="s">
        <v>1310</v>
      </c>
      <c r="B111" t="s">
        <v>124</v>
      </c>
      <c r="C111" t="s">
        <v>21</v>
      </c>
      <c r="D111" t="s">
        <v>21</v>
      </c>
      <c r="E111" t="s">
        <v>339</v>
      </c>
      <c r="F111" t="s">
        <v>853</v>
      </c>
      <c r="G111" s="21">
        <v>42678</v>
      </c>
      <c r="H111" t="s">
        <v>1211</v>
      </c>
      <c r="I111" t="b">
        <v>0</v>
      </c>
      <c r="J111" t="b">
        <v>1</v>
      </c>
      <c r="K111" t="b">
        <v>0</v>
      </c>
    </row>
    <row r="112" spans="1:11" x14ac:dyDescent="0.3">
      <c r="A112" t="s">
        <v>1311</v>
      </c>
      <c r="D112" t="s">
        <v>20</v>
      </c>
      <c r="E112" t="s">
        <v>509</v>
      </c>
      <c r="F112" t="s">
        <v>508</v>
      </c>
      <c r="G112" s="21">
        <v>42686</v>
      </c>
      <c r="H112" t="s">
        <v>1211</v>
      </c>
      <c r="I112" t="b">
        <v>0</v>
      </c>
      <c r="J112" t="b">
        <v>1</v>
      </c>
      <c r="K112" t="b">
        <v>0</v>
      </c>
    </row>
    <row r="113" spans="1:11" x14ac:dyDescent="0.3">
      <c r="A113" t="s">
        <v>1312</v>
      </c>
      <c r="D113" t="s">
        <v>18</v>
      </c>
      <c r="E113" t="s">
        <v>142</v>
      </c>
      <c r="F113" t="s">
        <v>853</v>
      </c>
      <c r="G113" s="21">
        <v>42677</v>
      </c>
      <c r="H113" t="s">
        <v>1207</v>
      </c>
      <c r="I113" t="b">
        <v>0</v>
      </c>
      <c r="J113" t="b">
        <v>1</v>
      </c>
      <c r="K113" t="b">
        <v>0</v>
      </c>
    </row>
    <row r="114" spans="1:11" x14ac:dyDescent="0.3">
      <c r="A114" t="s">
        <v>1313</v>
      </c>
      <c r="B114" t="s">
        <v>110</v>
      </c>
      <c r="C114" t="s">
        <v>21</v>
      </c>
      <c r="D114" t="s">
        <v>20</v>
      </c>
      <c r="E114" t="s">
        <v>499</v>
      </c>
      <c r="F114" t="s">
        <v>100</v>
      </c>
      <c r="G114" s="21">
        <v>42675</v>
      </c>
      <c r="H114" t="s">
        <v>1215</v>
      </c>
      <c r="I114" t="b">
        <v>1</v>
      </c>
      <c r="J114" t="b">
        <v>0</v>
      </c>
      <c r="K114" t="b">
        <v>0</v>
      </c>
    </row>
    <row r="115" spans="1:11" x14ac:dyDescent="0.3">
      <c r="A115" t="s">
        <v>1314</v>
      </c>
      <c r="B115" t="s">
        <v>40</v>
      </c>
      <c r="C115" t="s">
        <v>22</v>
      </c>
      <c r="D115" t="s">
        <v>19</v>
      </c>
      <c r="E115" t="s">
        <v>656</v>
      </c>
      <c r="F115" t="s">
        <v>656</v>
      </c>
      <c r="G115" s="21">
        <v>42679</v>
      </c>
      <c r="H115" t="s">
        <v>1215</v>
      </c>
      <c r="I115" t="b">
        <v>1</v>
      </c>
      <c r="J115" t="b">
        <v>0</v>
      </c>
      <c r="K115" t="b">
        <v>0</v>
      </c>
    </row>
    <row r="116" spans="1:11" x14ac:dyDescent="0.3">
      <c r="A116" t="s">
        <v>1315</v>
      </c>
      <c r="B116" t="s">
        <v>547</v>
      </c>
      <c r="C116" t="s">
        <v>21</v>
      </c>
      <c r="D116" t="s">
        <v>21</v>
      </c>
      <c r="E116" t="s">
        <v>339</v>
      </c>
      <c r="F116" t="s">
        <v>1204</v>
      </c>
      <c r="G116" s="21">
        <v>42684</v>
      </c>
      <c r="H116" t="s">
        <v>1211</v>
      </c>
      <c r="I116" t="b">
        <v>0</v>
      </c>
      <c r="J116" t="b">
        <v>1</v>
      </c>
      <c r="K116" t="b">
        <v>0</v>
      </c>
    </row>
    <row r="117" spans="1:11" x14ac:dyDescent="0.3">
      <c r="A117" t="s">
        <v>1316</v>
      </c>
      <c r="B117" t="s">
        <v>60</v>
      </c>
      <c r="C117" t="s">
        <v>23</v>
      </c>
      <c r="D117" t="s">
        <v>23</v>
      </c>
      <c r="E117" t="s">
        <v>500</v>
      </c>
      <c r="F117" t="s">
        <v>1204</v>
      </c>
      <c r="G117" s="21">
        <v>42682</v>
      </c>
      <c r="H117" t="s">
        <v>1207</v>
      </c>
      <c r="I117" t="b">
        <v>1</v>
      </c>
      <c r="J117" t="b">
        <v>0</v>
      </c>
      <c r="K117" t="b">
        <v>0</v>
      </c>
    </row>
    <row r="118" spans="1:11" x14ac:dyDescent="0.3">
      <c r="A118" t="s">
        <v>1317</v>
      </c>
      <c r="D118" t="s">
        <v>18</v>
      </c>
      <c r="E118" t="s">
        <v>489</v>
      </c>
      <c r="F118" t="s">
        <v>300</v>
      </c>
      <c r="G118" s="21">
        <v>42688</v>
      </c>
      <c r="H118" t="s">
        <v>1207</v>
      </c>
      <c r="I118" t="b">
        <v>1</v>
      </c>
      <c r="J118" t="b">
        <v>0</v>
      </c>
      <c r="K118" t="b">
        <v>0</v>
      </c>
    </row>
    <row r="119" spans="1:11" x14ac:dyDescent="0.3">
      <c r="A119" t="s">
        <v>1318</v>
      </c>
      <c r="B119" t="s">
        <v>36</v>
      </c>
      <c r="C119" t="s">
        <v>18</v>
      </c>
      <c r="D119" t="s">
        <v>18</v>
      </c>
      <c r="E119" t="s">
        <v>688</v>
      </c>
      <c r="F119" t="s">
        <v>1204</v>
      </c>
      <c r="G119" s="21">
        <v>42675</v>
      </c>
      <c r="H119" t="s">
        <v>1211</v>
      </c>
      <c r="I119" t="b">
        <v>0</v>
      </c>
      <c r="J119" t="b">
        <v>1</v>
      </c>
      <c r="K119" t="b">
        <v>0</v>
      </c>
    </row>
    <row r="120" spans="1:11" x14ac:dyDescent="0.3">
      <c r="A120" t="s">
        <v>1319</v>
      </c>
      <c r="B120" t="s">
        <v>92</v>
      </c>
      <c r="C120" t="s">
        <v>21</v>
      </c>
      <c r="D120" t="s">
        <v>21</v>
      </c>
      <c r="E120" t="s">
        <v>339</v>
      </c>
      <c r="F120" t="s">
        <v>502</v>
      </c>
      <c r="G120" s="21">
        <v>42688</v>
      </c>
      <c r="H120" t="s">
        <v>1215</v>
      </c>
      <c r="I120" t="b">
        <v>1</v>
      </c>
      <c r="J120" t="b">
        <v>0</v>
      </c>
      <c r="K120" t="b">
        <v>0</v>
      </c>
    </row>
    <row r="121" spans="1:11" x14ac:dyDescent="0.3">
      <c r="A121" t="s">
        <v>1320</v>
      </c>
      <c r="B121" t="s">
        <v>57</v>
      </c>
      <c r="C121" t="s">
        <v>18</v>
      </c>
      <c r="D121" t="s">
        <v>18</v>
      </c>
      <c r="E121" t="s">
        <v>57</v>
      </c>
      <c r="F121" t="s">
        <v>747</v>
      </c>
      <c r="G121" s="21">
        <v>42677</v>
      </c>
      <c r="I121" t="b">
        <v>0</v>
      </c>
      <c r="J121" t="b">
        <v>1</v>
      </c>
      <c r="K121" t="b">
        <v>0</v>
      </c>
    </row>
    <row r="122" spans="1:11" x14ac:dyDescent="0.3">
      <c r="A122" t="s">
        <v>1321</v>
      </c>
      <c r="B122" t="s">
        <v>107</v>
      </c>
      <c r="C122" t="s">
        <v>21</v>
      </c>
      <c r="D122" t="s">
        <v>21</v>
      </c>
      <c r="E122" t="s">
        <v>392</v>
      </c>
      <c r="F122" t="s">
        <v>100</v>
      </c>
      <c r="G122" s="21">
        <v>42677</v>
      </c>
      <c r="H122" t="s">
        <v>1215</v>
      </c>
      <c r="I122" t="b">
        <v>1</v>
      </c>
      <c r="J122" t="b">
        <v>0</v>
      </c>
      <c r="K122" t="b">
        <v>0</v>
      </c>
    </row>
    <row r="123" spans="1:11" x14ac:dyDescent="0.3">
      <c r="A123" t="s">
        <v>1322</v>
      </c>
      <c r="D123" t="s">
        <v>19</v>
      </c>
      <c r="E123" t="s">
        <v>345</v>
      </c>
      <c r="F123" t="s">
        <v>853</v>
      </c>
      <c r="G123" s="21">
        <v>42676</v>
      </c>
      <c r="H123" t="s">
        <v>1207</v>
      </c>
      <c r="I123" t="b">
        <v>0</v>
      </c>
      <c r="J123" t="b">
        <v>1</v>
      </c>
      <c r="K123" t="b">
        <v>0</v>
      </c>
    </row>
    <row r="124" spans="1:11" x14ac:dyDescent="0.3">
      <c r="A124" t="s">
        <v>1323</v>
      </c>
      <c r="B124" t="s">
        <v>114</v>
      </c>
      <c r="C124" t="s">
        <v>20</v>
      </c>
      <c r="D124" t="s">
        <v>24</v>
      </c>
      <c r="E124" t="s">
        <v>532</v>
      </c>
      <c r="F124" t="s">
        <v>853</v>
      </c>
      <c r="G124" s="21">
        <v>42678</v>
      </c>
      <c r="H124" t="s">
        <v>1207</v>
      </c>
      <c r="I124" t="b">
        <v>0</v>
      </c>
      <c r="J124" t="b">
        <v>1</v>
      </c>
      <c r="K124" t="b">
        <v>0</v>
      </c>
    </row>
    <row r="125" spans="1:11" x14ac:dyDescent="0.3">
      <c r="A125" t="s">
        <v>1324</v>
      </c>
      <c r="B125" t="s">
        <v>110</v>
      </c>
      <c r="C125" t="s">
        <v>21</v>
      </c>
      <c r="D125" t="s">
        <v>21</v>
      </c>
      <c r="E125" t="s">
        <v>539</v>
      </c>
      <c r="F125" t="s">
        <v>502</v>
      </c>
      <c r="G125" s="21">
        <v>42678</v>
      </c>
      <c r="H125" t="s">
        <v>1215</v>
      </c>
      <c r="I125" t="b">
        <v>1</v>
      </c>
      <c r="J125" t="b">
        <v>0</v>
      </c>
      <c r="K125" t="b">
        <v>0</v>
      </c>
    </row>
    <row r="126" spans="1:11" x14ac:dyDescent="0.3">
      <c r="A126" t="s">
        <v>1325</v>
      </c>
      <c r="B126" t="s">
        <v>50</v>
      </c>
      <c r="C126" t="s">
        <v>23</v>
      </c>
      <c r="D126" t="s">
        <v>23</v>
      </c>
      <c r="E126" t="s">
        <v>523</v>
      </c>
      <c r="F126" t="s">
        <v>853</v>
      </c>
      <c r="G126" s="21">
        <v>42676</v>
      </c>
      <c r="H126" t="s">
        <v>1207</v>
      </c>
      <c r="I126" t="b">
        <v>0</v>
      </c>
      <c r="J126" t="b">
        <v>1</v>
      </c>
      <c r="K126" t="b">
        <v>0</v>
      </c>
    </row>
    <row r="127" spans="1:11" x14ac:dyDescent="0.3">
      <c r="A127" t="s">
        <v>1326</v>
      </c>
      <c r="B127" t="s">
        <v>547</v>
      </c>
      <c r="C127" t="s">
        <v>21</v>
      </c>
      <c r="D127" t="s">
        <v>21</v>
      </c>
      <c r="E127" t="s">
        <v>539</v>
      </c>
      <c r="F127" t="s">
        <v>502</v>
      </c>
      <c r="G127" s="21">
        <v>42678</v>
      </c>
      <c r="H127" t="s">
        <v>1215</v>
      </c>
      <c r="I127" t="b">
        <v>1</v>
      </c>
      <c r="J127" t="b">
        <v>0</v>
      </c>
      <c r="K127" t="b">
        <v>0</v>
      </c>
    </row>
    <row r="128" spans="1:11" x14ac:dyDescent="0.3">
      <c r="A128" t="s">
        <v>1327</v>
      </c>
      <c r="D128" t="s">
        <v>19</v>
      </c>
      <c r="E128" t="s">
        <v>345</v>
      </c>
      <c r="F128" t="s">
        <v>345</v>
      </c>
      <c r="G128" s="21">
        <v>42683</v>
      </c>
      <c r="H128" t="s">
        <v>1215</v>
      </c>
      <c r="I128" t="b">
        <v>1</v>
      </c>
      <c r="J128" t="b">
        <v>0</v>
      </c>
      <c r="K128" t="b">
        <v>0</v>
      </c>
    </row>
    <row r="129" spans="1:11" x14ac:dyDescent="0.3">
      <c r="A129" t="s">
        <v>1328</v>
      </c>
      <c r="B129" t="s">
        <v>343</v>
      </c>
      <c r="C129" t="s">
        <v>21</v>
      </c>
      <c r="D129" t="s">
        <v>21</v>
      </c>
      <c r="E129" t="s">
        <v>339</v>
      </c>
      <c r="G129" s="21">
        <v>42686</v>
      </c>
      <c r="H129" t="s">
        <v>482</v>
      </c>
      <c r="I129" t="b">
        <v>1</v>
      </c>
      <c r="J129" t="b">
        <v>1</v>
      </c>
      <c r="K129" t="b">
        <v>1</v>
      </c>
    </row>
    <row r="130" spans="1:11" x14ac:dyDescent="0.3">
      <c r="A130" t="s">
        <v>1329</v>
      </c>
      <c r="B130" t="s">
        <v>133</v>
      </c>
      <c r="C130" t="s">
        <v>20</v>
      </c>
      <c r="D130" t="s">
        <v>24</v>
      </c>
      <c r="E130" t="s">
        <v>516</v>
      </c>
      <c r="F130" t="s">
        <v>144</v>
      </c>
      <c r="G130" s="21">
        <v>42679</v>
      </c>
      <c r="H130" t="s">
        <v>1226</v>
      </c>
      <c r="I130" t="b">
        <v>1</v>
      </c>
      <c r="J130" t="b">
        <v>0</v>
      </c>
      <c r="K130" t="b">
        <v>0</v>
      </c>
    </row>
    <row r="131" spans="1:11" x14ac:dyDescent="0.3">
      <c r="A131" t="s">
        <v>1330</v>
      </c>
      <c r="B131" t="s">
        <v>32</v>
      </c>
      <c r="C131" t="s">
        <v>23</v>
      </c>
      <c r="D131" t="s">
        <v>23</v>
      </c>
      <c r="E131" t="s">
        <v>570</v>
      </c>
      <c r="F131" t="s">
        <v>853</v>
      </c>
      <c r="G131" s="21">
        <v>42675</v>
      </c>
      <c r="H131" t="s">
        <v>1207</v>
      </c>
      <c r="I131" t="b">
        <v>0</v>
      </c>
      <c r="J131" t="b">
        <v>1</v>
      </c>
      <c r="K131" t="b">
        <v>0</v>
      </c>
    </row>
    <row r="132" spans="1:11" x14ac:dyDescent="0.3">
      <c r="A132" t="s">
        <v>1331</v>
      </c>
      <c r="B132" t="s">
        <v>83</v>
      </c>
      <c r="C132" t="s">
        <v>19</v>
      </c>
      <c r="D132" t="s">
        <v>19</v>
      </c>
      <c r="E132" t="s">
        <v>563</v>
      </c>
      <c r="F132" t="s">
        <v>563</v>
      </c>
      <c r="G132" s="21">
        <v>42675</v>
      </c>
      <c r="H132" t="s">
        <v>1218</v>
      </c>
      <c r="I132" t="b">
        <v>1</v>
      </c>
      <c r="J132" t="b">
        <v>0</v>
      </c>
      <c r="K132" t="b">
        <v>0</v>
      </c>
    </row>
    <row r="133" spans="1:11" x14ac:dyDescent="0.3">
      <c r="A133" t="s">
        <v>1332</v>
      </c>
      <c r="B133" t="s">
        <v>38</v>
      </c>
      <c r="C133" t="s">
        <v>18</v>
      </c>
      <c r="D133" t="s">
        <v>21</v>
      </c>
      <c r="E133" t="s">
        <v>392</v>
      </c>
      <c r="G133" s="21">
        <v>42682</v>
      </c>
      <c r="H133" t="s">
        <v>482</v>
      </c>
      <c r="I133" t="b">
        <v>1</v>
      </c>
      <c r="J133" t="b">
        <v>1</v>
      </c>
      <c r="K133" t="b">
        <v>1</v>
      </c>
    </row>
    <row r="134" spans="1:11" x14ac:dyDescent="0.3">
      <c r="A134" t="s">
        <v>1332</v>
      </c>
      <c r="B134" t="s">
        <v>38</v>
      </c>
      <c r="C134" t="s">
        <v>18</v>
      </c>
      <c r="D134" t="s">
        <v>21</v>
      </c>
      <c r="E134" t="s">
        <v>392</v>
      </c>
      <c r="G134" s="21">
        <v>42686</v>
      </c>
      <c r="H134" t="s">
        <v>1215</v>
      </c>
      <c r="I134" t="b">
        <v>1</v>
      </c>
      <c r="J134" t="b">
        <v>0</v>
      </c>
      <c r="K134" t="b">
        <v>0</v>
      </c>
    </row>
    <row r="135" spans="1:11" x14ac:dyDescent="0.3">
      <c r="A135" t="s">
        <v>1333</v>
      </c>
      <c r="B135" t="s">
        <v>38</v>
      </c>
      <c r="C135" t="s">
        <v>18</v>
      </c>
      <c r="D135" t="s">
        <v>21</v>
      </c>
      <c r="E135" t="s">
        <v>392</v>
      </c>
      <c r="F135" t="s">
        <v>853</v>
      </c>
      <c r="G135" s="21">
        <v>42681</v>
      </c>
      <c r="H135" t="s">
        <v>1207</v>
      </c>
      <c r="I135" t="b">
        <v>0</v>
      </c>
      <c r="J135" t="b">
        <v>1</v>
      </c>
      <c r="K135" t="b">
        <v>0</v>
      </c>
    </row>
    <row r="136" spans="1:11" x14ac:dyDescent="0.3">
      <c r="A136" t="s">
        <v>1334</v>
      </c>
      <c r="B136" t="s">
        <v>109</v>
      </c>
      <c r="C136" t="s">
        <v>21</v>
      </c>
      <c r="D136" t="s">
        <v>21</v>
      </c>
      <c r="E136" t="s">
        <v>195</v>
      </c>
      <c r="F136" t="s">
        <v>502</v>
      </c>
      <c r="G136" s="21">
        <v>42685</v>
      </c>
      <c r="H136" t="s">
        <v>1215</v>
      </c>
      <c r="I136" t="b">
        <v>1</v>
      </c>
      <c r="J136" t="b">
        <v>0</v>
      </c>
      <c r="K136" t="b">
        <v>0</v>
      </c>
    </row>
    <row r="137" spans="1:11" x14ac:dyDescent="0.3">
      <c r="A137" t="s">
        <v>1335</v>
      </c>
      <c r="B137" t="s">
        <v>47</v>
      </c>
      <c r="C137" t="s">
        <v>20</v>
      </c>
      <c r="D137" t="s">
        <v>24</v>
      </c>
      <c r="E137" t="s">
        <v>516</v>
      </c>
      <c r="F137" t="s">
        <v>144</v>
      </c>
      <c r="G137" s="21">
        <v>42679</v>
      </c>
      <c r="H137" t="s">
        <v>482</v>
      </c>
      <c r="I137" t="b">
        <v>1</v>
      </c>
      <c r="J137" t="b">
        <v>0</v>
      </c>
      <c r="K137" t="b">
        <v>0</v>
      </c>
    </row>
    <row r="138" spans="1:11" x14ac:dyDescent="0.3">
      <c r="A138" t="s">
        <v>1335</v>
      </c>
      <c r="B138" t="s">
        <v>47</v>
      </c>
      <c r="C138" t="s">
        <v>20</v>
      </c>
      <c r="D138" t="s">
        <v>24</v>
      </c>
      <c r="E138" t="s">
        <v>516</v>
      </c>
      <c r="F138" t="s">
        <v>1230</v>
      </c>
      <c r="G138" s="21">
        <v>42686</v>
      </c>
      <c r="H138" t="s">
        <v>1215</v>
      </c>
      <c r="I138" t="b">
        <v>1</v>
      </c>
      <c r="J138" t="b">
        <v>0</v>
      </c>
      <c r="K138" t="b">
        <v>0</v>
      </c>
    </row>
    <row r="139" spans="1:11" x14ac:dyDescent="0.3">
      <c r="A139" t="s">
        <v>1336</v>
      </c>
      <c r="B139" t="s">
        <v>116</v>
      </c>
      <c r="C139" t="s">
        <v>21</v>
      </c>
      <c r="D139" t="s">
        <v>21</v>
      </c>
      <c r="E139" t="s">
        <v>392</v>
      </c>
      <c r="F139" t="s">
        <v>853</v>
      </c>
      <c r="G139" s="21">
        <v>42684</v>
      </c>
      <c r="H139" t="s">
        <v>1207</v>
      </c>
      <c r="I139" t="b">
        <v>0</v>
      </c>
      <c r="J139" t="b">
        <v>1</v>
      </c>
      <c r="K139" t="b">
        <v>0</v>
      </c>
    </row>
    <row r="140" spans="1:11" x14ac:dyDescent="0.3">
      <c r="A140" t="s">
        <v>1337</v>
      </c>
      <c r="B140" t="s">
        <v>93</v>
      </c>
      <c r="C140" t="s">
        <v>22</v>
      </c>
      <c r="D140" t="s">
        <v>19</v>
      </c>
      <c r="E140" t="s">
        <v>579</v>
      </c>
      <c r="F140" t="s">
        <v>579</v>
      </c>
      <c r="G140" s="21">
        <v>42683</v>
      </c>
      <c r="H140" t="s">
        <v>1215</v>
      </c>
      <c r="I140" t="b">
        <v>1</v>
      </c>
      <c r="J140" t="b">
        <v>0</v>
      </c>
      <c r="K140" t="b">
        <v>0</v>
      </c>
    </row>
    <row r="141" spans="1:11" x14ac:dyDescent="0.3">
      <c r="A141" t="s">
        <v>1338</v>
      </c>
      <c r="B141" t="s">
        <v>50</v>
      </c>
      <c r="C141" t="s">
        <v>23</v>
      </c>
      <c r="D141" t="s">
        <v>23</v>
      </c>
      <c r="E141" t="s">
        <v>500</v>
      </c>
      <c r="F141" t="s">
        <v>500</v>
      </c>
      <c r="G141" s="21">
        <v>42676</v>
      </c>
      <c r="H141" t="s">
        <v>1218</v>
      </c>
      <c r="I141" t="b">
        <v>1</v>
      </c>
      <c r="J141" t="b">
        <v>0</v>
      </c>
      <c r="K141" t="b">
        <v>0</v>
      </c>
    </row>
    <row r="142" spans="1:11" x14ac:dyDescent="0.3">
      <c r="A142" t="s">
        <v>1339</v>
      </c>
      <c r="B142" t="s">
        <v>547</v>
      </c>
      <c r="C142" t="s">
        <v>21</v>
      </c>
      <c r="D142" t="s">
        <v>21</v>
      </c>
      <c r="E142" t="s">
        <v>307</v>
      </c>
      <c r="F142" t="s">
        <v>853</v>
      </c>
      <c r="G142" s="21">
        <v>42681</v>
      </c>
      <c r="H142" t="s">
        <v>1211</v>
      </c>
      <c r="I142" t="b">
        <v>0</v>
      </c>
      <c r="J142" t="b">
        <v>1</v>
      </c>
      <c r="K142" t="b">
        <v>0</v>
      </c>
    </row>
    <row r="143" spans="1:11" x14ac:dyDescent="0.3">
      <c r="A143" t="s">
        <v>1340</v>
      </c>
      <c r="B143" t="s">
        <v>54</v>
      </c>
      <c r="C143" t="s">
        <v>18</v>
      </c>
      <c r="D143" t="s">
        <v>18</v>
      </c>
      <c r="E143" t="s">
        <v>492</v>
      </c>
      <c r="F143" t="s">
        <v>853</v>
      </c>
      <c r="G143" s="21">
        <v>42681</v>
      </c>
      <c r="H143" t="s">
        <v>1207</v>
      </c>
      <c r="I143" t="b">
        <v>0</v>
      </c>
      <c r="J143" t="b">
        <v>1</v>
      </c>
      <c r="K143" t="b">
        <v>0</v>
      </c>
    </row>
    <row r="144" spans="1:11" x14ac:dyDescent="0.3">
      <c r="A144" t="s">
        <v>1341</v>
      </c>
      <c r="B144" t="s">
        <v>134</v>
      </c>
      <c r="C144" t="s">
        <v>21</v>
      </c>
      <c r="D144" t="s">
        <v>21</v>
      </c>
      <c r="E144" t="s">
        <v>339</v>
      </c>
      <c r="F144" t="s">
        <v>747</v>
      </c>
      <c r="G144" s="21">
        <v>42682</v>
      </c>
      <c r="H144" t="s">
        <v>482</v>
      </c>
      <c r="I144" t="b">
        <v>0</v>
      </c>
      <c r="J144" t="b">
        <v>1</v>
      </c>
      <c r="K144" t="b">
        <v>1</v>
      </c>
    </row>
    <row r="145" spans="1:11" x14ac:dyDescent="0.3">
      <c r="A145" t="s">
        <v>1341</v>
      </c>
      <c r="B145" t="s">
        <v>134</v>
      </c>
      <c r="C145" t="s">
        <v>21</v>
      </c>
      <c r="D145" t="s">
        <v>21</v>
      </c>
      <c r="E145" t="s">
        <v>339</v>
      </c>
      <c r="F145" t="s">
        <v>502</v>
      </c>
      <c r="G145" s="21">
        <v>42683</v>
      </c>
      <c r="H145" t="s">
        <v>1215</v>
      </c>
      <c r="I145" t="b">
        <v>1</v>
      </c>
      <c r="J145" t="b">
        <v>0</v>
      </c>
      <c r="K145" t="b">
        <v>0</v>
      </c>
    </row>
    <row r="146" spans="1:11" x14ac:dyDescent="0.3">
      <c r="A146" t="s">
        <v>1342</v>
      </c>
      <c r="B146" t="s">
        <v>120</v>
      </c>
      <c r="C146" t="s">
        <v>21</v>
      </c>
      <c r="D146" t="s">
        <v>20</v>
      </c>
      <c r="E146" t="s">
        <v>688</v>
      </c>
      <c r="F146" t="s">
        <v>1204</v>
      </c>
      <c r="G146" s="21">
        <v>42676</v>
      </c>
      <c r="H146" t="s">
        <v>482</v>
      </c>
      <c r="I146" t="b">
        <v>0</v>
      </c>
      <c r="J146" t="b">
        <v>1</v>
      </c>
      <c r="K146" t="b">
        <v>1</v>
      </c>
    </row>
    <row r="147" spans="1:11" x14ac:dyDescent="0.3">
      <c r="A147" t="s">
        <v>1342</v>
      </c>
      <c r="B147" t="s">
        <v>120</v>
      </c>
      <c r="C147" t="s">
        <v>21</v>
      </c>
      <c r="D147" t="s">
        <v>20</v>
      </c>
      <c r="E147" t="s">
        <v>688</v>
      </c>
      <c r="F147" t="s">
        <v>853</v>
      </c>
      <c r="G147" s="21">
        <v>42682</v>
      </c>
      <c r="H147" t="s">
        <v>482</v>
      </c>
      <c r="I147" t="b">
        <v>0</v>
      </c>
      <c r="J147" t="b">
        <v>1</v>
      </c>
      <c r="K147" t="b">
        <v>1</v>
      </c>
    </row>
    <row r="148" spans="1:11" x14ac:dyDescent="0.3">
      <c r="A148" t="s">
        <v>1342</v>
      </c>
      <c r="B148" t="s">
        <v>120</v>
      </c>
      <c r="C148" t="s">
        <v>21</v>
      </c>
      <c r="D148" t="s">
        <v>20</v>
      </c>
      <c r="E148" t="s">
        <v>688</v>
      </c>
      <c r="F148" t="s">
        <v>1022</v>
      </c>
      <c r="G148" s="21">
        <v>42685</v>
      </c>
      <c r="H148" t="s">
        <v>1226</v>
      </c>
      <c r="I148" t="b">
        <v>1</v>
      </c>
      <c r="J148" t="b">
        <v>0</v>
      </c>
      <c r="K148" t="b">
        <v>0</v>
      </c>
    </row>
    <row r="149" spans="1:11" x14ac:dyDescent="0.3">
      <c r="A149" t="s">
        <v>1343</v>
      </c>
      <c r="D149" t="s">
        <v>24</v>
      </c>
      <c r="E149" t="s">
        <v>427</v>
      </c>
      <c r="F149" t="s">
        <v>853</v>
      </c>
      <c r="G149" s="21">
        <v>42675</v>
      </c>
      <c r="H149" t="s">
        <v>1211</v>
      </c>
      <c r="I149" t="b">
        <v>0</v>
      </c>
      <c r="J149" t="b">
        <v>1</v>
      </c>
      <c r="K149" t="b">
        <v>0</v>
      </c>
    </row>
    <row r="150" spans="1:11" x14ac:dyDescent="0.3">
      <c r="A150" t="s">
        <v>1344</v>
      </c>
      <c r="B150" t="s">
        <v>89</v>
      </c>
      <c r="C150" t="s">
        <v>21</v>
      </c>
      <c r="D150" t="s">
        <v>21</v>
      </c>
      <c r="E150" t="s">
        <v>491</v>
      </c>
      <c r="F150" t="s">
        <v>853</v>
      </c>
      <c r="G150" s="21">
        <v>42682</v>
      </c>
      <c r="H150" t="s">
        <v>522</v>
      </c>
      <c r="I150" t="b">
        <v>0</v>
      </c>
      <c r="J150" t="b">
        <v>1</v>
      </c>
      <c r="K150" t="b">
        <v>0</v>
      </c>
    </row>
    <row r="151" spans="1:11" x14ac:dyDescent="0.3">
      <c r="A151" t="s">
        <v>1345</v>
      </c>
      <c r="D151" t="s">
        <v>24</v>
      </c>
      <c r="E151" t="s">
        <v>533</v>
      </c>
      <c r="F151" t="s">
        <v>853</v>
      </c>
      <c r="G151" s="21">
        <v>42681</v>
      </c>
      <c r="H151" t="s">
        <v>482</v>
      </c>
      <c r="I151" t="b">
        <v>0</v>
      </c>
      <c r="J151" t="b">
        <v>1</v>
      </c>
      <c r="K151" t="b">
        <v>1</v>
      </c>
    </row>
    <row r="152" spans="1:11" x14ac:dyDescent="0.3">
      <c r="A152" t="s">
        <v>1345</v>
      </c>
      <c r="D152" t="s">
        <v>24</v>
      </c>
      <c r="E152" t="s">
        <v>533</v>
      </c>
      <c r="F152" t="s">
        <v>1230</v>
      </c>
      <c r="G152" s="21">
        <v>42689</v>
      </c>
      <c r="H152" t="s">
        <v>1253</v>
      </c>
      <c r="I152" t="b">
        <v>1</v>
      </c>
      <c r="J152" t="b">
        <v>0</v>
      </c>
      <c r="K152" t="b">
        <v>0</v>
      </c>
    </row>
    <row r="153" spans="1:11" x14ac:dyDescent="0.3">
      <c r="A153" t="s">
        <v>1346</v>
      </c>
      <c r="B153" t="s">
        <v>40</v>
      </c>
      <c r="C153" t="s">
        <v>22</v>
      </c>
      <c r="D153" t="s">
        <v>19</v>
      </c>
      <c r="E153" t="s">
        <v>579</v>
      </c>
      <c r="F153" t="s">
        <v>579</v>
      </c>
      <c r="G153" s="21">
        <v>42678</v>
      </c>
      <c r="H153" t="s">
        <v>1215</v>
      </c>
      <c r="I153" t="b">
        <v>1</v>
      </c>
      <c r="J153" t="b">
        <v>0</v>
      </c>
      <c r="K153" t="b">
        <v>0</v>
      </c>
    </row>
    <row r="154" spans="1:11" x14ac:dyDescent="0.3">
      <c r="A154" t="s">
        <v>1347</v>
      </c>
      <c r="B154" t="s">
        <v>88</v>
      </c>
      <c r="C154" t="s">
        <v>18</v>
      </c>
      <c r="D154" t="s">
        <v>21</v>
      </c>
      <c r="E154" t="s">
        <v>489</v>
      </c>
      <c r="F154" t="s">
        <v>100</v>
      </c>
      <c r="G154" s="21">
        <v>42688</v>
      </c>
      <c r="H154" t="s">
        <v>1211</v>
      </c>
      <c r="I154" t="b">
        <v>0</v>
      </c>
      <c r="J154" t="b">
        <v>0</v>
      </c>
      <c r="K154" t="b">
        <v>0</v>
      </c>
    </row>
    <row r="155" spans="1:11" x14ac:dyDescent="0.3">
      <c r="A155" t="s">
        <v>1348</v>
      </c>
      <c r="B155" t="s">
        <v>89</v>
      </c>
      <c r="C155" t="s">
        <v>21</v>
      </c>
      <c r="D155" t="s">
        <v>21</v>
      </c>
      <c r="E155" t="s">
        <v>392</v>
      </c>
      <c r="F155" t="s">
        <v>853</v>
      </c>
      <c r="G155" s="21">
        <v>42681</v>
      </c>
      <c r="H155" t="s">
        <v>1207</v>
      </c>
      <c r="I155" t="b">
        <v>0</v>
      </c>
      <c r="J155" t="b">
        <v>1</v>
      </c>
      <c r="K155" t="b">
        <v>0</v>
      </c>
    </row>
    <row r="156" spans="1:11" x14ac:dyDescent="0.3">
      <c r="A156" t="s">
        <v>1349</v>
      </c>
      <c r="B156" t="s">
        <v>144</v>
      </c>
      <c r="D156" t="s">
        <v>24</v>
      </c>
      <c r="E156" t="s">
        <v>1230</v>
      </c>
      <c r="F156" t="s">
        <v>1230</v>
      </c>
      <c r="G156" s="21">
        <v>42683</v>
      </c>
      <c r="H156" t="s">
        <v>1215</v>
      </c>
      <c r="I156" t="b">
        <v>1</v>
      </c>
      <c r="J156" t="b">
        <v>0</v>
      </c>
      <c r="K156" t="b">
        <v>0</v>
      </c>
    </row>
    <row r="157" spans="1:11" x14ac:dyDescent="0.3">
      <c r="A157" t="s">
        <v>1350</v>
      </c>
      <c r="B157" t="s">
        <v>114</v>
      </c>
      <c r="C157" t="s">
        <v>20</v>
      </c>
      <c r="D157" t="s">
        <v>24</v>
      </c>
      <c r="E157" t="s">
        <v>533</v>
      </c>
      <c r="F157" t="s">
        <v>1230</v>
      </c>
      <c r="G157" s="21">
        <v>42676</v>
      </c>
      <c r="H157" t="s">
        <v>522</v>
      </c>
      <c r="I157" t="b">
        <v>0</v>
      </c>
      <c r="J157" t="b">
        <v>1</v>
      </c>
      <c r="K157" t="b">
        <v>0</v>
      </c>
    </row>
    <row r="158" spans="1:11" x14ac:dyDescent="0.3">
      <c r="A158" t="s">
        <v>1351</v>
      </c>
      <c r="B158" t="s">
        <v>105</v>
      </c>
      <c r="C158" t="s">
        <v>22</v>
      </c>
      <c r="D158" t="s">
        <v>19</v>
      </c>
      <c r="E158" t="s">
        <v>656</v>
      </c>
      <c r="F158" t="s">
        <v>1204</v>
      </c>
      <c r="G158" s="21">
        <v>42678</v>
      </c>
      <c r="H158" t="s">
        <v>1211</v>
      </c>
      <c r="I158" t="b">
        <v>0</v>
      </c>
      <c r="J158" t="b">
        <v>1</v>
      </c>
      <c r="K158" t="b">
        <v>0</v>
      </c>
    </row>
    <row r="159" spans="1:11" x14ac:dyDescent="0.3">
      <c r="A159" t="s">
        <v>1352</v>
      </c>
      <c r="B159" t="s">
        <v>123</v>
      </c>
      <c r="C159" t="s">
        <v>19</v>
      </c>
      <c r="D159" t="s">
        <v>19</v>
      </c>
      <c r="E159" t="s">
        <v>345</v>
      </c>
      <c r="F159" t="s">
        <v>345</v>
      </c>
      <c r="G159" s="21">
        <v>42683</v>
      </c>
      <c r="H159" t="s">
        <v>1226</v>
      </c>
      <c r="I159" t="b">
        <v>1</v>
      </c>
      <c r="J159" t="b">
        <v>0</v>
      </c>
      <c r="K159" t="b">
        <v>0</v>
      </c>
    </row>
    <row r="160" spans="1:11" x14ac:dyDescent="0.3">
      <c r="A160" t="s">
        <v>1353</v>
      </c>
      <c r="B160" t="s">
        <v>47</v>
      </c>
      <c r="C160" t="s">
        <v>20</v>
      </c>
      <c r="D160" t="s">
        <v>24</v>
      </c>
      <c r="E160" t="s">
        <v>532</v>
      </c>
      <c r="F160" t="s">
        <v>853</v>
      </c>
      <c r="G160" s="21">
        <v>42676</v>
      </c>
      <c r="H160" t="s">
        <v>1207</v>
      </c>
      <c r="I160" t="b">
        <v>0</v>
      </c>
      <c r="J160" t="b">
        <v>1</v>
      </c>
      <c r="K160" t="b">
        <v>0</v>
      </c>
    </row>
    <row r="161" spans="1:11" x14ac:dyDescent="0.3">
      <c r="A161" t="s">
        <v>1354</v>
      </c>
      <c r="B161" t="s">
        <v>124</v>
      </c>
      <c r="C161" t="s">
        <v>21</v>
      </c>
      <c r="D161" t="s">
        <v>21</v>
      </c>
      <c r="E161" t="s">
        <v>392</v>
      </c>
      <c r="F161" t="s">
        <v>853</v>
      </c>
      <c r="G161" s="21">
        <v>42682</v>
      </c>
      <c r="H161" t="s">
        <v>1207</v>
      </c>
      <c r="I161" t="b">
        <v>1</v>
      </c>
      <c r="J161" t="b">
        <v>1</v>
      </c>
      <c r="K161" t="b">
        <v>0</v>
      </c>
    </row>
    <row r="162" spans="1:11" x14ac:dyDescent="0.3">
      <c r="A162" t="s">
        <v>1355</v>
      </c>
      <c r="B162" t="s">
        <v>104</v>
      </c>
      <c r="C162" t="s">
        <v>18</v>
      </c>
      <c r="D162" t="s">
        <v>18</v>
      </c>
      <c r="E162" t="s">
        <v>492</v>
      </c>
      <c r="F162" t="s">
        <v>853</v>
      </c>
      <c r="G162" s="21">
        <v>42686</v>
      </c>
      <c r="H162" t="s">
        <v>522</v>
      </c>
      <c r="I162" t="b">
        <v>0</v>
      </c>
      <c r="J162" t="b">
        <v>1</v>
      </c>
      <c r="K162" t="b">
        <v>0</v>
      </c>
    </row>
    <row r="163" spans="1:11" x14ac:dyDescent="0.3">
      <c r="A163" t="s">
        <v>1356</v>
      </c>
      <c r="B163" t="s">
        <v>76</v>
      </c>
      <c r="C163" t="s">
        <v>23</v>
      </c>
      <c r="D163" t="s">
        <v>23</v>
      </c>
      <c r="E163" t="s">
        <v>500</v>
      </c>
      <c r="F163" t="s">
        <v>853</v>
      </c>
      <c r="G163" s="21">
        <v>42676</v>
      </c>
      <c r="H163" t="s">
        <v>482</v>
      </c>
      <c r="I163" t="b">
        <v>0</v>
      </c>
      <c r="J163" t="b">
        <v>1</v>
      </c>
      <c r="K163" t="b">
        <v>1</v>
      </c>
    </row>
    <row r="164" spans="1:11" x14ac:dyDescent="0.3">
      <c r="A164" t="s">
        <v>1356</v>
      </c>
      <c r="B164" t="s">
        <v>76</v>
      </c>
      <c r="C164" t="s">
        <v>23</v>
      </c>
      <c r="D164" t="s">
        <v>23</v>
      </c>
      <c r="E164" t="s">
        <v>500</v>
      </c>
      <c r="F164" t="s">
        <v>747</v>
      </c>
      <c r="G164" s="21">
        <v>42684</v>
      </c>
      <c r="H164" t="s">
        <v>482</v>
      </c>
      <c r="I164" t="b">
        <v>1</v>
      </c>
      <c r="J164" t="b">
        <v>1</v>
      </c>
      <c r="K164" t="b">
        <v>1</v>
      </c>
    </row>
    <row r="165" spans="1:11" x14ac:dyDescent="0.3">
      <c r="A165" t="s">
        <v>1356</v>
      </c>
      <c r="B165" t="s">
        <v>76</v>
      </c>
      <c r="C165" t="s">
        <v>23</v>
      </c>
      <c r="D165" t="s">
        <v>23</v>
      </c>
      <c r="E165" t="s">
        <v>500</v>
      </c>
      <c r="F165" t="s">
        <v>853</v>
      </c>
      <c r="G165" s="21">
        <v>42684</v>
      </c>
      <c r="H165" t="s">
        <v>482</v>
      </c>
      <c r="I165" t="b">
        <v>0</v>
      </c>
      <c r="J165" t="b">
        <v>1</v>
      </c>
      <c r="K165" t="b">
        <v>0</v>
      </c>
    </row>
    <row r="166" spans="1:11" x14ac:dyDescent="0.3">
      <c r="A166" t="s">
        <v>1357</v>
      </c>
      <c r="B166" t="s">
        <v>125</v>
      </c>
      <c r="C166" t="s">
        <v>18</v>
      </c>
      <c r="D166" t="s">
        <v>18</v>
      </c>
      <c r="E166" t="s">
        <v>300</v>
      </c>
      <c r="F166" t="s">
        <v>300</v>
      </c>
      <c r="G166" s="21">
        <v>42687</v>
      </c>
      <c r="H166" t="s">
        <v>1226</v>
      </c>
      <c r="I166" t="b">
        <v>1</v>
      </c>
      <c r="J166" t="b">
        <v>0</v>
      </c>
      <c r="K166" t="b">
        <v>0</v>
      </c>
    </row>
    <row r="167" spans="1:11" x14ac:dyDescent="0.3">
      <c r="A167" t="s">
        <v>1358</v>
      </c>
      <c r="B167" t="s">
        <v>108</v>
      </c>
      <c r="C167" t="s">
        <v>21</v>
      </c>
      <c r="D167" t="s">
        <v>21</v>
      </c>
      <c r="E167" t="s">
        <v>339</v>
      </c>
      <c r="F167" t="s">
        <v>853</v>
      </c>
      <c r="G167" s="21">
        <v>42688</v>
      </c>
      <c r="H167" t="s">
        <v>1207</v>
      </c>
      <c r="I167" t="b">
        <v>0</v>
      </c>
      <c r="J167" t="b">
        <v>1</v>
      </c>
      <c r="K167" t="b">
        <v>0</v>
      </c>
    </row>
    <row r="168" spans="1:11" x14ac:dyDescent="0.3">
      <c r="A168" t="s">
        <v>1359</v>
      </c>
      <c r="B168" t="s">
        <v>656</v>
      </c>
      <c r="D168" t="s">
        <v>19</v>
      </c>
      <c r="E168" t="s">
        <v>656</v>
      </c>
      <c r="F168" t="s">
        <v>656</v>
      </c>
      <c r="G168" s="21">
        <v>42682</v>
      </c>
      <c r="H168" t="s">
        <v>1215</v>
      </c>
      <c r="I168" t="b">
        <v>1</v>
      </c>
      <c r="J168" t="b">
        <v>0</v>
      </c>
      <c r="K168" t="b">
        <v>0</v>
      </c>
    </row>
    <row r="169" spans="1:11" x14ac:dyDescent="0.3">
      <c r="A169" t="s">
        <v>1360</v>
      </c>
      <c r="B169" t="s">
        <v>51</v>
      </c>
      <c r="C169" t="s">
        <v>18</v>
      </c>
      <c r="D169" t="s">
        <v>18</v>
      </c>
      <c r="E169" t="s">
        <v>492</v>
      </c>
      <c r="F169" t="s">
        <v>853</v>
      </c>
      <c r="G169" s="21">
        <v>42683</v>
      </c>
      <c r="H169" t="s">
        <v>522</v>
      </c>
      <c r="I169" t="b">
        <v>0</v>
      </c>
      <c r="J169" t="b">
        <v>1</v>
      </c>
      <c r="K169" t="b">
        <v>0</v>
      </c>
    </row>
    <row r="170" spans="1:11" x14ac:dyDescent="0.3">
      <c r="A170" t="s">
        <v>1361</v>
      </c>
      <c r="B170" t="s">
        <v>104</v>
      </c>
      <c r="C170" t="s">
        <v>18</v>
      </c>
      <c r="D170" t="s">
        <v>21</v>
      </c>
      <c r="E170" t="s">
        <v>539</v>
      </c>
      <c r="F170" t="s">
        <v>100</v>
      </c>
      <c r="G170" s="21">
        <v>42684</v>
      </c>
      <c r="H170" t="s">
        <v>1226</v>
      </c>
      <c r="I170" t="b">
        <v>1</v>
      </c>
      <c r="J170" t="b">
        <v>0</v>
      </c>
      <c r="K170" t="b">
        <v>0</v>
      </c>
    </row>
    <row r="171" spans="1:11" x14ac:dyDescent="0.3">
      <c r="A171" t="s">
        <v>1362</v>
      </c>
      <c r="B171" t="s">
        <v>94</v>
      </c>
      <c r="C171" t="s">
        <v>22</v>
      </c>
      <c r="D171" t="s">
        <v>19</v>
      </c>
      <c r="E171" t="s">
        <v>545</v>
      </c>
      <c r="F171" t="s">
        <v>1204</v>
      </c>
      <c r="G171" s="21">
        <v>42681</v>
      </c>
      <c r="H171" t="s">
        <v>522</v>
      </c>
      <c r="I171" t="b">
        <v>0</v>
      </c>
      <c r="J171" t="b">
        <v>1</v>
      </c>
      <c r="K171" t="b">
        <v>0</v>
      </c>
    </row>
    <row r="172" spans="1:11" x14ac:dyDescent="0.3">
      <c r="A172" t="s">
        <v>1363</v>
      </c>
      <c r="B172" t="s">
        <v>72</v>
      </c>
      <c r="C172" t="s">
        <v>18</v>
      </c>
      <c r="D172" t="s">
        <v>21</v>
      </c>
      <c r="E172" t="s">
        <v>195</v>
      </c>
      <c r="F172" t="s">
        <v>853</v>
      </c>
      <c r="G172" s="21">
        <v>42684</v>
      </c>
      <c r="H172" t="s">
        <v>1207</v>
      </c>
      <c r="I172" t="b">
        <v>0</v>
      </c>
      <c r="J172" t="b">
        <v>1</v>
      </c>
      <c r="K172" t="b">
        <v>0</v>
      </c>
    </row>
    <row r="173" spans="1:11" x14ac:dyDescent="0.3">
      <c r="A173" t="s">
        <v>1364</v>
      </c>
      <c r="B173" t="s">
        <v>1279</v>
      </c>
      <c r="D173" t="s">
        <v>24</v>
      </c>
      <c r="E173" t="s">
        <v>587</v>
      </c>
      <c r="F173" t="s">
        <v>1230</v>
      </c>
      <c r="G173" s="21">
        <v>42684</v>
      </c>
      <c r="H173" t="s">
        <v>1215</v>
      </c>
      <c r="I173" t="b">
        <v>1</v>
      </c>
      <c r="J173" t="b">
        <v>0</v>
      </c>
      <c r="K173" t="b">
        <v>0</v>
      </c>
    </row>
    <row r="174" spans="1:11" x14ac:dyDescent="0.3">
      <c r="A174" t="s">
        <v>1365</v>
      </c>
      <c r="B174" t="s">
        <v>114</v>
      </c>
      <c r="C174" t="s">
        <v>20</v>
      </c>
      <c r="D174" t="s">
        <v>24</v>
      </c>
      <c r="E174" t="s">
        <v>516</v>
      </c>
      <c r="F174" t="s">
        <v>1168</v>
      </c>
      <c r="G174" s="21">
        <v>42682</v>
      </c>
      <c r="H174" t="s">
        <v>1226</v>
      </c>
      <c r="I174" t="b">
        <v>1</v>
      </c>
      <c r="J174" t="b">
        <v>0</v>
      </c>
      <c r="K174" t="b">
        <v>0</v>
      </c>
    </row>
    <row r="175" spans="1:11" x14ac:dyDescent="0.3">
      <c r="A175" t="s">
        <v>1366</v>
      </c>
      <c r="B175" t="s">
        <v>812</v>
      </c>
      <c r="D175" t="s">
        <v>24</v>
      </c>
      <c r="E175" t="s">
        <v>812</v>
      </c>
      <c r="F175" t="s">
        <v>853</v>
      </c>
      <c r="G175" s="21">
        <v>42683</v>
      </c>
      <c r="H175" t="s">
        <v>1207</v>
      </c>
      <c r="I175" t="b">
        <v>0</v>
      </c>
      <c r="J175" t="b">
        <v>1</v>
      </c>
      <c r="K175" t="b">
        <v>0</v>
      </c>
    </row>
    <row r="176" spans="1:11" x14ac:dyDescent="0.3">
      <c r="A176" t="s">
        <v>1367</v>
      </c>
      <c r="B176" t="s">
        <v>74</v>
      </c>
      <c r="C176" t="s">
        <v>21</v>
      </c>
      <c r="D176" t="s">
        <v>20</v>
      </c>
      <c r="E176" t="s">
        <v>499</v>
      </c>
      <c r="F176" t="s">
        <v>1022</v>
      </c>
      <c r="G176" s="21">
        <v>42685</v>
      </c>
      <c r="H176" t="s">
        <v>1207</v>
      </c>
      <c r="I176" t="b">
        <v>0</v>
      </c>
      <c r="J176" t="b">
        <v>0</v>
      </c>
      <c r="K176" t="b">
        <v>0</v>
      </c>
    </row>
    <row r="177" spans="1:11" x14ac:dyDescent="0.3">
      <c r="A177" t="s">
        <v>1368</v>
      </c>
      <c r="B177" t="s">
        <v>104</v>
      </c>
      <c r="C177" t="s">
        <v>18</v>
      </c>
      <c r="D177" t="s">
        <v>18</v>
      </c>
      <c r="E177" t="s">
        <v>57</v>
      </c>
      <c r="F177" t="s">
        <v>853</v>
      </c>
      <c r="G177" s="21">
        <v>42676</v>
      </c>
      <c r="H177" t="s">
        <v>1207</v>
      </c>
      <c r="I177" t="b">
        <v>0</v>
      </c>
      <c r="J177" t="b">
        <v>1</v>
      </c>
      <c r="K177" t="b">
        <v>0</v>
      </c>
    </row>
    <row r="178" spans="1:11" x14ac:dyDescent="0.3">
      <c r="A178" t="s">
        <v>1369</v>
      </c>
      <c r="D178" t="s">
        <v>20</v>
      </c>
      <c r="E178" t="s">
        <v>509</v>
      </c>
      <c r="F178" t="s">
        <v>853</v>
      </c>
      <c r="G178" s="21">
        <v>42685</v>
      </c>
      <c r="H178" t="s">
        <v>522</v>
      </c>
      <c r="I178" t="b">
        <v>0</v>
      </c>
      <c r="J178" t="b">
        <v>1</v>
      </c>
      <c r="K178" t="b">
        <v>0</v>
      </c>
    </row>
    <row r="179" spans="1:11" x14ac:dyDescent="0.3">
      <c r="A179" t="s">
        <v>1370</v>
      </c>
      <c r="B179" t="s">
        <v>46</v>
      </c>
      <c r="C179" t="s">
        <v>24</v>
      </c>
      <c r="D179" t="s">
        <v>24</v>
      </c>
      <c r="E179" t="s">
        <v>392</v>
      </c>
      <c r="F179" t="s">
        <v>853</v>
      </c>
      <c r="G179" s="21">
        <v>42685</v>
      </c>
      <c r="H179" t="s">
        <v>1207</v>
      </c>
      <c r="I179" t="b">
        <v>0</v>
      </c>
      <c r="J179" t="b">
        <v>1</v>
      </c>
      <c r="K179" t="b">
        <v>0</v>
      </c>
    </row>
    <row r="180" spans="1:11" x14ac:dyDescent="0.3">
      <c r="A180" t="s">
        <v>1371</v>
      </c>
      <c r="D180" t="s">
        <v>20</v>
      </c>
      <c r="E180" t="s">
        <v>561</v>
      </c>
      <c r="F180" t="s">
        <v>853</v>
      </c>
      <c r="G180" s="21">
        <v>42678</v>
      </c>
      <c r="H180" t="s">
        <v>1207</v>
      </c>
      <c r="I180" t="b">
        <v>0</v>
      </c>
      <c r="J180" t="b">
        <v>1</v>
      </c>
      <c r="K180" t="b">
        <v>0</v>
      </c>
    </row>
    <row r="181" spans="1:11" x14ac:dyDescent="0.3">
      <c r="A181" t="s">
        <v>1372</v>
      </c>
      <c r="B181" t="s">
        <v>122</v>
      </c>
      <c r="C181" t="s">
        <v>23</v>
      </c>
      <c r="D181" t="s">
        <v>23</v>
      </c>
      <c r="E181" t="s">
        <v>570</v>
      </c>
      <c r="F181" t="s">
        <v>853</v>
      </c>
      <c r="G181" s="21">
        <v>42681</v>
      </c>
      <c r="H181" t="s">
        <v>1207</v>
      </c>
      <c r="I181" t="b">
        <v>0</v>
      </c>
      <c r="J181" t="b">
        <v>1</v>
      </c>
      <c r="K181" t="b">
        <v>0</v>
      </c>
    </row>
    <row r="182" spans="1:11" x14ac:dyDescent="0.3">
      <c r="A182" t="s">
        <v>1373</v>
      </c>
      <c r="B182" t="s">
        <v>87</v>
      </c>
      <c r="C182" t="s">
        <v>21</v>
      </c>
      <c r="D182" t="s">
        <v>21</v>
      </c>
      <c r="E182" t="s">
        <v>539</v>
      </c>
      <c r="F182" t="s">
        <v>853</v>
      </c>
      <c r="G182" s="21">
        <v>42683</v>
      </c>
      <c r="H182" t="s">
        <v>482</v>
      </c>
      <c r="I182" t="b">
        <v>0</v>
      </c>
      <c r="J182" t="b">
        <v>1</v>
      </c>
      <c r="K182" t="b">
        <v>1</v>
      </c>
    </row>
    <row r="183" spans="1:11" x14ac:dyDescent="0.3">
      <c r="A183" t="s">
        <v>1374</v>
      </c>
      <c r="D183" t="s">
        <v>20</v>
      </c>
      <c r="E183" t="s">
        <v>561</v>
      </c>
      <c r="F183" t="s">
        <v>1022</v>
      </c>
      <c r="G183" s="21">
        <v>42679</v>
      </c>
      <c r="H183" t="s">
        <v>1226</v>
      </c>
      <c r="I183" t="b">
        <v>1</v>
      </c>
      <c r="J183" t="b">
        <v>0</v>
      </c>
      <c r="K183" t="b">
        <v>0</v>
      </c>
    </row>
    <row r="184" spans="1:11" x14ac:dyDescent="0.3">
      <c r="A184" t="s">
        <v>1375</v>
      </c>
      <c r="D184" t="s">
        <v>18</v>
      </c>
      <c r="E184" t="s">
        <v>57</v>
      </c>
      <c r="F184" t="s">
        <v>853</v>
      </c>
      <c r="G184" s="21">
        <v>42682</v>
      </c>
      <c r="H184" t="s">
        <v>1207</v>
      </c>
      <c r="I184" t="b">
        <v>0</v>
      </c>
      <c r="J184" t="b">
        <v>1</v>
      </c>
      <c r="K184" t="b">
        <v>0</v>
      </c>
    </row>
    <row r="185" spans="1:11" x14ac:dyDescent="0.3">
      <c r="A185" t="s">
        <v>1376</v>
      </c>
      <c r="B185" t="s">
        <v>120</v>
      </c>
      <c r="C185" t="s">
        <v>21</v>
      </c>
      <c r="D185" t="s">
        <v>21</v>
      </c>
      <c r="E185" t="s">
        <v>539</v>
      </c>
      <c r="F185" t="s">
        <v>100</v>
      </c>
      <c r="G185" s="21">
        <v>42686</v>
      </c>
      <c r="H185" t="s">
        <v>1215</v>
      </c>
      <c r="I185" t="b">
        <v>0</v>
      </c>
      <c r="J185" t="b">
        <v>0</v>
      </c>
      <c r="K185" t="b">
        <v>0</v>
      </c>
    </row>
    <row r="186" spans="1:11" x14ac:dyDescent="0.3">
      <c r="A186" t="s">
        <v>1377</v>
      </c>
      <c r="B186" t="s">
        <v>97</v>
      </c>
      <c r="C186" t="s">
        <v>20</v>
      </c>
      <c r="D186" t="s">
        <v>20</v>
      </c>
      <c r="E186" t="s">
        <v>499</v>
      </c>
      <c r="G186" s="21">
        <v>42683</v>
      </c>
      <c r="H186" t="s">
        <v>1215</v>
      </c>
      <c r="I186" t="b">
        <v>1</v>
      </c>
      <c r="J186" t="b">
        <v>0</v>
      </c>
      <c r="K186" t="b">
        <v>0</v>
      </c>
    </row>
    <row r="187" spans="1:11" x14ac:dyDescent="0.3">
      <c r="A187" t="s">
        <v>1378</v>
      </c>
      <c r="B187" t="s">
        <v>74</v>
      </c>
      <c r="C187" t="s">
        <v>21</v>
      </c>
      <c r="D187" t="s">
        <v>21</v>
      </c>
      <c r="E187" t="s">
        <v>392</v>
      </c>
      <c r="F187" t="s">
        <v>1204</v>
      </c>
      <c r="G187" s="21">
        <v>42675</v>
      </c>
      <c r="H187" t="s">
        <v>1211</v>
      </c>
      <c r="I187" t="b">
        <v>1</v>
      </c>
      <c r="J187" t="b">
        <v>1</v>
      </c>
      <c r="K187" t="b">
        <v>0</v>
      </c>
    </row>
    <row r="188" spans="1:11" x14ac:dyDescent="0.3">
      <c r="A188" t="s">
        <v>1379</v>
      </c>
      <c r="B188" t="s">
        <v>124</v>
      </c>
      <c r="C188" t="s">
        <v>21</v>
      </c>
      <c r="D188" t="s">
        <v>21</v>
      </c>
      <c r="E188" t="s">
        <v>392</v>
      </c>
      <c r="F188" t="s">
        <v>502</v>
      </c>
      <c r="G188" s="21">
        <v>42685</v>
      </c>
      <c r="H188" t="s">
        <v>1218</v>
      </c>
      <c r="I188" t="b">
        <v>1</v>
      </c>
      <c r="J188" t="b">
        <v>0</v>
      </c>
      <c r="K188" t="b">
        <v>0</v>
      </c>
    </row>
    <row r="189" spans="1:11" x14ac:dyDescent="0.3">
      <c r="A189" t="s">
        <v>1380</v>
      </c>
      <c r="B189" t="s">
        <v>45</v>
      </c>
      <c r="C189" t="s">
        <v>21</v>
      </c>
      <c r="D189" t="s">
        <v>21</v>
      </c>
      <c r="E189" t="s">
        <v>307</v>
      </c>
      <c r="F189" t="s">
        <v>853</v>
      </c>
      <c r="G189" s="21">
        <v>42678</v>
      </c>
      <c r="H189" t="s">
        <v>482</v>
      </c>
      <c r="I189" t="b">
        <v>0</v>
      </c>
      <c r="J189" t="b">
        <v>1</v>
      </c>
      <c r="K189" t="b">
        <v>1</v>
      </c>
    </row>
    <row r="190" spans="1:11" x14ac:dyDescent="0.3">
      <c r="A190" t="s">
        <v>1380</v>
      </c>
      <c r="B190" t="s">
        <v>45</v>
      </c>
      <c r="C190" t="s">
        <v>21</v>
      </c>
      <c r="D190" t="s">
        <v>21</v>
      </c>
      <c r="E190" t="s">
        <v>307</v>
      </c>
      <c r="F190" t="s">
        <v>100</v>
      </c>
      <c r="G190" s="21">
        <v>42685</v>
      </c>
      <c r="H190" t="s">
        <v>522</v>
      </c>
      <c r="I190" t="b">
        <v>1</v>
      </c>
      <c r="J190" t="b">
        <v>0</v>
      </c>
      <c r="K190" t="b">
        <v>0</v>
      </c>
    </row>
    <row r="191" spans="1:11" x14ac:dyDescent="0.3">
      <c r="A191" t="s">
        <v>1381</v>
      </c>
      <c r="B191" t="s">
        <v>120</v>
      </c>
      <c r="C191" t="s">
        <v>21</v>
      </c>
      <c r="D191" t="s">
        <v>21</v>
      </c>
      <c r="E191" t="s">
        <v>539</v>
      </c>
      <c r="F191" t="s">
        <v>853</v>
      </c>
      <c r="G191" s="21">
        <v>42676</v>
      </c>
      <c r="H191" t="s">
        <v>1207</v>
      </c>
      <c r="I191" t="b">
        <v>0</v>
      </c>
      <c r="J191" t="b">
        <v>1</v>
      </c>
      <c r="K191" t="b">
        <v>0</v>
      </c>
    </row>
    <row r="192" spans="1:11" x14ac:dyDescent="0.3">
      <c r="A192" t="s">
        <v>1382</v>
      </c>
      <c r="B192" t="s">
        <v>114</v>
      </c>
      <c r="C192" t="s">
        <v>20</v>
      </c>
      <c r="D192" t="s">
        <v>24</v>
      </c>
      <c r="E192" t="s">
        <v>427</v>
      </c>
      <c r="F192" t="s">
        <v>853</v>
      </c>
      <c r="G192" s="21">
        <v>42686</v>
      </c>
      <c r="H192" t="s">
        <v>1207</v>
      </c>
      <c r="I192" t="b">
        <v>0</v>
      </c>
      <c r="J192" t="b">
        <v>1</v>
      </c>
      <c r="K192" t="b">
        <v>0</v>
      </c>
    </row>
    <row r="193" spans="1:11" x14ac:dyDescent="0.3">
      <c r="A193" t="s">
        <v>1383</v>
      </c>
      <c r="B193" t="s">
        <v>123</v>
      </c>
      <c r="C193" t="s">
        <v>19</v>
      </c>
      <c r="D193" t="s">
        <v>19</v>
      </c>
      <c r="E193" t="s">
        <v>563</v>
      </c>
      <c r="F193" t="s">
        <v>853</v>
      </c>
      <c r="G193" s="21">
        <v>42681</v>
      </c>
      <c r="H193" t="s">
        <v>482</v>
      </c>
      <c r="I193" t="b">
        <v>0</v>
      </c>
      <c r="J193" t="b">
        <v>1</v>
      </c>
      <c r="K193" t="b">
        <v>1</v>
      </c>
    </row>
    <row r="194" spans="1:11" x14ac:dyDescent="0.3">
      <c r="A194" t="s">
        <v>1383</v>
      </c>
      <c r="B194" t="s">
        <v>123</v>
      </c>
      <c r="C194" t="s">
        <v>19</v>
      </c>
      <c r="D194" t="s">
        <v>19</v>
      </c>
      <c r="E194" t="s">
        <v>563</v>
      </c>
      <c r="F194" t="s">
        <v>563</v>
      </c>
      <c r="G194" s="21">
        <v>42683</v>
      </c>
      <c r="H194" t="s">
        <v>1215</v>
      </c>
      <c r="I194" t="b">
        <v>1</v>
      </c>
      <c r="J194" t="b">
        <v>0</v>
      </c>
      <c r="K194" t="b">
        <v>0</v>
      </c>
    </row>
    <row r="195" spans="1:11" x14ac:dyDescent="0.3">
      <c r="A195" t="s">
        <v>1384</v>
      </c>
      <c r="B195" t="s">
        <v>812</v>
      </c>
      <c r="D195" t="s">
        <v>24</v>
      </c>
      <c r="E195" t="s">
        <v>812</v>
      </c>
      <c r="G195" s="21">
        <v>42688</v>
      </c>
      <c r="H195" t="s">
        <v>1215</v>
      </c>
      <c r="I195" t="b">
        <v>1</v>
      </c>
      <c r="J195" t="b">
        <v>0</v>
      </c>
      <c r="K195" t="b">
        <v>0</v>
      </c>
    </row>
    <row r="196" spans="1:11" x14ac:dyDescent="0.3">
      <c r="A196" t="s">
        <v>1385</v>
      </c>
      <c r="B196" t="s">
        <v>673</v>
      </c>
      <c r="D196" t="s">
        <v>19</v>
      </c>
      <c r="E196" t="s">
        <v>673</v>
      </c>
      <c r="F196" t="s">
        <v>853</v>
      </c>
      <c r="G196" s="21">
        <v>42679</v>
      </c>
      <c r="H196" t="s">
        <v>1207</v>
      </c>
      <c r="I196" t="b">
        <v>0</v>
      </c>
      <c r="J196" t="b">
        <v>1</v>
      </c>
      <c r="K196" t="b">
        <v>0</v>
      </c>
    </row>
    <row r="197" spans="1:11" x14ac:dyDescent="0.3">
      <c r="A197" t="s">
        <v>1386</v>
      </c>
      <c r="B197" t="s">
        <v>116</v>
      </c>
      <c r="C197" t="s">
        <v>21</v>
      </c>
      <c r="D197" t="s">
        <v>21</v>
      </c>
      <c r="E197" t="s">
        <v>307</v>
      </c>
      <c r="F197" t="s">
        <v>853</v>
      </c>
      <c r="G197" s="21">
        <v>42676</v>
      </c>
      <c r="H197" t="s">
        <v>1207</v>
      </c>
      <c r="I197" t="b">
        <v>0</v>
      </c>
      <c r="J197" t="b">
        <v>1</v>
      </c>
      <c r="K197" t="b">
        <v>0</v>
      </c>
    </row>
    <row r="198" spans="1:11" x14ac:dyDescent="0.3">
      <c r="A198" t="s">
        <v>1387</v>
      </c>
      <c r="B198" t="s">
        <v>125</v>
      </c>
      <c r="C198" t="s">
        <v>18</v>
      </c>
      <c r="D198" t="s">
        <v>18</v>
      </c>
      <c r="E198" t="s">
        <v>492</v>
      </c>
      <c r="F198" t="s">
        <v>300</v>
      </c>
      <c r="G198" s="21">
        <v>42688</v>
      </c>
      <c r="H198" t="s">
        <v>1253</v>
      </c>
      <c r="I198" t="b">
        <v>1</v>
      </c>
      <c r="J198" t="b">
        <v>0</v>
      </c>
      <c r="K198" t="b">
        <v>0</v>
      </c>
    </row>
    <row r="199" spans="1:11" x14ac:dyDescent="0.3">
      <c r="A199" t="s">
        <v>1388</v>
      </c>
      <c r="B199" t="s">
        <v>105</v>
      </c>
      <c r="C199" t="s">
        <v>22</v>
      </c>
      <c r="D199" t="s">
        <v>19</v>
      </c>
      <c r="E199" t="s">
        <v>579</v>
      </c>
      <c r="F199" t="s">
        <v>579</v>
      </c>
      <c r="G199" s="21">
        <v>42689</v>
      </c>
      <c r="H199" t="s">
        <v>1226</v>
      </c>
      <c r="I199" t="b">
        <v>1</v>
      </c>
      <c r="J199" t="b">
        <v>0</v>
      </c>
      <c r="K199" t="b">
        <v>0</v>
      </c>
    </row>
    <row r="200" spans="1:11" x14ac:dyDescent="0.3">
      <c r="A200" t="s">
        <v>1389</v>
      </c>
      <c r="B200" t="s">
        <v>400</v>
      </c>
      <c r="C200" t="s">
        <v>19</v>
      </c>
      <c r="D200" t="s">
        <v>19</v>
      </c>
      <c r="E200" t="s">
        <v>625</v>
      </c>
      <c r="G200" s="21">
        <v>42686</v>
      </c>
      <c r="H200" t="s">
        <v>1226</v>
      </c>
      <c r="I200" t="b">
        <v>1</v>
      </c>
      <c r="J200" t="b">
        <v>0</v>
      </c>
      <c r="K200" t="b">
        <v>0</v>
      </c>
    </row>
    <row r="201" spans="1:11" x14ac:dyDescent="0.3">
      <c r="A201" t="s">
        <v>1390</v>
      </c>
      <c r="B201" t="s">
        <v>122</v>
      </c>
      <c r="C201" t="s">
        <v>23</v>
      </c>
      <c r="D201" t="s">
        <v>23</v>
      </c>
      <c r="E201" t="s">
        <v>523</v>
      </c>
      <c r="F201" t="s">
        <v>500</v>
      </c>
      <c r="G201" s="21">
        <v>42685</v>
      </c>
      <c r="H201" t="s">
        <v>1215</v>
      </c>
      <c r="I201" t="b">
        <v>1</v>
      </c>
      <c r="J201" t="b">
        <v>0</v>
      </c>
      <c r="K201" t="b">
        <v>0</v>
      </c>
    </row>
    <row r="202" spans="1:11" x14ac:dyDescent="0.3">
      <c r="A202" t="s">
        <v>1391</v>
      </c>
      <c r="B202" t="s">
        <v>49</v>
      </c>
      <c r="C202" t="s">
        <v>24</v>
      </c>
      <c r="D202" t="s">
        <v>24</v>
      </c>
      <c r="E202" t="s">
        <v>533</v>
      </c>
      <c r="F202" t="s">
        <v>144</v>
      </c>
      <c r="G202" s="21">
        <v>42682</v>
      </c>
      <c r="H202" t="s">
        <v>1215</v>
      </c>
      <c r="I202" t="b">
        <v>1</v>
      </c>
      <c r="J202" t="b">
        <v>0</v>
      </c>
      <c r="K202" t="b">
        <v>0</v>
      </c>
    </row>
    <row r="203" spans="1:11" x14ac:dyDescent="0.3">
      <c r="A203" t="s">
        <v>1392</v>
      </c>
      <c r="B203" t="s">
        <v>36</v>
      </c>
      <c r="C203" t="s">
        <v>18</v>
      </c>
      <c r="D203" t="s">
        <v>18</v>
      </c>
      <c r="E203" t="s">
        <v>520</v>
      </c>
      <c r="F203" t="s">
        <v>300</v>
      </c>
      <c r="G203" s="21">
        <v>42686</v>
      </c>
      <c r="H203" t="s">
        <v>1249</v>
      </c>
      <c r="I203" t="b">
        <v>1</v>
      </c>
      <c r="J203" t="b">
        <v>0</v>
      </c>
      <c r="K203" t="b">
        <v>0</v>
      </c>
    </row>
    <row r="204" spans="1:11" x14ac:dyDescent="0.3">
      <c r="A204" t="s">
        <v>1393</v>
      </c>
      <c r="B204" t="s">
        <v>56</v>
      </c>
      <c r="C204" t="s">
        <v>24</v>
      </c>
      <c r="D204" t="s">
        <v>24</v>
      </c>
      <c r="E204" t="s">
        <v>587</v>
      </c>
      <c r="F204" t="s">
        <v>853</v>
      </c>
      <c r="G204" s="21">
        <v>42683</v>
      </c>
      <c r="H204" t="s">
        <v>1207</v>
      </c>
      <c r="I204" t="b">
        <v>0</v>
      </c>
      <c r="J204" t="b">
        <v>1</v>
      </c>
      <c r="K204" t="b">
        <v>0</v>
      </c>
    </row>
    <row r="205" spans="1:11" x14ac:dyDescent="0.3">
      <c r="A205" t="s">
        <v>1394</v>
      </c>
      <c r="B205" t="s">
        <v>538</v>
      </c>
      <c r="C205" t="s">
        <v>21</v>
      </c>
      <c r="D205" t="s">
        <v>21</v>
      </c>
      <c r="E205" t="s">
        <v>502</v>
      </c>
      <c r="F205" t="s">
        <v>853</v>
      </c>
      <c r="G205" s="21">
        <v>42686</v>
      </c>
      <c r="H205" t="s">
        <v>1207</v>
      </c>
      <c r="I205" t="b">
        <v>0</v>
      </c>
      <c r="J205" t="b">
        <v>1</v>
      </c>
      <c r="K205" t="b">
        <v>0</v>
      </c>
    </row>
    <row r="206" spans="1:11" x14ac:dyDescent="0.3">
      <c r="A206" t="s">
        <v>1395</v>
      </c>
      <c r="B206" t="s">
        <v>94</v>
      </c>
      <c r="C206" t="s">
        <v>22</v>
      </c>
      <c r="D206" t="s">
        <v>19</v>
      </c>
      <c r="E206" t="s">
        <v>579</v>
      </c>
      <c r="F206" t="s">
        <v>853</v>
      </c>
      <c r="G206" s="21">
        <v>42679</v>
      </c>
      <c r="H206" t="s">
        <v>1207</v>
      </c>
      <c r="I206" t="b">
        <v>0</v>
      </c>
      <c r="J206" t="b">
        <v>1</v>
      </c>
      <c r="K206" t="b">
        <v>0</v>
      </c>
    </row>
    <row r="207" spans="1:11" x14ac:dyDescent="0.3">
      <c r="A207" t="s">
        <v>1396</v>
      </c>
      <c r="B207" t="s">
        <v>123</v>
      </c>
      <c r="C207" t="s">
        <v>19</v>
      </c>
      <c r="D207" t="s">
        <v>19</v>
      </c>
      <c r="E207" t="s">
        <v>545</v>
      </c>
      <c r="F207" t="s">
        <v>853</v>
      </c>
      <c r="G207" s="21">
        <v>42679</v>
      </c>
      <c r="H207" t="s">
        <v>1207</v>
      </c>
      <c r="I207" t="b">
        <v>0</v>
      </c>
      <c r="J207" t="b">
        <v>1</v>
      </c>
      <c r="K207" t="b">
        <v>0</v>
      </c>
    </row>
    <row r="208" spans="1:11" x14ac:dyDescent="0.3">
      <c r="A208" t="s">
        <v>1397</v>
      </c>
      <c r="D208" t="s">
        <v>23</v>
      </c>
      <c r="E208" t="s">
        <v>570</v>
      </c>
      <c r="F208" t="s">
        <v>500</v>
      </c>
      <c r="G208" s="21">
        <v>42683</v>
      </c>
      <c r="H208" t="s">
        <v>1218</v>
      </c>
      <c r="I208" t="b">
        <v>1</v>
      </c>
      <c r="J208" t="b">
        <v>0</v>
      </c>
      <c r="K208" t="b">
        <v>0</v>
      </c>
    </row>
    <row r="209" spans="1:11" x14ac:dyDescent="0.3">
      <c r="A209" t="s">
        <v>1398</v>
      </c>
      <c r="B209" t="s">
        <v>98</v>
      </c>
      <c r="C209" t="s">
        <v>20</v>
      </c>
      <c r="D209" t="s">
        <v>24</v>
      </c>
      <c r="E209" t="s">
        <v>509</v>
      </c>
      <c r="F209" t="s">
        <v>144</v>
      </c>
      <c r="G209" s="21">
        <v>42683</v>
      </c>
      <c r="H209" t="s">
        <v>1215</v>
      </c>
      <c r="I209" t="b">
        <v>1</v>
      </c>
      <c r="J209" t="b">
        <v>0</v>
      </c>
      <c r="K209" t="b">
        <v>0</v>
      </c>
    </row>
    <row r="210" spans="1:11" x14ac:dyDescent="0.3">
      <c r="A210" t="s">
        <v>1399</v>
      </c>
      <c r="B210" t="s">
        <v>88</v>
      </c>
      <c r="C210" t="s">
        <v>18</v>
      </c>
      <c r="D210" t="s">
        <v>21</v>
      </c>
      <c r="E210" t="s">
        <v>142</v>
      </c>
      <c r="F210" t="s">
        <v>100</v>
      </c>
      <c r="G210" s="21">
        <v>42686</v>
      </c>
      <c r="H210" t="s">
        <v>1218</v>
      </c>
      <c r="I210" t="b">
        <v>1</v>
      </c>
      <c r="J210" t="b">
        <v>0</v>
      </c>
      <c r="K210" t="b">
        <v>0</v>
      </c>
    </row>
    <row r="211" spans="1:11" x14ac:dyDescent="0.3">
      <c r="A211" t="s">
        <v>1400</v>
      </c>
      <c r="B211" t="s">
        <v>98</v>
      </c>
      <c r="C211" t="s">
        <v>20</v>
      </c>
      <c r="D211" t="s">
        <v>24</v>
      </c>
      <c r="E211" t="s">
        <v>533</v>
      </c>
      <c r="F211" t="s">
        <v>853</v>
      </c>
      <c r="G211" s="21">
        <v>42683</v>
      </c>
      <c r="H211" t="s">
        <v>482</v>
      </c>
      <c r="I211" t="b">
        <v>0</v>
      </c>
      <c r="J211" t="b">
        <v>1</v>
      </c>
      <c r="K211" t="b">
        <v>1</v>
      </c>
    </row>
    <row r="212" spans="1:11" x14ac:dyDescent="0.3">
      <c r="A212" t="s">
        <v>1400</v>
      </c>
      <c r="B212" t="s">
        <v>98</v>
      </c>
      <c r="C212" t="s">
        <v>20</v>
      </c>
      <c r="D212" t="s">
        <v>24</v>
      </c>
      <c r="E212" t="s">
        <v>533</v>
      </c>
      <c r="F212" t="s">
        <v>1230</v>
      </c>
      <c r="G212" s="21">
        <v>42684</v>
      </c>
      <c r="H212" t="s">
        <v>1253</v>
      </c>
      <c r="I212" t="b">
        <v>1</v>
      </c>
      <c r="J212" t="b">
        <v>0</v>
      </c>
      <c r="K212" t="b">
        <v>0</v>
      </c>
    </row>
    <row r="213" spans="1:11" x14ac:dyDescent="0.3">
      <c r="A213" t="s">
        <v>1401</v>
      </c>
      <c r="B213" t="s">
        <v>62</v>
      </c>
      <c r="C213" t="s">
        <v>23</v>
      </c>
      <c r="D213" t="s">
        <v>23</v>
      </c>
      <c r="E213" t="s">
        <v>500</v>
      </c>
      <c r="F213" t="s">
        <v>853</v>
      </c>
      <c r="G213" s="21">
        <v>42685</v>
      </c>
      <c r="H213" t="s">
        <v>1207</v>
      </c>
      <c r="I213" t="b">
        <v>0</v>
      </c>
      <c r="J213" t="b">
        <v>1</v>
      </c>
      <c r="K213" t="b">
        <v>0</v>
      </c>
    </row>
    <row r="214" spans="1:11" x14ac:dyDescent="0.3">
      <c r="A214" t="s">
        <v>1402</v>
      </c>
      <c r="B214" t="s">
        <v>77</v>
      </c>
      <c r="C214" t="s">
        <v>23</v>
      </c>
      <c r="D214" t="s">
        <v>23</v>
      </c>
      <c r="E214" t="s">
        <v>529</v>
      </c>
      <c r="F214" t="s">
        <v>853</v>
      </c>
      <c r="G214" s="21">
        <v>42683</v>
      </c>
      <c r="H214" t="s">
        <v>1207</v>
      </c>
      <c r="I214" t="b">
        <v>0</v>
      </c>
      <c r="J214" t="b">
        <v>1</v>
      </c>
      <c r="K214" t="b">
        <v>0</v>
      </c>
    </row>
    <row r="215" spans="1:11" x14ac:dyDescent="0.3">
      <c r="A215" t="s">
        <v>1403</v>
      </c>
      <c r="B215" t="s">
        <v>74</v>
      </c>
      <c r="C215" t="s">
        <v>21</v>
      </c>
      <c r="D215" t="s">
        <v>21</v>
      </c>
      <c r="E215" t="s">
        <v>307</v>
      </c>
      <c r="F215" t="s">
        <v>853</v>
      </c>
      <c r="G215" s="21">
        <v>42688</v>
      </c>
      <c r="H215" t="s">
        <v>522</v>
      </c>
      <c r="I215" t="b">
        <v>0</v>
      </c>
      <c r="J215" t="b">
        <v>1</v>
      </c>
      <c r="K215" t="b">
        <v>0</v>
      </c>
    </row>
    <row r="216" spans="1:11" x14ac:dyDescent="0.3">
      <c r="A216" t="s">
        <v>1404</v>
      </c>
      <c r="B216" t="s">
        <v>74</v>
      </c>
      <c r="C216" t="s">
        <v>21</v>
      </c>
      <c r="D216" t="s">
        <v>21</v>
      </c>
      <c r="E216" t="s">
        <v>307</v>
      </c>
      <c r="F216" t="s">
        <v>853</v>
      </c>
      <c r="G216" s="21">
        <v>42681</v>
      </c>
      <c r="H216" t="s">
        <v>1207</v>
      </c>
      <c r="I216" t="b">
        <v>0</v>
      </c>
      <c r="J216" t="b">
        <v>1</v>
      </c>
      <c r="K216" t="b">
        <v>0</v>
      </c>
    </row>
    <row r="217" spans="1:11" x14ac:dyDescent="0.3">
      <c r="A217" t="s">
        <v>1405</v>
      </c>
      <c r="B217" t="s">
        <v>121</v>
      </c>
      <c r="C217" t="s">
        <v>21</v>
      </c>
      <c r="D217" t="s">
        <v>21</v>
      </c>
      <c r="E217" t="s">
        <v>339</v>
      </c>
      <c r="F217" t="s">
        <v>853</v>
      </c>
      <c r="G217" s="21">
        <v>42683</v>
      </c>
      <c r="H217" t="s">
        <v>1207</v>
      </c>
      <c r="I217" t="b">
        <v>0</v>
      </c>
      <c r="J217" t="b">
        <v>1</v>
      </c>
      <c r="K217" t="b">
        <v>0</v>
      </c>
    </row>
    <row r="218" spans="1:11" x14ac:dyDescent="0.3">
      <c r="A218" t="s">
        <v>1406</v>
      </c>
      <c r="B218" t="s">
        <v>95</v>
      </c>
      <c r="C218" t="s">
        <v>18</v>
      </c>
      <c r="D218" t="s">
        <v>18</v>
      </c>
      <c r="E218" t="s">
        <v>553</v>
      </c>
      <c r="F218" t="s">
        <v>1204</v>
      </c>
      <c r="G218" s="21">
        <v>42677</v>
      </c>
      <c r="H218" t="s">
        <v>1207</v>
      </c>
      <c r="I218" t="b">
        <v>0</v>
      </c>
      <c r="J218" t="b">
        <v>1</v>
      </c>
      <c r="K218" t="b">
        <v>0</v>
      </c>
    </row>
    <row r="219" spans="1:11" x14ac:dyDescent="0.3">
      <c r="A219" t="s">
        <v>1407</v>
      </c>
      <c r="D219" t="s">
        <v>24</v>
      </c>
      <c r="E219" t="s">
        <v>532</v>
      </c>
      <c r="F219" t="s">
        <v>853</v>
      </c>
      <c r="G219" s="21">
        <v>42684</v>
      </c>
      <c r="H219" t="s">
        <v>1207</v>
      </c>
      <c r="I219" t="b">
        <v>0</v>
      </c>
      <c r="J219" t="b">
        <v>1</v>
      </c>
      <c r="K219" t="b">
        <v>0</v>
      </c>
    </row>
    <row r="220" spans="1:11" x14ac:dyDescent="0.3">
      <c r="A220" t="s">
        <v>1408</v>
      </c>
      <c r="B220" t="s">
        <v>30</v>
      </c>
      <c r="C220" t="s">
        <v>23</v>
      </c>
      <c r="D220" t="s">
        <v>23</v>
      </c>
      <c r="E220" t="s">
        <v>570</v>
      </c>
      <c r="F220" t="s">
        <v>853</v>
      </c>
      <c r="G220" s="21">
        <v>42683</v>
      </c>
      <c r="H220" t="s">
        <v>522</v>
      </c>
      <c r="I220" t="b">
        <v>0</v>
      </c>
      <c r="J220" t="b">
        <v>1</v>
      </c>
      <c r="K220" t="b">
        <v>0</v>
      </c>
    </row>
    <row r="221" spans="1:11" x14ac:dyDescent="0.3">
      <c r="A221" t="s">
        <v>1409</v>
      </c>
      <c r="D221" t="s">
        <v>20</v>
      </c>
      <c r="E221" t="s">
        <v>561</v>
      </c>
      <c r="F221" t="s">
        <v>1022</v>
      </c>
      <c r="G221" s="21">
        <v>42684</v>
      </c>
      <c r="H221" t="s">
        <v>1226</v>
      </c>
      <c r="I221" t="b">
        <v>0</v>
      </c>
      <c r="J221" t="b">
        <v>0</v>
      </c>
      <c r="K221" t="b">
        <v>0</v>
      </c>
    </row>
    <row r="222" spans="1:11" x14ac:dyDescent="0.3">
      <c r="A222" t="s">
        <v>1410</v>
      </c>
      <c r="B222" t="s">
        <v>45</v>
      </c>
      <c r="C222" t="s">
        <v>21</v>
      </c>
      <c r="D222" t="s">
        <v>21</v>
      </c>
      <c r="E222" t="s">
        <v>307</v>
      </c>
      <c r="F222" t="s">
        <v>100</v>
      </c>
      <c r="G222" s="21">
        <v>42688</v>
      </c>
      <c r="H222" t="s">
        <v>1226</v>
      </c>
      <c r="I222" t="b">
        <v>1</v>
      </c>
      <c r="J222" t="b">
        <v>0</v>
      </c>
      <c r="K222" t="b">
        <v>0</v>
      </c>
    </row>
    <row r="223" spans="1:11" x14ac:dyDescent="0.3">
      <c r="A223" t="s">
        <v>1411</v>
      </c>
      <c r="B223" t="s">
        <v>125</v>
      </c>
      <c r="C223" t="s">
        <v>18</v>
      </c>
      <c r="D223" t="s">
        <v>18</v>
      </c>
      <c r="E223" t="s">
        <v>142</v>
      </c>
      <c r="F223" t="s">
        <v>300</v>
      </c>
      <c r="G223" s="21">
        <v>42688</v>
      </c>
      <c r="H223" t="s">
        <v>482</v>
      </c>
      <c r="I223" t="b">
        <v>1</v>
      </c>
      <c r="J223" t="b">
        <v>0</v>
      </c>
      <c r="K223" t="b">
        <v>0</v>
      </c>
    </row>
    <row r="224" spans="1:11" x14ac:dyDescent="0.3">
      <c r="A224" t="s">
        <v>1412</v>
      </c>
      <c r="B224" t="s">
        <v>427</v>
      </c>
      <c r="D224" t="s">
        <v>24</v>
      </c>
      <c r="E224" t="s">
        <v>427</v>
      </c>
      <c r="F224" t="s">
        <v>853</v>
      </c>
      <c r="G224" s="21">
        <v>42679</v>
      </c>
      <c r="H224" t="s">
        <v>1207</v>
      </c>
      <c r="I224" t="b">
        <v>0</v>
      </c>
      <c r="J224" t="b">
        <v>1</v>
      </c>
      <c r="K224" t="b">
        <v>0</v>
      </c>
    </row>
    <row r="225" spans="1:11" x14ac:dyDescent="0.3">
      <c r="A225" t="s">
        <v>1413</v>
      </c>
      <c r="B225" t="s">
        <v>50</v>
      </c>
      <c r="C225" t="s">
        <v>23</v>
      </c>
      <c r="D225" t="s">
        <v>23</v>
      </c>
      <c r="E225" t="s">
        <v>523</v>
      </c>
      <c r="F225" t="s">
        <v>853</v>
      </c>
      <c r="G225" s="21">
        <v>42688</v>
      </c>
      <c r="H225" t="s">
        <v>482</v>
      </c>
      <c r="I225" t="b">
        <v>0</v>
      </c>
      <c r="J225" t="b">
        <v>1</v>
      </c>
      <c r="K225" t="b">
        <v>1</v>
      </c>
    </row>
    <row r="226" spans="1:11" x14ac:dyDescent="0.3">
      <c r="A226" t="s">
        <v>1414</v>
      </c>
      <c r="B226" t="s">
        <v>111</v>
      </c>
      <c r="C226" t="s">
        <v>20</v>
      </c>
      <c r="D226" t="s">
        <v>24</v>
      </c>
      <c r="E226" t="s">
        <v>427</v>
      </c>
      <c r="F226" t="s">
        <v>1230</v>
      </c>
      <c r="G226" s="21">
        <v>42685</v>
      </c>
      <c r="H226" t="s">
        <v>1215</v>
      </c>
      <c r="I226" t="b">
        <v>1</v>
      </c>
      <c r="J226" t="b">
        <v>0</v>
      </c>
      <c r="K226" t="b">
        <v>0</v>
      </c>
    </row>
    <row r="227" spans="1:11" x14ac:dyDescent="0.3">
      <c r="A227" t="s">
        <v>1415</v>
      </c>
      <c r="B227" t="s">
        <v>97</v>
      </c>
      <c r="C227" t="s">
        <v>20</v>
      </c>
      <c r="D227" t="s">
        <v>20</v>
      </c>
      <c r="E227" t="s">
        <v>499</v>
      </c>
      <c r="F227" t="s">
        <v>853</v>
      </c>
      <c r="G227" s="21">
        <v>42688</v>
      </c>
      <c r="H227" t="s">
        <v>482</v>
      </c>
      <c r="I227" t="b">
        <v>0</v>
      </c>
      <c r="J227" t="b">
        <v>1</v>
      </c>
      <c r="K227" t="b">
        <v>1</v>
      </c>
    </row>
    <row r="228" spans="1:11" x14ac:dyDescent="0.3">
      <c r="A228" t="s">
        <v>1416</v>
      </c>
      <c r="D228" t="s">
        <v>20</v>
      </c>
      <c r="E228" t="s">
        <v>509</v>
      </c>
      <c r="F228" t="s">
        <v>1022</v>
      </c>
      <c r="G228" s="21">
        <v>42685</v>
      </c>
      <c r="H228" t="s">
        <v>1215</v>
      </c>
      <c r="I228" t="b">
        <v>1</v>
      </c>
      <c r="J228" t="b">
        <v>0</v>
      </c>
      <c r="K228" t="b">
        <v>0</v>
      </c>
    </row>
    <row r="229" spans="1:11" x14ac:dyDescent="0.3">
      <c r="A229" t="s">
        <v>1417</v>
      </c>
      <c r="B229" t="s">
        <v>105</v>
      </c>
      <c r="C229" t="s">
        <v>22</v>
      </c>
      <c r="D229" t="s">
        <v>19</v>
      </c>
      <c r="E229" t="s">
        <v>656</v>
      </c>
      <c r="G229" s="21">
        <v>42688</v>
      </c>
      <c r="H229" t="s">
        <v>482</v>
      </c>
      <c r="I229" t="b">
        <v>1</v>
      </c>
      <c r="J229" t="b">
        <v>1</v>
      </c>
      <c r="K229" t="b">
        <v>1</v>
      </c>
    </row>
    <row r="230" spans="1:11" x14ac:dyDescent="0.3">
      <c r="A230" t="s">
        <v>1417</v>
      </c>
      <c r="B230" t="s">
        <v>105</v>
      </c>
      <c r="C230" t="s">
        <v>22</v>
      </c>
      <c r="D230" t="s">
        <v>19</v>
      </c>
      <c r="E230" t="s">
        <v>656</v>
      </c>
      <c r="F230" t="s">
        <v>656</v>
      </c>
      <c r="G230" s="21">
        <v>42689</v>
      </c>
      <c r="H230" t="s">
        <v>1253</v>
      </c>
      <c r="I230" t="b">
        <v>1</v>
      </c>
      <c r="J230" t="b">
        <v>0</v>
      </c>
      <c r="K230" t="b">
        <v>0</v>
      </c>
    </row>
    <row r="231" spans="1:11" x14ac:dyDescent="0.3">
      <c r="A231" t="s">
        <v>1418</v>
      </c>
      <c r="D231" t="s">
        <v>20</v>
      </c>
      <c r="E231" t="s">
        <v>509</v>
      </c>
      <c r="F231" t="s">
        <v>853</v>
      </c>
      <c r="G231" s="21">
        <v>42686</v>
      </c>
      <c r="H231" t="s">
        <v>1207</v>
      </c>
      <c r="I231" t="b">
        <v>0</v>
      </c>
      <c r="J231" t="b">
        <v>1</v>
      </c>
      <c r="K231" t="b">
        <v>0</v>
      </c>
    </row>
    <row r="232" spans="1:11" x14ac:dyDescent="0.3">
      <c r="A232" t="s">
        <v>1419</v>
      </c>
      <c r="B232" t="s">
        <v>89</v>
      </c>
      <c r="C232" t="s">
        <v>21</v>
      </c>
      <c r="D232" t="s">
        <v>21</v>
      </c>
      <c r="E232" t="s">
        <v>339</v>
      </c>
      <c r="F232" t="s">
        <v>1420</v>
      </c>
      <c r="G232" s="21">
        <v>42679</v>
      </c>
      <c r="H232" t="s">
        <v>482</v>
      </c>
      <c r="I232" t="b">
        <v>0</v>
      </c>
      <c r="J232" t="b">
        <v>1</v>
      </c>
      <c r="K232" t="b">
        <v>1</v>
      </c>
    </row>
    <row r="233" spans="1:11" x14ac:dyDescent="0.3">
      <c r="A233" t="s">
        <v>1421</v>
      </c>
      <c r="B233" t="s">
        <v>114</v>
      </c>
      <c r="C233" t="s">
        <v>20</v>
      </c>
      <c r="D233" t="s">
        <v>20</v>
      </c>
      <c r="E233" t="s">
        <v>509</v>
      </c>
      <c r="F233" t="s">
        <v>1022</v>
      </c>
      <c r="G233" s="21">
        <v>42686</v>
      </c>
      <c r="H233" t="s">
        <v>1215</v>
      </c>
      <c r="I233" t="b">
        <v>0</v>
      </c>
      <c r="J233" t="b">
        <v>0</v>
      </c>
      <c r="K233" t="b">
        <v>0</v>
      </c>
    </row>
    <row r="234" spans="1:11" x14ac:dyDescent="0.3">
      <c r="A234" t="s">
        <v>1422</v>
      </c>
      <c r="B234" t="s">
        <v>83</v>
      </c>
      <c r="C234" t="s">
        <v>19</v>
      </c>
      <c r="D234" t="s">
        <v>19</v>
      </c>
      <c r="E234" t="s">
        <v>545</v>
      </c>
      <c r="F234" t="s">
        <v>545</v>
      </c>
      <c r="G234" s="21">
        <v>42686</v>
      </c>
      <c r="H234" t="s">
        <v>1249</v>
      </c>
      <c r="I234" t="b">
        <v>1</v>
      </c>
      <c r="J234" t="b">
        <v>0</v>
      </c>
      <c r="K234" t="b">
        <v>0</v>
      </c>
    </row>
    <row r="235" spans="1:11" x14ac:dyDescent="0.3">
      <c r="A235" t="s">
        <v>1423</v>
      </c>
      <c r="D235" t="s">
        <v>20</v>
      </c>
      <c r="E235" t="s">
        <v>561</v>
      </c>
      <c r="F235" t="s">
        <v>1022</v>
      </c>
      <c r="G235" s="21">
        <v>42686</v>
      </c>
      <c r="H235" t="s">
        <v>1226</v>
      </c>
      <c r="I235" t="b">
        <v>1</v>
      </c>
      <c r="J235" t="b">
        <v>0</v>
      </c>
      <c r="K235" t="b">
        <v>0</v>
      </c>
    </row>
    <row r="236" spans="1:11" x14ac:dyDescent="0.3">
      <c r="A236" t="s">
        <v>1424</v>
      </c>
      <c r="B236" t="s">
        <v>121</v>
      </c>
      <c r="C236" t="s">
        <v>21</v>
      </c>
      <c r="D236" t="s">
        <v>21</v>
      </c>
      <c r="E236" t="s">
        <v>339</v>
      </c>
      <c r="F236" t="s">
        <v>1204</v>
      </c>
      <c r="G236" s="21">
        <v>42682</v>
      </c>
      <c r="H236" t="s">
        <v>1211</v>
      </c>
      <c r="I236" t="b">
        <v>0</v>
      </c>
      <c r="J236" t="b">
        <v>1</v>
      </c>
      <c r="K236" t="b">
        <v>0</v>
      </c>
    </row>
    <row r="237" spans="1:11" x14ac:dyDescent="0.3">
      <c r="A237" t="s">
        <v>1425</v>
      </c>
      <c r="B237" t="s">
        <v>98</v>
      </c>
      <c r="C237" t="s">
        <v>20</v>
      </c>
      <c r="D237" t="s">
        <v>24</v>
      </c>
      <c r="E237" t="s">
        <v>561</v>
      </c>
      <c r="F237" t="s">
        <v>853</v>
      </c>
      <c r="G237" s="21">
        <v>42685</v>
      </c>
      <c r="H237" t="s">
        <v>1207</v>
      </c>
      <c r="I237" t="b">
        <v>0</v>
      </c>
      <c r="J237" t="b">
        <v>1</v>
      </c>
      <c r="K237" t="b">
        <v>0</v>
      </c>
    </row>
    <row r="238" spans="1:11" x14ac:dyDescent="0.3">
      <c r="A238" t="s">
        <v>1426</v>
      </c>
      <c r="B238" t="s">
        <v>113</v>
      </c>
      <c r="C238" t="s">
        <v>20</v>
      </c>
      <c r="D238" t="s">
        <v>24</v>
      </c>
      <c r="E238" t="s">
        <v>532</v>
      </c>
      <c r="F238" t="s">
        <v>853</v>
      </c>
      <c r="G238" s="21">
        <v>42685</v>
      </c>
      <c r="H238" t="s">
        <v>522</v>
      </c>
      <c r="I238" t="b">
        <v>0</v>
      </c>
      <c r="J238" t="b">
        <v>1</v>
      </c>
      <c r="K238" t="b">
        <v>0</v>
      </c>
    </row>
    <row r="239" spans="1:11" x14ac:dyDescent="0.3">
      <c r="A239" t="s">
        <v>1427</v>
      </c>
      <c r="B239" t="s">
        <v>50</v>
      </c>
      <c r="C239" t="s">
        <v>23</v>
      </c>
      <c r="D239" t="s">
        <v>23</v>
      </c>
      <c r="E239" t="s">
        <v>570</v>
      </c>
      <c r="F239" t="s">
        <v>747</v>
      </c>
      <c r="G239" s="21">
        <v>42689</v>
      </c>
      <c r="H239" t="s">
        <v>482</v>
      </c>
      <c r="I239" t="b">
        <v>1</v>
      </c>
      <c r="J239" t="b">
        <v>1</v>
      </c>
      <c r="K239" t="b">
        <v>1</v>
      </c>
    </row>
    <row r="240" spans="1:11" x14ac:dyDescent="0.3">
      <c r="A240" t="s">
        <v>1428</v>
      </c>
      <c r="B240" t="s">
        <v>105</v>
      </c>
      <c r="C240" t="s">
        <v>22</v>
      </c>
      <c r="D240" t="s">
        <v>19</v>
      </c>
      <c r="E240" t="s">
        <v>656</v>
      </c>
      <c r="F240" t="s">
        <v>656</v>
      </c>
      <c r="G240" s="21">
        <v>42688</v>
      </c>
      <c r="H240" t="s">
        <v>1226</v>
      </c>
      <c r="I240" t="b">
        <v>1</v>
      </c>
      <c r="J240" t="b">
        <v>0</v>
      </c>
      <c r="K240" t="b">
        <v>0</v>
      </c>
    </row>
    <row r="241" spans="1:11" x14ac:dyDescent="0.3">
      <c r="A241" t="s">
        <v>1429</v>
      </c>
      <c r="B241" t="s">
        <v>118</v>
      </c>
      <c r="C241" t="s">
        <v>21</v>
      </c>
      <c r="D241" t="s">
        <v>21</v>
      </c>
      <c r="E241" t="s">
        <v>339</v>
      </c>
      <c r="F241" t="s">
        <v>853</v>
      </c>
      <c r="G241" s="21">
        <v>42684</v>
      </c>
      <c r="H241" t="s">
        <v>1211</v>
      </c>
      <c r="I241" t="b">
        <v>0</v>
      </c>
      <c r="J241" t="b">
        <v>1</v>
      </c>
      <c r="K241" t="b">
        <v>0</v>
      </c>
    </row>
    <row r="242" spans="1:11" x14ac:dyDescent="0.3">
      <c r="A242" t="s">
        <v>1430</v>
      </c>
      <c r="B242" t="s">
        <v>109</v>
      </c>
      <c r="C242" t="s">
        <v>21</v>
      </c>
      <c r="D242" t="s">
        <v>21</v>
      </c>
      <c r="E242" t="s">
        <v>339</v>
      </c>
      <c r="F242" t="s">
        <v>1204</v>
      </c>
      <c r="G242" s="21">
        <v>42683</v>
      </c>
      <c r="H242" t="s">
        <v>1211</v>
      </c>
      <c r="I242" t="b">
        <v>0</v>
      </c>
      <c r="J242" t="b">
        <v>1</v>
      </c>
      <c r="K242" t="b">
        <v>0</v>
      </c>
    </row>
    <row r="243" spans="1:11" x14ac:dyDescent="0.3">
      <c r="A243" t="s">
        <v>1431</v>
      </c>
      <c r="B243" t="s">
        <v>134</v>
      </c>
      <c r="C243" t="s">
        <v>21</v>
      </c>
      <c r="D243" t="s">
        <v>20</v>
      </c>
      <c r="E243" t="s">
        <v>339</v>
      </c>
      <c r="F243" t="s">
        <v>1204</v>
      </c>
      <c r="G243" s="21">
        <v>42688</v>
      </c>
      <c r="H243" t="s">
        <v>1207</v>
      </c>
      <c r="I243" t="b">
        <v>0</v>
      </c>
      <c r="J243" t="b">
        <v>1</v>
      </c>
      <c r="K243" t="b">
        <v>0</v>
      </c>
    </row>
    <row r="244" spans="1:11" x14ac:dyDescent="0.3">
      <c r="A244" t="s">
        <v>1432</v>
      </c>
      <c r="D244" t="s">
        <v>20</v>
      </c>
      <c r="E244" t="s">
        <v>516</v>
      </c>
      <c r="F244" t="s">
        <v>1204</v>
      </c>
      <c r="G244" s="21">
        <v>42684</v>
      </c>
      <c r="H244" t="s">
        <v>522</v>
      </c>
      <c r="I244" t="b">
        <v>0</v>
      </c>
      <c r="J244" t="b">
        <v>1</v>
      </c>
      <c r="K244" t="b">
        <v>0</v>
      </c>
    </row>
    <row r="245" spans="1:11" x14ac:dyDescent="0.3">
      <c r="A245" t="s">
        <v>1433</v>
      </c>
      <c r="B245" t="s">
        <v>72</v>
      </c>
      <c r="C245" t="s">
        <v>18</v>
      </c>
      <c r="D245" t="s">
        <v>18</v>
      </c>
      <c r="E245" t="s">
        <v>492</v>
      </c>
      <c r="F245" t="s">
        <v>853</v>
      </c>
      <c r="G245" s="21">
        <v>42685</v>
      </c>
      <c r="H245" t="s">
        <v>1211</v>
      </c>
      <c r="I245" t="b">
        <v>0</v>
      </c>
      <c r="J245" t="b">
        <v>1</v>
      </c>
      <c r="K245" t="b">
        <v>0</v>
      </c>
    </row>
    <row r="246" spans="1:11" x14ac:dyDescent="0.3">
      <c r="A246" t="s">
        <v>1434</v>
      </c>
      <c r="B246" t="s">
        <v>116</v>
      </c>
      <c r="C246" t="s">
        <v>21</v>
      </c>
      <c r="D246" t="s">
        <v>21</v>
      </c>
      <c r="E246" t="s">
        <v>392</v>
      </c>
      <c r="F246" t="s">
        <v>853</v>
      </c>
      <c r="G246" s="21">
        <v>42688</v>
      </c>
      <c r="H246" t="s">
        <v>1207</v>
      </c>
      <c r="I246" t="b">
        <v>0</v>
      </c>
      <c r="J246" t="b">
        <v>1</v>
      </c>
      <c r="K246" t="b">
        <v>0</v>
      </c>
    </row>
    <row r="247" spans="1:11" x14ac:dyDescent="0.3">
      <c r="A247" t="s">
        <v>1435</v>
      </c>
      <c r="B247" t="s">
        <v>114</v>
      </c>
      <c r="C247" t="s">
        <v>20</v>
      </c>
      <c r="D247" t="s">
        <v>24</v>
      </c>
      <c r="E247" t="s">
        <v>427</v>
      </c>
      <c r="F247" t="s">
        <v>1436</v>
      </c>
      <c r="G247" s="21">
        <v>42684</v>
      </c>
      <c r="H247" t="s">
        <v>482</v>
      </c>
      <c r="I247" t="b">
        <v>0</v>
      </c>
      <c r="J247" t="b">
        <v>1</v>
      </c>
      <c r="K247" t="b">
        <v>1</v>
      </c>
    </row>
    <row r="248" spans="1:11" x14ac:dyDescent="0.3">
      <c r="A248" t="s">
        <v>1435</v>
      </c>
      <c r="B248" t="s">
        <v>114</v>
      </c>
      <c r="C248" t="s">
        <v>20</v>
      </c>
      <c r="D248" t="s">
        <v>24</v>
      </c>
      <c r="E248" t="s">
        <v>427</v>
      </c>
      <c r="F248" t="s">
        <v>853</v>
      </c>
      <c r="G248" s="21">
        <v>42688</v>
      </c>
      <c r="H248" t="s">
        <v>482</v>
      </c>
      <c r="I248" t="b">
        <v>0</v>
      </c>
      <c r="J248" t="b">
        <v>1</v>
      </c>
      <c r="K248" t="b">
        <v>1</v>
      </c>
    </row>
    <row r="249" spans="1:11" x14ac:dyDescent="0.3">
      <c r="A249" t="s">
        <v>1437</v>
      </c>
      <c r="B249" t="s">
        <v>65</v>
      </c>
      <c r="C249" t="s">
        <v>21</v>
      </c>
      <c r="D249" t="s">
        <v>21</v>
      </c>
      <c r="E249" t="s">
        <v>339</v>
      </c>
      <c r="F249" t="s">
        <v>853</v>
      </c>
      <c r="G249" s="21">
        <v>42685</v>
      </c>
      <c r="H249" t="s">
        <v>522</v>
      </c>
      <c r="I249" t="b">
        <v>0</v>
      </c>
      <c r="J249" t="b">
        <v>1</v>
      </c>
      <c r="K249" t="b">
        <v>0</v>
      </c>
    </row>
    <row r="250" spans="1:11" x14ac:dyDescent="0.3">
      <c r="A250" t="s">
        <v>1438</v>
      </c>
      <c r="B250" t="s">
        <v>125</v>
      </c>
      <c r="C250" t="s">
        <v>18</v>
      </c>
      <c r="D250" t="s">
        <v>18</v>
      </c>
      <c r="E250" t="s">
        <v>553</v>
      </c>
      <c r="F250" t="s">
        <v>1204</v>
      </c>
      <c r="G250" s="21">
        <v>42688</v>
      </c>
      <c r="H250" t="s">
        <v>1211</v>
      </c>
      <c r="I250" t="b">
        <v>0</v>
      </c>
      <c r="J250" t="b">
        <v>1</v>
      </c>
      <c r="K250" t="b">
        <v>0</v>
      </c>
    </row>
    <row r="251" spans="1:11" x14ac:dyDescent="0.3">
      <c r="A251" t="s">
        <v>1439</v>
      </c>
      <c r="B251" t="s">
        <v>60</v>
      </c>
      <c r="C251" t="s">
        <v>23</v>
      </c>
      <c r="D251" t="s">
        <v>23</v>
      </c>
      <c r="E251" t="s">
        <v>523</v>
      </c>
      <c r="F251" t="s">
        <v>1204</v>
      </c>
      <c r="G251" s="21">
        <v>42688</v>
      </c>
      <c r="H251" t="s">
        <v>1211</v>
      </c>
      <c r="I251" t="b">
        <v>0</v>
      </c>
      <c r="J251" t="b">
        <v>1</v>
      </c>
      <c r="K251" t="b">
        <v>0</v>
      </c>
    </row>
    <row r="252" spans="1:11" x14ac:dyDescent="0.3">
      <c r="A252" t="s">
        <v>1440</v>
      </c>
      <c r="B252" t="s">
        <v>57</v>
      </c>
      <c r="C252" t="s">
        <v>18</v>
      </c>
      <c r="D252" t="s">
        <v>21</v>
      </c>
      <c r="E252" t="s">
        <v>57</v>
      </c>
      <c r="F252" t="s">
        <v>617</v>
      </c>
      <c r="G252" s="21">
        <v>42685</v>
      </c>
      <c r="H252" t="s">
        <v>482</v>
      </c>
      <c r="I252" t="b">
        <v>0</v>
      </c>
      <c r="J252" t="b">
        <v>1</v>
      </c>
      <c r="K252" t="b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workbookViewId="0"/>
  </sheetViews>
  <sheetFormatPr defaultRowHeight="14.4" x14ac:dyDescent="0.3"/>
  <sheetData>
    <row r="1" spans="1:6" x14ac:dyDescent="0.3">
      <c r="A1" t="s">
        <v>1199</v>
      </c>
      <c r="B1" t="s">
        <v>1441</v>
      </c>
      <c r="C1" t="s">
        <v>33</v>
      </c>
      <c r="D1" t="s">
        <v>1201</v>
      </c>
      <c r="E1" t="s">
        <v>479</v>
      </c>
      <c r="F1" t="s">
        <v>1442</v>
      </c>
    </row>
    <row r="2" spans="1:6" x14ac:dyDescent="0.3">
      <c r="A2" t="s">
        <v>1443</v>
      </c>
      <c r="B2" s="21">
        <v>42651</v>
      </c>
      <c r="C2" t="s">
        <v>83</v>
      </c>
      <c r="D2" t="s">
        <v>19</v>
      </c>
      <c r="E2" t="s">
        <v>345</v>
      </c>
      <c r="F2" s="21">
        <v>42677</v>
      </c>
    </row>
    <row r="3" spans="1:6" x14ac:dyDescent="0.3">
      <c r="A3" t="s">
        <v>1444</v>
      </c>
      <c r="B3" s="21">
        <v>42678</v>
      </c>
      <c r="C3" t="s">
        <v>38</v>
      </c>
      <c r="D3" t="s">
        <v>18</v>
      </c>
      <c r="E3" t="s">
        <v>307</v>
      </c>
    </row>
    <row r="4" spans="1:6" x14ac:dyDescent="0.3">
      <c r="A4" t="s">
        <v>1445</v>
      </c>
      <c r="B4" s="21">
        <v>42651</v>
      </c>
      <c r="C4" t="s">
        <v>87</v>
      </c>
      <c r="D4" t="s">
        <v>21</v>
      </c>
      <c r="E4" t="s">
        <v>195</v>
      </c>
      <c r="F4" s="21">
        <v>42682</v>
      </c>
    </row>
    <row r="5" spans="1:6" x14ac:dyDescent="0.3">
      <c r="A5" t="s">
        <v>1446</v>
      </c>
      <c r="B5" s="21">
        <v>42661</v>
      </c>
      <c r="C5" t="s">
        <v>62</v>
      </c>
      <c r="D5" t="s">
        <v>23</v>
      </c>
      <c r="E5" t="s">
        <v>529</v>
      </c>
      <c r="F5" s="21">
        <v>42678</v>
      </c>
    </row>
    <row r="6" spans="1:6" x14ac:dyDescent="0.3">
      <c r="A6" t="s">
        <v>1274</v>
      </c>
      <c r="B6" s="21">
        <v>42661</v>
      </c>
      <c r="C6" t="s">
        <v>111</v>
      </c>
      <c r="D6" t="s">
        <v>20</v>
      </c>
      <c r="E6" t="s">
        <v>516</v>
      </c>
      <c r="F6" s="21">
        <v>42677</v>
      </c>
    </row>
    <row r="7" spans="1:6" x14ac:dyDescent="0.3">
      <c r="A7" t="s">
        <v>1447</v>
      </c>
      <c r="B7" s="21">
        <v>42639</v>
      </c>
      <c r="C7" t="s">
        <v>125</v>
      </c>
      <c r="D7" t="s">
        <v>18</v>
      </c>
      <c r="E7" t="s">
        <v>520</v>
      </c>
      <c r="F7" s="21">
        <v>42684</v>
      </c>
    </row>
    <row r="8" spans="1:6" x14ac:dyDescent="0.3">
      <c r="A8" t="s">
        <v>1448</v>
      </c>
      <c r="B8" s="21">
        <v>42643</v>
      </c>
      <c r="C8" t="s">
        <v>125</v>
      </c>
      <c r="D8" t="s">
        <v>18</v>
      </c>
      <c r="E8" t="s">
        <v>553</v>
      </c>
      <c r="F8" s="21">
        <v>42685</v>
      </c>
    </row>
    <row r="9" spans="1:6" x14ac:dyDescent="0.3">
      <c r="A9" t="s">
        <v>1449</v>
      </c>
      <c r="B9" s="21">
        <v>42651</v>
      </c>
      <c r="C9" t="s">
        <v>566</v>
      </c>
      <c r="D9" t="s">
        <v>21</v>
      </c>
      <c r="E9" t="s">
        <v>195</v>
      </c>
      <c r="F9" s="21">
        <v>42684</v>
      </c>
    </row>
    <row r="10" spans="1:6" x14ac:dyDescent="0.3">
      <c r="A10" t="s">
        <v>1450</v>
      </c>
      <c r="B10" s="21">
        <v>42600</v>
      </c>
      <c r="E10" t="s">
        <v>489</v>
      </c>
      <c r="F10" s="21">
        <v>42685</v>
      </c>
    </row>
    <row r="11" spans="1:6" x14ac:dyDescent="0.3">
      <c r="A11" t="s">
        <v>1451</v>
      </c>
      <c r="B11" s="21">
        <v>42626</v>
      </c>
      <c r="C11" t="s">
        <v>520</v>
      </c>
      <c r="E11" t="s">
        <v>520</v>
      </c>
      <c r="F11" s="21">
        <v>42685</v>
      </c>
    </row>
    <row r="12" spans="1:6" x14ac:dyDescent="0.3">
      <c r="A12" t="s">
        <v>1452</v>
      </c>
      <c r="B12" s="21">
        <v>42648</v>
      </c>
      <c r="C12" t="s">
        <v>36</v>
      </c>
      <c r="D12" t="s">
        <v>18</v>
      </c>
      <c r="E12" t="s">
        <v>553</v>
      </c>
      <c r="F12" s="21">
        <v>42685</v>
      </c>
    </row>
    <row r="13" spans="1:6" x14ac:dyDescent="0.3">
      <c r="A13" t="s">
        <v>1453</v>
      </c>
      <c r="B13" s="21">
        <v>42658</v>
      </c>
      <c r="C13" t="s">
        <v>94</v>
      </c>
      <c r="D13" t="s">
        <v>22</v>
      </c>
      <c r="E13" t="s">
        <v>345</v>
      </c>
      <c r="F13" s="21">
        <v>42684</v>
      </c>
    </row>
    <row r="14" spans="1:6" x14ac:dyDescent="0.3">
      <c r="A14" t="s">
        <v>1286</v>
      </c>
      <c r="B14" s="21">
        <v>42663</v>
      </c>
      <c r="E14" t="s">
        <v>392</v>
      </c>
      <c r="F14" s="21">
        <v>42681</v>
      </c>
    </row>
    <row r="15" spans="1:6" x14ac:dyDescent="0.3">
      <c r="A15" t="s">
        <v>1293</v>
      </c>
      <c r="B15" s="21">
        <v>42663</v>
      </c>
      <c r="C15" t="s">
        <v>70</v>
      </c>
      <c r="D15" t="s">
        <v>20</v>
      </c>
      <c r="E15" t="s">
        <v>533</v>
      </c>
      <c r="F15" s="21">
        <v>42678</v>
      </c>
    </row>
    <row r="16" spans="1:6" x14ac:dyDescent="0.3">
      <c r="A16" t="s">
        <v>1401</v>
      </c>
      <c r="B16" s="21">
        <v>42677</v>
      </c>
      <c r="C16" t="s">
        <v>62</v>
      </c>
      <c r="D16" t="s">
        <v>23</v>
      </c>
      <c r="E16" t="s">
        <v>500</v>
      </c>
    </row>
    <row r="17" spans="1:6" x14ac:dyDescent="0.3">
      <c r="A17" t="s">
        <v>1454</v>
      </c>
      <c r="B17" s="21">
        <v>42678</v>
      </c>
      <c r="E17" t="s">
        <v>339</v>
      </c>
    </row>
    <row r="18" spans="1:6" x14ac:dyDescent="0.3">
      <c r="A18" t="s">
        <v>1429</v>
      </c>
      <c r="B18" s="21">
        <v>42681</v>
      </c>
      <c r="C18" t="s">
        <v>118</v>
      </c>
      <c r="D18" t="s">
        <v>21</v>
      </c>
      <c r="E18" t="s">
        <v>339</v>
      </c>
    </row>
    <row r="19" spans="1:6" x14ac:dyDescent="0.3">
      <c r="A19" t="s">
        <v>1455</v>
      </c>
      <c r="B19" s="21">
        <v>42677</v>
      </c>
      <c r="E19" t="s">
        <v>499</v>
      </c>
    </row>
    <row r="20" spans="1:6" x14ac:dyDescent="0.3">
      <c r="A20" t="s">
        <v>1456</v>
      </c>
      <c r="B20" s="21">
        <v>42676</v>
      </c>
      <c r="C20" t="s">
        <v>112</v>
      </c>
      <c r="D20" t="s">
        <v>21</v>
      </c>
      <c r="E20" t="s">
        <v>195</v>
      </c>
    </row>
    <row r="21" spans="1:6" x14ac:dyDescent="0.3">
      <c r="A21" t="s">
        <v>1457</v>
      </c>
      <c r="B21" s="21">
        <v>42675</v>
      </c>
      <c r="E21" t="s">
        <v>339</v>
      </c>
    </row>
    <row r="22" spans="1:6" x14ac:dyDescent="0.3">
      <c r="A22" t="s">
        <v>1458</v>
      </c>
      <c r="B22" s="21">
        <v>42650</v>
      </c>
      <c r="C22" t="s">
        <v>99</v>
      </c>
      <c r="D22" t="s">
        <v>19</v>
      </c>
      <c r="E22" t="s">
        <v>345</v>
      </c>
      <c r="F22" s="21">
        <v>42676</v>
      </c>
    </row>
    <row r="23" spans="1:6" x14ac:dyDescent="0.3">
      <c r="A23" t="s">
        <v>1246</v>
      </c>
      <c r="B23" s="21">
        <v>42654</v>
      </c>
      <c r="C23" t="s">
        <v>105</v>
      </c>
      <c r="D23" t="s">
        <v>22</v>
      </c>
      <c r="E23" t="s">
        <v>656</v>
      </c>
      <c r="F23" s="21">
        <v>42683</v>
      </c>
    </row>
    <row r="24" spans="1:6" x14ac:dyDescent="0.3">
      <c r="A24" t="s">
        <v>1459</v>
      </c>
      <c r="B24" s="21">
        <v>42663</v>
      </c>
      <c r="C24" t="s">
        <v>62</v>
      </c>
      <c r="D24" t="s">
        <v>23</v>
      </c>
      <c r="E24" t="s">
        <v>57</v>
      </c>
      <c r="F24" s="21">
        <v>42678</v>
      </c>
    </row>
    <row r="25" spans="1:6" x14ac:dyDescent="0.3">
      <c r="A25" t="s">
        <v>1284</v>
      </c>
      <c r="B25" s="21">
        <v>42663</v>
      </c>
      <c r="C25" t="s">
        <v>109</v>
      </c>
      <c r="D25" t="s">
        <v>21</v>
      </c>
      <c r="E25" t="s">
        <v>392</v>
      </c>
      <c r="F25" s="21">
        <v>42681</v>
      </c>
    </row>
    <row r="26" spans="1:6" x14ac:dyDescent="0.3">
      <c r="A26" t="s">
        <v>1460</v>
      </c>
      <c r="B26" s="21">
        <v>42654</v>
      </c>
      <c r="C26" t="s">
        <v>45</v>
      </c>
      <c r="D26" t="s">
        <v>21</v>
      </c>
      <c r="E26" t="s">
        <v>539</v>
      </c>
      <c r="F26" s="21">
        <v>42683</v>
      </c>
    </row>
    <row r="27" spans="1:6" x14ac:dyDescent="0.3">
      <c r="A27" t="s">
        <v>1404</v>
      </c>
      <c r="B27" s="21">
        <v>42677</v>
      </c>
      <c r="C27" t="s">
        <v>74</v>
      </c>
      <c r="D27" t="s">
        <v>21</v>
      </c>
      <c r="E27" t="s">
        <v>307</v>
      </c>
    </row>
    <row r="28" spans="1:6" x14ac:dyDescent="0.3">
      <c r="A28" t="s">
        <v>1461</v>
      </c>
      <c r="B28" s="21">
        <v>42688</v>
      </c>
      <c r="E28" t="s">
        <v>509</v>
      </c>
    </row>
    <row r="29" spans="1:6" x14ac:dyDescent="0.3">
      <c r="A29" t="s">
        <v>1462</v>
      </c>
      <c r="B29" s="21">
        <v>42684</v>
      </c>
      <c r="C29" t="s">
        <v>104</v>
      </c>
      <c r="D29" t="s">
        <v>18</v>
      </c>
      <c r="E29" t="s">
        <v>492</v>
      </c>
    </row>
    <row r="30" spans="1:6" x14ac:dyDescent="0.3">
      <c r="A30" t="s">
        <v>1438</v>
      </c>
      <c r="B30" s="21">
        <v>42684</v>
      </c>
      <c r="C30" t="s">
        <v>125</v>
      </c>
      <c r="D30" t="s">
        <v>18</v>
      </c>
      <c r="E30" t="s">
        <v>553</v>
      </c>
    </row>
    <row r="31" spans="1:6" x14ac:dyDescent="0.3">
      <c r="A31" t="s">
        <v>1463</v>
      </c>
      <c r="B31" s="21">
        <v>42684</v>
      </c>
      <c r="C31" t="s">
        <v>88</v>
      </c>
      <c r="D31" t="s">
        <v>18</v>
      </c>
      <c r="E31" t="s">
        <v>142</v>
      </c>
    </row>
    <row r="32" spans="1:6" x14ac:dyDescent="0.3">
      <c r="A32" t="s">
        <v>1464</v>
      </c>
      <c r="B32" s="21">
        <v>42685</v>
      </c>
      <c r="C32" t="s">
        <v>142</v>
      </c>
      <c r="E32" t="s">
        <v>142</v>
      </c>
    </row>
    <row r="33" spans="1:6" x14ac:dyDescent="0.3">
      <c r="A33" t="s">
        <v>1465</v>
      </c>
      <c r="B33" s="21">
        <v>42683</v>
      </c>
      <c r="C33" t="s">
        <v>110</v>
      </c>
      <c r="D33" t="s">
        <v>21</v>
      </c>
      <c r="E33" t="s">
        <v>307</v>
      </c>
    </row>
    <row r="34" spans="1:6" x14ac:dyDescent="0.3">
      <c r="A34" t="s">
        <v>1466</v>
      </c>
      <c r="B34" s="21">
        <v>42686</v>
      </c>
      <c r="C34" t="s">
        <v>128</v>
      </c>
      <c r="D34" t="s">
        <v>18</v>
      </c>
      <c r="E34" t="s">
        <v>142</v>
      </c>
    </row>
    <row r="35" spans="1:6" x14ac:dyDescent="0.3">
      <c r="A35" t="s">
        <v>1467</v>
      </c>
      <c r="B35" s="21">
        <v>42682</v>
      </c>
      <c r="C35" t="s">
        <v>105</v>
      </c>
      <c r="D35" t="s">
        <v>22</v>
      </c>
      <c r="E35" t="s">
        <v>579</v>
      </c>
    </row>
    <row r="36" spans="1:6" x14ac:dyDescent="0.3">
      <c r="A36" t="s">
        <v>1468</v>
      </c>
      <c r="B36" s="21">
        <v>42682</v>
      </c>
      <c r="C36" t="s">
        <v>125</v>
      </c>
      <c r="D36" t="s">
        <v>18</v>
      </c>
      <c r="E36" t="s">
        <v>553</v>
      </c>
    </row>
    <row r="37" spans="1:6" x14ac:dyDescent="0.3">
      <c r="A37" t="s">
        <v>1469</v>
      </c>
      <c r="B37" s="21">
        <v>42685</v>
      </c>
      <c r="C37" t="s">
        <v>94</v>
      </c>
      <c r="D37" t="s">
        <v>22</v>
      </c>
      <c r="E37" t="s">
        <v>345</v>
      </c>
    </row>
    <row r="38" spans="1:6" x14ac:dyDescent="0.3">
      <c r="A38" t="s">
        <v>1470</v>
      </c>
      <c r="B38" s="21">
        <v>42685</v>
      </c>
      <c r="E38" t="s">
        <v>625</v>
      </c>
    </row>
    <row r="39" spans="1:6" x14ac:dyDescent="0.3">
      <c r="A39" t="s">
        <v>1471</v>
      </c>
      <c r="B39" s="21">
        <v>42688</v>
      </c>
      <c r="C39" t="s">
        <v>107</v>
      </c>
      <c r="D39" t="s">
        <v>21</v>
      </c>
      <c r="E39" t="s">
        <v>491</v>
      </c>
    </row>
    <row r="40" spans="1:6" x14ac:dyDescent="0.3">
      <c r="A40" t="s">
        <v>1472</v>
      </c>
      <c r="B40" s="21">
        <v>42684</v>
      </c>
      <c r="E40" t="s">
        <v>502</v>
      </c>
    </row>
    <row r="41" spans="1:6" x14ac:dyDescent="0.3">
      <c r="A41" t="s">
        <v>1473</v>
      </c>
      <c r="B41" s="21">
        <v>42685</v>
      </c>
      <c r="C41" t="s">
        <v>39</v>
      </c>
      <c r="D41" t="s">
        <v>18</v>
      </c>
      <c r="E41" t="s">
        <v>489</v>
      </c>
    </row>
    <row r="42" spans="1:6" x14ac:dyDescent="0.3">
      <c r="A42" t="s">
        <v>1474</v>
      </c>
      <c r="B42" s="21">
        <v>42655</v>
      </c>
      <c r="C42" t="s">
        <v>94</v>
      </c>
      <c r="D42" t="s">
        <v>22</v>
      </c>
      <c r="E42" t="s">
        <v>579</v>
      </c>
      <c r="F42" s="21">
        <v>42675</v>
      </c>
    </row>
    <row r="43" spans="1:6" x14ac:dyDescent="0.3">
      <c r="A43" t="s">
        <v>1475</v>
      </c>
      <c r="B43" s="21">
        <v>42677</v>
      </c>
      <c r="C43" t="s">
        <v>128</v>
      </c>
      <c r="D43" t="s">
        <v>18</v>
      </c>
      <c r="E43" t="s">
        <v>489</v>
      </c>
    </row>
    <row r="44" spans="1:6" x14ac:dyDescent="0.3">
      <c r="A44" t="s">
        <v>1476</v>
      </c>
      <c r="B44" s="21">
        <v>42681</v>
      </c>
      <c r="C44" t="s">
        <v>135</v>
      </c>
      <c r="D44" t="s">
        <v>21</v>
      </c>
      <c r="E44" t="s">
        <v>539</v>
      </c>
    </row>
    <row r="45" spans="1:6" x14ac:dyDescent="0.3">
      <c r="A45" t="s">
        <v>1477</v>
      </c>
      <c r="B45" s="21">
        <v>42678</v>
      </c>
      <c r="C45" t="s">
        <v>405</v>
      </c>
      <c r="E45" t="s">
        <v>57</v>
      </c>
    </row>
    <row r="46" spans="1:6" x14ac:dyDescent="0.3">
      <c r="A46" t="s">
        <v>1478</v>
      </c>
      <c r="B46" s="21">
        <v>42679</v>
      </c>
      <c r="C46" t="s">
        <v>105</v>
      </c>
      <c r="D46" t="s">
        <v>22</v>
      </c>
      <c r="E46" t="s">
        <v>656</v>
      </c>
    </row>
    <row r="47" spans="1:6" x14ac:dyDescent="0.3">
      <c r="A47" t="s">
        <v>1424</v>
      </c>
      <c r="B47" s="21">
        <v>42679</v>
      </c>
      <c r="C47" t="s">
        <v>121</v>
      </c>
      <c r="D47" t="s">
        <v>21</v>
      </c>
      <c r="E47" t="s">
        <v>339</v>
      </c>
    </row>
    <row r="48" spans="1:6" x14ac:dyDescent="0.3">
      <c r="A48" t="s">
        <v>1479</v>
      </c>
      <c r="B48" s="21">
        <v>42679</v>
      </c>
      <c r="E48" t="s">
        <v>812</v>
      </c>
    </row>
    <row r="49" spans="1:6" x14ac:dyDescent="0.3">
      <c r="A49" t="s">
        <v>1425</v>
      </c>
      <c r="B49" s="21">
        <v>42679</v>
      </c>
      <c r="C49" t="s">
        <v>98</v>
      </c>
      <c r="D49" t="s">
        <v>20</v>
      </c>
      <c r="E49" t="s">
        <v>561</v>
      </c>
    </row>
    <row r="50" spans="1:6" x14ac:dyDescent="0.3">
      <c r="A50" t="s">
        <v>1388</v>
      </c>
      <c r="B50" s="21">
        <v>42675</v>
      </c>
      <c r="C50" t="s">
        <v>105</v>
      </c>
      <c r="D50" t="s">
        <v>22</v>
      </c>
      <c r="E50" t="s">
        <v>579</v>
      </c>
    </row>
    <row r="51" spans="1:6" x14ac:dyDescent="0.3">
      <c r="A51" t="s">
        <v>1405</v>
      </c>
      <c r="B51" s="21">
        <v>42677</v>
      </c>
      <c r="C51" t="s">
        <v>121</v>
      </c>
      <c r="D51" t="s">
        <v>21</v>
      </c>
      <c r="E51" t="s">
        <v>339</v>
      </c>
    </row>
    <row r="52" spans="1:6" x14ac:dyDescent="0.3">
      <c r="A52" t="s">
        <v>1480</v>
      </c>
      <c r="B52" s="21">
        <v>42675</v>
      </c>
      <c r="C52" t="s">
        <v>87</v>
      </c>
      <c r="D52" t="s">
        <v>21</v>
      </c>
      <c r="E52" t="s">
        <v>491</v>
      </c>
    </row>
    <row r="53" spans="1:6" x14ac:dyDescent="0.3">
      <c r="A53" t="s">
        <v>1390</v>
      </c>
      <c r="B53" s="21">
        <v>42675</v>
      </c>
      <c r="C53" t="s">
        <v>122</v>
      </c>
      <c r="D53" t="s">
        <v>23</v>
      </c>
      <c r="E53" t="s">
        <v>523</v>
      </c>
    </row>
    <row r="54" spans="1:6" x14ac:dyDescent="0.3">
      <c r="A54" t="s">
        <v>1481</v>
      </c>
      <c r="B54" s="21">
        <v>42651</v>
      </c>
      <c r="C54" t="s">
        <v>120</v>
      </c>
      <c r="D54" t="s">
        <v>21</v>
      </c>
      <c r="E54" t="s">
        <v>392</v>
      </c>
      <c r="F54" s="21">
        <v>42685</v>
      </c>
    </row>
    <row r="55" spans="1:6" x14ac:dyDescent="0.3">
      <c r="A55" t="s">
        <v>1276</v>
      </c>
      <c r="B55" s="21">
        <v>42662</v>
      </c>
      <c r="C55" t="s">
        <v>32</v>
      </c>
      <c r="D55" t="s">
        <v>23</v>
      </c>
      <c r="E55" t="s">
        <v>500</v>
      </c>
      <c r="F55" s="21">
        <v>42682</v>
      </c>
    </row>
    <row r="56" spans="1:6" x14ac:dyDescent="0.3">
      <c r="A56" t="s">
        <v>1482</v>
      </c>
      <c r="B56" s="21">
        <v>42675</v>
      </c>
      <c r="C56" t="s">
        <v>120</v>
      </c>
      <c r="D56" t="s">
        <v>21</v>
      </c>
      <c r="E56" t="s">
        <v>195</v>
      </c>
    </row>
    <row r="57" spans="1:6" x14ac:dyDescent="0.3">
      <c r="A57" t="s">
        <v>1483</v>
      </c>
      <c r="B57" s="21">
        <v>42641</v>
      </c>
      <c r="C57" t="s">
        <v>118</v>
      </c>
      <c r="D57" t="s">
        <v>21</v>
      </c>
      <c r="E57" t="s">
        <v>392</v>
      </c>
      <c r="F57" s="21">
        <v>42682</v>
      </c>
    </row>
    <row r="58" spans="1:6" x14ac:dyDescent="0.3">
      <c r="A58" t="s">
        <v>1484</v>
      </c>
      <c r="B58" s="21">
        <v>42641</v>
      </c>
      <c r="C58" t="s">
        <v>107</v>
      </c>
      <c r="D58" t="s">
        <v>21</v>
      </c>
      <c r="E58" t="s">
        <v>491</v>
      </c>
      <c r="F58" s="21">
        <v>42682</v>
      </c>
    </row>
    <row r="59" spans="1:6" x14ac:dyDescent="0.3">
      <c r="A59" t="s">
        <v>1485</v>
      </c>
      <c r="B59" s="21">
        <v>42676</v>
      </c>
      <c r="C59" t="s">
        <v>339</v>
      </c>
      <c r="E59" t="s">
        <v>339</v>
      </c>
    </row>
    <row r="60" spans="1:6" x14ac:dyDescent="0.3">
      <c r="A60" t="s">
        <v>1486</v>
      </c>
      <c r="B60" s="21">
        <v>42657</v>
      </c>
      <c r="C60" t="s">
        <v>122</v>
      </c>
      <c r="D60" t="s">
        <v>23</v>
      </c>
      <c r="E60" t="s">
        <v>529</v>
      </c>
      <c r="F60" s="21">
        <v>42685</v>
      </c>
    </row>
    <row r="61" spans="1:6" x14ac:dyDescent="0.3">
      <c r="A61" t="s">
        <v>1487</v>
      </c>
      <c r="B61" s="21">
        <v>42653</v>
      </c>
      <c r="C61" t="s">
        <v>92</v>
      </c>
      <c r="D61" t="s">
        <v>21</v>
      </c>
      <c r="E61" t="s">
        <v>491</v>
      </c>
      <c r="F61" s="21">
        <v>42685</v>
      </c>
    </row>
    <row r="62" spans="1:6" x14ac:dyDescent="0.3">
      <c r="A62" t="s">
        <v>1488</v>
      </c>
      <c r="B62" s="21">
        <v>42681</v>
      </c>
      <c r="C62" t="s">
        <v>82</v>
      </c>
      <c r="D62" t="s">
        <v>23</v>
      </c>
      <c r="E62" t="s">
        <v>500</v>
      </c>
    </row>
    <row r="63" spans="1:6" x14ac:dyDescent="0.3">
      <c r="A63" t="s">
        <v>1489</v>
      </c>
      <c r="B63" s="21">
        <v>42689</v>
      </c>
    </row>
    <row r="64" spans="1:6" x14ac:dyDescent="0.3">
      <c r="A64" t="s">
        <v>1251</v>
      </c>
      <c r="B64" s="21">
        <v>42656</v>
      </c>
      <c r="C64" t="s">
        <v>94</v>
      </c>
      <c r="D64" t="s">
        <v>22</v>
      </c>
      <c r="E64" t="s">
        <v>656</v>
      </c>
      <c r="F64" s="21">
        <v>42678</v>
      </c>
    </row>
    <row r="65" spans="1:6" x14ac:dyDescent="0.3">
      <c r="A65" t="s">
        <v>1490</v>
      </c>
      <c r="B65" s="21">
        <v>42605</v>
      </c>
      <c r="C65" t="s">
        <v>812</v>
      </c>
      <c r="E65" t="s">
        <v>812</v>
      </c>
      <c r="F65" s="21">
        <v>42683</v>
      </c>
    </row>
    <row r="66" spans="1:6" x14ac:dyDescent="0.3">
      <c r="A66" t="s">
        <v>1491</v>
      </c>
      <c r="B66" s="21">
        <v>42605</v>
      </c>
      <c r="C66" t="s">
        <v>563</v>
      </c>
      <c r="E66" t="s">
        <v>563</v>
      </c>
      <c r="F66" s="21">
        <v>42676</v>
      </c>
    </row>
    <row r="67" spans="1:6" x14ac:dyDescent="0.3">
      <c r="A67" t="s">
        <v>1492</v>
      </c>
      <c r="B67" s="21">
        <v>42657</v>
      </c>
      <c r="C67" t="s">
        <v>122</v>
      </c>
      <c r="D67" t="s">
        <v>23</v>
      </c>
      <c r="E67" t="s">
        <v>570</v>
      </c>
      <c r="F67" s="21">
        <v>42685</v>
      </c>
    </row>
    <row r="68" spans="1:6" x14ac:dyDescent="0.3">
      <c r="A68" t="s">
        <v>1261</v>
      </c>
      <c r="B68" s="21">
        <v>42658</v>
      </c>
      <c r="E68" t="s">
        <v>489</v>
      </c>
      <c r="F68" s="21">
        <v>42689</v>
      </c>
    </row>
    <row r="69" spans="1:6" x14ac:dyDescent="0.3">
      <c r="A69" t="s">
        <v>1493</v>
      </c>
      <c r="B69" s="21">
        <v>42646</v>
      </c>
      <c r="C69" t="s">
        <v>103</v>
      </c>
      <c r="D69" t="s">
        <v>18</v>
      </c>
      <c r="E69" t="s">
        <v>142</v>
      </c>
      <c r="F69" s="21">
        <v>42684</v>
      </c>
    </row>
    <row r="70" spans="1:6" x14ac:dyDescent="0.3">
      <c r="A70" t="s">
        <v>1494</v>
      </c>
      <c r="B70" s="21">
        <v>42662</v>
      </c>
      <c r="C70" t="s">
        <v>49</v>
      </c>
      <c r="D70" t="s">
        <v>24</v>
      </c>
      <c r="E70" t="s">
        <v>427</v>
      </c>
      <c r="F70" s="21">
        <v>42678</v>
      </c>
    </row>
    <row r="71" spans="1:6" x14ac:dyDescent="0.3">
      <c r="A71" t="s">
        <v>1495</v>
      </c>
      <c r="B71" s="21">
        <v>42647</v>
      </c>
      <c r="C71" t="s">
        <v>112</v>
      </c>
      <c r="D71" t="s">
        <v>21</v>
      </c>
      <c r="E71" t="s">
        <v>392</v>
      </c>
      <c r="F71" s="21">
        <v>42678</v>
      </c>
    </row>
    <row r="72" spans="1:6" x14ac:dyDescent="0.3">
      <c r="A72" t="s">
        <v>1294</v>
      </c>
      <c r="B72" s="21">
        <v>42663</v>
      </c>
      <c r="C72" t="s">
        <v>114</v>
      </c>
      <c r="D72" t="s">
        <v>20</v>
      </c>
      <c r="E72" t="s">
        <v>516</v>
      </c>
      <c r="F72" s="21">
        <v>42688</v>
      </c>
    </row>
    <row r="73" spans="1:6" x14ac:dyDescent="0.3">
      <c r="A73" t="s">
        <v>1496</v>
      </c>
      <c r="B73" s="21">
        <v>42640</v>
      </c>
      <c r="C73" t="s">
        <v>39</v>
      </c>
      <c r="D73" t="s">
        <v>18</v>
      </c>
      <c r="E73" t="s">
        <v>688</v>
      </c>
      <c r="F73" s="21">
        <v>42689</v>
      </c>
    </row>
    <row r="74" spans="1:6" x14ac:dyDescent="0.3">
      <c r="A74" t="s">
        <v>1497</v>
      </c>
      <c r="B74" s="21">
        <v>42647</v>
      </c>
      <c r="C74" t="s">
        <v>30</v>
      </c>
      <c r="D74" t="s">
        <v>23</v>
      </c>
      <c r="E74" t="s">
        <v>529</v>
      </c>
      <c r="F74" s="21">
        <v>42681</v>
      </c>
    </row>
    <row r="75" spans="1:6" x14ac:dyDescent="0.3">
      <c r="A75" t="s">
        <v>1498</v>
      </c>
      <c r="B75" s="21">
        <v>42587</v>
      </c>
      <c r="C75" t="s">
        <v>248</v>
      </c>
      <c r="D75" t="s">
        <v>23</v>
      </c>
      <c r="E75" t="s">
        <v>529</v>
      </c>
      <c r="F75" s="21">
        <v>42685</v>
      </c>
    </row>
    <row r="76" spans="1:6" x14ac:dyDescent="0.3">
      <c r="A76" t="s">
        <v>1403</v>
      </c>
      <c r="B76" s="21">
        <v>42677</v>
      </c>
      <c r="C76" t="s">
        <v>74</v>
      </c>
      <c r="D76" t="s">
        <v>21</v>
      </c>
      <c r="E76" t="s">
        <v>307</v>
      </c>
    </row>
    <row r="77" spans="1:6" x14ac:dyDescent="0.3">
      <c r="A77" t="s">
        <v>1499</v>
      </c>
      <c r="B77" s="21">
        <v>42686</v>
      </c>
      <c r="E77" t="s">
        <v>523</v>
      </c>
    </row>
    <row r="78" spans="1:6" x14ac:dyDescent="0.3">
      <c r="A78" t="s">
        <v>1500</v>
      </c>
      <c r="B78" s="21">
        <v>42686</v>
      </c>
      <c r="C78" t="s">
        <v>77</v>
      </c>
      <c r="D78" t="s">
        <v>23</v>
      </c>
      <c r="E78" t="s">
        <v>570</v>
      </c>
    </row>
    <row r="79" spans="1:6" x14ac:dyDescent="0.3">
      <c r="A79" t="s">
        <v>1501</v>
      </c>
      <c r="B79" s="21">
        <v>42682</v>
      </c>
      <c r="C79" t="s">
        <v>62</v>
      </c>
      <c r="D79" t="s">
        <v>23</v>
      </c>
      <c r="E79" t="s">
        <v>570</v>
      </c>
    </row>
    <row r="80" spans="1:6" x14ac:dyDescent="0.3">
      <c r="A80" t="s">
        <v>1502</v>
      </c>
      <c r="B80" s="21">
        <v>42682</v>
      </c>
      <c r="C80" t="s">
        <v>566</v>
      </c>
      <c r="D80" t="s">
        <v>21</v>
      </c>
      <c r="E80" t="s">
        <v>195</v>
      </c>
    </row>
    <row r="81" spans="1:6" x14ac:dyDescent="0.3">
      <c r="A81" t="s">
        <v>1503</v>
      </c>
      <c r="B81" s="21">
        <v>42682</v>
      </c>
      <c r="C81" t="s">
        <v>89</v>
      </c>
      <c r="D81" t="s">
        <v>21</v>
      </c>
      <c r="E81" t="s">
        <v>502</v>
      </c>
    </row>
    <row r="82" spans="1:6" x14ac:dyDescent="0.3">
      <c r="A82" t="s">
        <v>1504</v>
      </c>
      <c r="B82" s="21">
        <v>42682</v>
      </c>
      <c r="E82" t="s">
        <v>545</v>
      </c>
    </row>
    <row r="83" spans="1:6" x14ac:dyDescent="0.3">
      <c r="A83" t="s">
        <v>1505</v>
      </c>
      <c r="B83" s="21">
        <v>42663</v>
      </c>
      <c r="C83" t="s">
        <v>122</v>
      </c>
      <c r="D83" t="s">
        <v>23</v>
      </c>
      <c r="E83" t="s">
        <v>529</v>
      </c>
      <c r="F83" s="21">
        <v>42685</v>
      </c>
    </row>
    <row r="84" spans="1:6" x14ac:dyDescent="0.3">
      <c r="A84" t="s">
        <v>1506</v>
      </c>
      <c r="B84" s="21">
        <v>42640</v>
      </c>
      <c r="C84" t="s">
        <v>108</v>
      </c>
      <c r="D84" t="s">
        <v>21</v>
      </c>
      <c r="E84" t="s">
        <v>539</v>
      </c>
      <c r="F84" s="21">
        <v>42681</v>
      </c>
    </row>
    <row r="85" spans="1:6" x14ac:dyDescent="0.3">
      <c r="A85" t="s">
        <v>1507</v>
      </c>
      <c r="B85" s="21">
        <v>42640</v>
      </c>
      <c r="C85" t="s">
        <v>103</v>
      </c>
      <c r="D85" t="s">
        <v>18</v>
      </c>
      <c r="E85" t="s">
        <v>520</v>
      </c>
      <c r="F85" s="21">
        <v>42685</v>
      </c>
    </row>
    <row r="86" spans="1:6" x14ac:dyDescent="0.3">
      <c r="A86" t="s">
        <v>1508</v>
      </c>
      <c r="B86" s="21">
        <v>42625</v>
      </c>
      <c r="C86" t="s">
        <v>120</v>
      </c>
      <c r="D86" t="s">
        <v>21</v>
      </c>
      <c r="E86" t="s">
        <v>195</v>
      </c>
      <c r="F86" s="21">
        <v>42675</v>
      </c>
    </row>
    <row r="87" spans="1:6" x14ac:dyDescent="0.3">
      <c r="A87" t="s">
        <v>1509</v>
      </c>
      <c r="B87" s="21">
        <v>42640</v>
      </c>
      <c r="C87" t="s">
        <v>79</v>
      </c>
      <c r="D87" t="s">
        <v>21</v>
      </c>
      <c r="E87" t="s">
        <v>392</v>
      </c>
      <c r="F87" s="21">
        <v>42676</v>
      </c>
    </row>
    <row r="88" spans="1:6" x14ac:dyDescent="0.3">
      <c r="A88" t="s">
        <v>1510</v>
      </c>
      <c r="B88" s="21">
        <v>42644</v>
      </c>
      <c r="C88" t="s">
        <v>509</v>
      </c>
      <c r="E88" t="s">
        <v>509</v>
      </c>
      <c r="F88" s="21">
        <v>42685</v>
      </c>
    </row>
    <row r="89" spans="1:6" x14ac:dyDescent="0.3">
      <c r="A89" t="s">
        <v>1406</v>
      </c>
      <c r="B89" s="21">
        <v>42677</v>
      </c>
      <c r="C89" t="s">
        <v>95</v>
      </c>
      <c r="D89" t="s">
        <v>18</v>
      </c>
      <c r="E89" t="s">
        <v>553</v>
      </c>
    </row>
    <row r="90" spans="1:6" x14ac:dyDescent="0.3">
      <c r="A90" t="s">
        <v>1410</v>
      </c>
      <c r="B90" s="21">
        <v>42677</v>
      </c>
      <c r="C90" t="s">
        <v>45</v>
      </c>
      <c r="D90" t="s">
        <v>21</v>
      </c>
      <c r="E90" t="s">
        <v>307</v>
      </c>
    </row>
    <row r="91" spans="1:6" x14ac:dyDescent="0.3">
      <c r="A91" t="s">
        <v>1511</v>
      </c>
      <c r="B91" s="21">
        <v>42644</v>
      </c>
      <c r="C91" t="s">
        <v>124</v>
      </c>
      <c r="D91" t="s">
        <v>21</v>
      </c>
      <c r="E91" t="s">
        <v>392</v>
      </c>
      <c r="F91" s="21">
        <v>42675</v>
      </c>
    </row>
    <row r="92" spans="1:6" x14ac:dyDescent="0.3">
      <c r="A92" t="s">
        <v>1512</v>
      </c>
      <c r="B92" s="21">
        <v>42646</v>
      </c>
      <c r="E92" t="s">
        <v>392</v>
      </c>
      <c r="F92" s="21">
        <v>42683</v>
      </c>
    </row>
    <row r="93" spans="1:6" x14ac:dyDescent="0.3">
      <c r="A93" t="s">
        <v>1513</v>
      </c>
      <c r="B93" s="21">
        <v>42635</v>
      </c>
      <c r="C93" t="s">
        <v>566</v>
      </c>
      <c r="D93" t="s">
        <v>21</v>
      </c>
      <c r="E93" t="s">
        <v>339</v>
      </c>
      <c r="F93" s="21">
        <v>42681</v>
      </c>
    </row>
    <row r="94" spans="1:6" x14ac:dyDescent="0.3">
      <c r="A94" t="s">
        <v>1514</v>
      </c>
      <c r="B94" s="21">
        <v>42635</v>
      </c>
      <c r="C94" t="s">
        <v>64</v>
      </c>
      <c r="D94" t="s">
        <v>18</v>
      </c>
      <c r="E94" t="s">
        <v>553</v>
      </c>
      <c r="F94" s="21">
        <v>42685</v>
      </c>
    </row>
    <row r="95" spans="1:6" x14ac:dyDescent="0.3">
      <c r="A95" t="s">
        <v>1515</v>
      </c>
      <c r="B95" s="21">
        <v>42650</v>
      </c>
      <c r="E95" t="s">
        <v>339</v>
      </c>
      <c r="F95" s="21">
        <v>42685</v>
      </c>
    </row>
    <row r="96" spans="1:6" x14ac:dyDescent="0.3">
      <c r="A96" t="s">
        <v>1516</v>
      </c>
      <c r="B96" s="21">
        <v>42611</v>
      </c>
      <c r="C96" t="s">
        <v>1517</v>
      </c>
      <c r="D96" t="s">
        <v>21</v>
      </c>
      <c r="E96" t="s">
        <v>502</v>
      </c>
      <c r="F96" s="21">
        <v>42676</v>
      </c>
    </row>
    <row r="97" spans="1:6" x14ac:dyDescent="0.3">
      <c r="A97" t="s">
        <v>1393</v>
      </c>
      <c r="B97" s="21">
        <v>42675</v>
      </c>
      <c r="C97" t="s">
        <v>56</v>
      </c>
      <c r="D97" t="s">
        <v>24</v>
      </c>
      <c r="E97" t="s">
        <v>587</v>
      </c>
    </row>
    <row r="98" spans="1:6" x14ac:dyDescent="0.3">
      <c r="A98" t="s">
        <v>1518</v>
      </c>
      <c r="B98" s="21">
        <v>42677</v>
      </c>
      <c r="C98" t="s">
        <v>195</v>
      </c>
      <c r="E98" t="s">
        <v>195</v>
      </c>
    </row>
    <row r="99" spans="1:6" x14ac:dyDescent="0.3">
      <c r="A99" t="s">
        <v>1519</v>
      </c>
      <c r="B99" s="21">
        <v>42688</v>
      </c>
      <c r="E99" t="s">
        <v>673</v>
      </c>
    </row>
    <row r="100" spans="1:6" x14ac:dyDescent="0.3">
      <c r="A100" t="s">
        <v>1520</v>
      </c>
      <c r="B100" s="21">
        <v>42686</v>
      </c>
      <c r="C100" t="s">
        <v>48</v>
      </c>
      <c r="D100" t="s">
        <v>18</v>
      </c>
      <c r="E100" t="s">
        <v>142</v>
      </c>
    </row>
    <row r="101" spans="1:6" x14ac:dyDescent="0.3">
      <c r="A101" t="s">
        <v>1521</v>
      </c>
      <c r="B101" s="21">
        <v>42676</v>
      </c>
      <c r="C101" t="s">
        <v>107</v>
      </c>
      <c r="D101" t="s">
        <v>21</v>
      </c>
      <c r="E101" t="s">
        <v>195</v>
      </c>
    </row>
    <row r="102" spans="1:6" x14ac:dyDescent="0.3">
      <c r="A102" t="s">
        <v>1522</v>
      </c>
      <c r="B102" s="21">
        <v>42688</v>
      </c>
      <c r="C102" t="s">
        <v>88</v>
      </c>
      <c r="D102" t="s">
        <v>18</v>
      </c>
      <c r="E102" t="s">
        <v>553</v>
      </c>
    </row>
    <row r="103" spans="1:6" x14ac:dyDescent="0.3">
      <c r="A103" t="s">
        <v>1414</v>
      </c>
      <c r="B103" s="21">
        <v>42678</v>
      </c>
      <c r="C103" t="s">
        <v>111</v>
      </c>
      <c r="D103" t="s">
        <v>20</v>
      </c>
      <c r="E103" t="s">
        <v>427</v>
      </c>
      <c r="F103" s="21">
        <v>42688</v>
      </c>
    </row>
    <row r="104" spans="1:6" x14ac:dyDescent="0.3">
      <c r="A104" t="s">
        <v>1523</v>
      </c>
      <c r="B104" s="21">
        <v>42683</v>
      </c>
      <c r="C104" t="s">
        <v>114</v>
      </c>
      <c r="D104" t="s">
        <v>20</v>
      </c>
      <c r="E104" t="s">
        <v>532</v>
      </c>
    </row>
    <row r="105" spans="1:6" x14ac:dyDescent="0.3">
      <c r="A105" t="s">
        <v>1524</v>
      </c>
      <c r="B105" s="21">
        <v>42681</v>
      </c>
      <c r="C105" t="s">
        <v>107</v>
      </c>
      <c r="D105" t="s">
        <v>21</v>
      </c>
      <c r="E105" t="s">
        <v>392</v>
      </c>
    </row>
    <row r="106" spans="1:6" x14ac:dyDescent="0.3">
      <c r="A106" t="s">
        <v>1525</v>
      </c>
      <c r="B106" s="21">
        <v>42677</v>
      </c>
      <c r="C106" t="s">
        <v>103</v>
      </c>
      <c r="D106" t="s">
        <v>18</v>
      </c>
      <c r="E106" t="s">
        <v>553</v>
      </c>
    </row>
    <row r="107" spans="1:6" x14ac:dyDescent="0.3">
      <c r="A107" t="s">
        <v>1423</v>
      </c>
      <c r="B107" s="21">
        <v>42679</v>
      </c>
      <c r="E107" t="s">
        <v>561</v>
      </c>
    </row>
    <row r="108" spans="1:6" x14ac:dyDescent="0.3">
      <c r="A108" t="s">
        <v>1526</v>
      </c>
      <c r="B108" s="21">
        <v>42682</v>
      </c>
      <c r="C108" t="s">
        <v>392</v>
      </c>
      <c r="E108" t="s">
        <v>392</v>
      </c>
    </row>
    <row r="109" spans="1:6" x14ac:dyDescent="0.3">
      <c r="A109" t="s">
        <v>1527</v>
      </c>
      <c r="B109" s="21">
        <v>42685</v>
      </c>
      <c r="C109" t="s">
        <v>97</v>
      </c>
      <c r="D109" t="s">
        <v>20</v>
      </c>
      <c r="E109" t="s">
        <v>561</v>
      </c>
    </row>
    <row r="110" spans="1:6" x14ac:dyDescent="0.3">
      <c r="A110" t="s">
        <v>1528</v>
      </c>
      <c r="B110" s="21">
        <v>42686</v>
      </c>
      <c r="E110" t="s">
        <v>1022</v>
      </c>
    </row>
    <row r="111" spans="1:6" x14ac:dyDescent="0.3">
      <c r="A111" t="s">
        <v>1529</v>
      </c>
      <c r="B111" s="21">
        <v>42686</v>
      </c>
      <c r="E111" t="s">
        <v>587</v>
      </c>
    </row>
    <row r="112" spans="1:6" x14ac:dyDescent="0.3">
      <c r="A112" t="s">
        <v>1530</v>
      </c>
      <c r="B112" s="21">
        <v>42688</v>
      </c>
      <c r="C112" t="s">
        <v>93</v>
      </c>
      <c r="D112" t="s">
        <v>22</v>
      </c>
      <c r="E112" t="s">
        <v>579</v>
      </c>
    </row>
    <row r="113" spans="1:5" x14ac:dyDescent="0.3">
      <c r="A113" t="s">
        <v>1531</v>
      </c>
      <c r="B113" s="21">
        <v>42688</v>
      </c>
      <c r="C113" t="s">
        <v>115</v>
      </c>
      <c r="D113" t="s">
        <v>24</v>
      </c>
      <c r="E113" t="s">
        <v>516</v>
      </c>
    </row>
    <row r="114" spans="1:5" x14ac:dyDescent="0.3">
      <c r="A114" t="s">
        <v>1532</v>
      </c>
      <c r="B114" s="21">
        <v>42688</v>
      </c>
      <c r="C114" t="s">
        <v>109</v>
      </c>
      <c r="D114" t="s">
        <v>21</v>
      </c>
      <c r="E114" t="s">
        <v>307</v>
      </c>
    </row>
    <row r="115" spans="1:5" x14ac:dyDescent="0.3">
      <c r="A115" t="s">
        <v>1533</v>
      </c>
      <c r="B115" s="21">
        <v>42683</v>
      </c>
      <c r="C115" t="s">
        <v>104</v>
      </c>
      <c r="D115" t="s">
        <v>18</v>
      </c>
      <c r="E115" t="s">
        <v>553</v>
      </c>
    </row>
    <row r="116" spans="1:5" x14ac:dyDescent="0.3">
      <c r="A116" t="s">
        <v>1411</v>
      </c>
      <c r="B116" s="21">
        <v>42677</v>
      </c>
      <c r="C116" t="s">
        <v>125</v>
      </c>
      <c r="D116" t="s">
        <v>18</v>
      </c>
      <c r="E116" t="s">
        <v>142</v>
      </c>
    </row>
    <row r="117" spans="1:5" x14ac:dyDescent="0.3">
      <c r="A117" t="s">
        <v>1397</v>
      </c>
      <c r="B117" s="21">
        <v>42676</v>
      </c>
      <c r="E117" t="s">
        <v>570</v>
      </c>
    </row>
    <row r="118" spans="1:5" x14ac:dyDescent="0.3">
      <c r="A118" t="s">
        <v>1419</v>
      </c>
      <c r="B118" s="21">
        <v>42679</v>
      </c>
      <c r="C118" t="s">
        <v>89</v>
      </c>
      <c r="D118" t="s">
        <v>21</v>
      </c>
      <c r="E118" t="s">
        <v>339</v>
      </c>
    </row>
    <row r="119" spans="1:5" x14ac:dyDescent="0.3">
      <c r="A119" t="s">
        <v>1534</v>
      </c>
      <c r="B119" s="21">
        <v>42686</v>
      </c>
      <c r="C119" t="s">
        <v>76</v>
      </c>
      <c r="D119" t="s">
        <v>23</v>
      </c>
      <c r="E119" t="s">
        <v>523</v>
      </c>
    </row>
    <row r="120" spans="1:5" x14ac:dyDescent="0.3">
      <c r="A120" t="s">
        <v>1413</v>
      </c>
      <c r="B120" s="21">
        <v>42677</v>
      </c>
      <c r="C120" t="s">
        <v>50</v>
      </c>
      <c r="D120" t="s">
        <v>23</v>
      </c>
      <c r="E120" t="s">
        <v>523</v>
      </c>
    </row>
    <row r="121" spans="1:5" x14ac:dyDescent="0.3">
      <c r="A121" t="s">
        <v>1535</v>
      </c>
      <c r="B121" s="21">
        <v>42684</v>
      </c>
      <c r="C121" t="s">
        <v>110</v>
      </c>
      <c r="D121" t="s">
        <v>21</v>
      </c>
      <c r="E121" t="s">
        <v>307</v>
      </c>
    </row>
    <row r="122" spans="1:5" x14ac:dyDescent="0.3">
      <c r="A122" t="s">
        <v>1409</v>
      </c>
      <c r="B122" s="21">
        <v>42677</v>
      </c>
      <c r="E122" t="s">
        <v>561</v>
      </c>
    </row>
    <row r="123" spans="1:5" x14ac:dyDescent="0.3">
      <c r="A123" t="s">
        <v>1536</v>
      </c>
      <c r="B123" s="21">
        <v>42676</v>
      </c>
      <c r="C123" t="s">
        <v>135</v>
      </c>
      <c r="D123" t="s">
        <v>21</v>
      </c>
      <c r="E123" t="s">
        <v>392</v>
      </c>
    </row>
    <row r="124" spans="1:5" x14ac:dyDescent="0.3">
      <c r="A124" t="s">
        <v>1537</v>
      </c>
      <c r="B124" s="21">
        <v>42685</v>
      </c>
      <c r="C124" t="s">
        <v>89</v>
      </c>
      <c r="D124" t="s">
        <v>21</v>
      </c>
      <c r="E124" t="s">
        <v>307</v>
      </c>
    </row>
    <row r="125" spans="1:5" x14ac:dyDescent="0.3">
      <c r="A125" t="s">
        <v>1538</v>
      </c>
      <c r="B125" s="21">
        <v>42686</v>
      </c>
      <c r="C125" t="s">
        <v>68</v>
      </c>
      <c r="D125" t="s">
        <v>18</v>
      </c>
      <c r="E125" t="s">
        <v>489</v>
      </c>
    </row>
    <row r="126" spans="1:5" x14ac:dyDescent="0.3">
      <c r="A126" t="s">
        <v>1539</v>
      </c>
      <c r="B126" s="21">
        <v>42686</v>
      </c>
      <c r="E126" t="s">
        <v>673</v>
      </c>
    </row>
    <row r="127" spans="1:5" x14ac:dyDescent="0.3">
      <c r="A127" t="s">
        <v>1540</v>
      </c>
      <c r="B127" s="21">
        <v>42679</v>
      </c>
      <c r="C127" t="s">
        <v>110</v>
      </c>
      <c r="D127" t="s">
        <v>21</v>
      </c>
      <c r="E127" t="s">
        <v>502</v>
      </c>
    </row>
    <row r="128" spans="1:5" x14ac:dyDescent="0.3">
      <c r="A128" t="s">
        <v>1428</v>
      </c>
      <c r="B128" s="21">
        <v>42681</v>
      </c>
      <c r="C128" t="s">
        <v>105</v>
      </c>
      <c r="D128" t="s">
        <v>22</v>
      </c>
      <c r="E128" t="s">
        <v>656</v>
      </c>
    </row>
    <row r="129" spans="1:5" x14ac:dyDescent="0.3">
      <c r="A129" t="s">
        <v>1418</v>
      </c>
      <c r="B129" s="21">
        <v>42679</v>
      </c>
      <c r="E129" t="s">
        <v>509</v>
      </c>
    </row>
    <row r="130" spans="1:5" x14ac:dyDescent="0.3">
      <c r="A130" t="s">
        <v>1541</v>
      </c>
      <c r="B130" s="21">
        <v>42677</v>
      </c>
      <c r="C130" t="s">
        <v>71</v>
      </c>
      <c r="D130" t="s">
        <v>18</v>
      </c>
      <c r="E130" t="s">
        <v>492</v>
      </c>
    </row>
    <row r="131" spans="1:5" x14ac:dyDescent="0.3">
      <c r="A131" t="s">
        <v>1542</v>
      </c>
      <c r="B131" s="21">
        <v>42676</v>
      </c>
      <c r="C131" t="s">
        <v>128</v>
      </c>
      <c r="D131" t="s">
        <v>18</v>
      </c>
      <c r="E131" t="s">
        <v>492</v>
      </c>
    </row>
    <row r="132" spans="1:5" x14ac:dyDescent="0.3">
      <c r="A132" t="s">
        <v>1543</v>
      </c>
      <c r="B132" s="21">
        <v>42685</v>
      </c>
      <c r="C132" t="s">
        <v>117</v>
      </c>
      <c r="D132" t="s">
        <v>24</v>
      </c>
      <c r="E132" t="s">
        <v>427</v>
      </c>
    </row>
    <row r="133" spans="1:5" x14ac:dyDescent="0.3">
      <c r="A133" t="s">
        <v>1544</v>
      </c>
      <c r="B133" s="21">
        <v>42679</v>
      </c>
      <c r="C133" t="s">
        <v>300</v>
      </c>
      <c r="E133" t="s">
        <v>300</v>
      </c>
    </row>
    <row r="134" spans="1:5" x14ac:dyDescent="0.3">
      <c r="A134" t="s">
        <v>1545</v>
      </c>
      <c r="B134" s="21">
        <v>42689</v>
      </c>
      <c r="C134" t="s">
        <v>48</v>
      </c>
      <c r="D134" t="s">
        <v>18</v>
      </c>
      <c r="E134" t="s">
        <v>492</v>
      </c>
    </row>
    <row r="135" spans="1:5" x14ac:dyDescent="0.3">
      <c r="A135" t="s">
        <v>1546</v>
      </c>
      <c r="B135" s="21">
        <v>42686</v>
      </c>
      <c r="C135" t="s">
        <v>123</v>
      </c>
      <c r="D135" t="s">
        <v>19</v>
      </c>
      <c r="E135" t="s">
        <v>656</v>
      </c>
    </row>
    <row r="136" spans="1:5" x14ac:dyDescent="0.3">
      <c r="A136" t="s">
        <v>1547</v>
      </c>
      <c r="B136" s="21">
        <v>42676</v>
      </c>
      <c r="C136" t="s">
        <v>104</v>
      </c>
      <c r="D136" t="s">
        <v>18</v>
      </c>
      <c r="E136" t="s">
        <v>489</v>
      </c>
    </row>
    <row r="137" spans="1:5" x14ac:dyDescent="0.3">
      <c r="A137" t="s">
        <v>1548</v>
      </c>
      <c r="B137" s="21">
        <v>42688</v>
      </c>
      <c r="C137" t="s">
        <v>85</v>
      </c>
      <c r="D137" t="s">
        <v>23</v>
      </c>
      <c r="E137" t="s">
        <v>570</v>
      </c>
    </row>
    <row r="138" spans="1:5" x14ac:dyDescent="0.3">
      <c r="A138" t="s">
        <v>1549</v>
      </c>
      <c r="B138" s="21">
        <v>42682</v>
      </c>
      <c r="C138" t="s">
        <v>34</v>
      </c>
      <c r="D138" t="s">
        <v>24</v>
      </c>
      <c r="E138" t="s">
        <v>533</v>
      </c>
    </row>
    <row r="139" spans="1:5" x14ac:dyDescent="0.3">
      <c r="A139" t="s">
        <v>1550</v>
      </c>
      <c r="B139" s="21">
        <v>42679</v>
      </c>
      <c r="C139" t="s">
        <v>68</v>
      </c>
      <c r="D139" t="s">
        <v>18</v>
      </c>
      <c r="E139" t="s">
        <v>489</v>
      </c>
    </row>
    <row r="140" spans="1:5" x14ac:dyDescent="0.3">
      <c r="A140" t="s">
        <v>1551</v>
      </c>
      <c r="B140" s="21">
        <v>42689</v>
      </c>
      <c r="E140" t="s">
        <v>300</v>
      </c>
    </row>
    <row r="141" spans="1:5" x14ac:dyDescent="0.3">
      <c r="A141" t="s">
        <v>1552</v>
      </c>
      <c r="B141" s="21">
        <v>42683</v>
      </c>
      <c r="C141" t="s">
        <v>73</v>
      </c>
      <c r="D141" t="s">
        <v>23</v>
      </c>
      <c r="E141" t="s">
        <v>529</v>
      </c>
    </row>
    <row r="142" spans="1:5" x14ac:dyDescent="0.3">
      <c r="A142" t="s">
        <v>1553</v>
      </c>
      <c r="B142" s="21">
        <v>42683</v>
      </c>
      <c r="C142" t="s">
        <v>108</v>
      </c>
      <c r="D142" t="s">
        <v>21</v>
      </c>
      <c r="E142" t="s">
        <v>539</v>
      </c>
    </row>
    <row r="143" spans="1:5" x14ac:dyDescent="0.3">
      <c r="A143" t="s">
        <v>1431</v>
      </c>
      <c r="B143" s="21">
        <v>42682</v>
      </c>
      <c r="C143" t="s">
        <v>134</v>
      </c>
      <c r="D143" t="s">
        <v>21</v>
      </c>
      <c r="E143" t="s">
        <v>339</v>
      </c>
    </row>
    <row r="144" spans="1:5" x14ac:dyDescent="0.3">
      <c r="A144" t="s">
        <v>1554</v>
      </c>
      <c r="B144" s="21">
        <v>42683</v>
      </c>
      <c r="E144" t="s">
        <v>523</v>
      </c>
    </row>
    <row r="145" spans="1:5" x14ac:dyDescent="0.3">
      <c r="A145" t="s">
        <v>1555</v>
      </c>
      <c r="B145" s="21">
        <v>42677</v>
      </c>
      <c r="E145" t="s">
        <v>499</v>
      </c>
    </row>
    <row r="146" spans="1:5" x14ac:dyDescent="0.3">
      <c r="A146" t="s">
        <v>1415</v>
      </c>
      <c r="B146" s="21">
        <v>42678</v>
      </c>
      <c r="C146" t="s">
        <v>97</v>
      </c>
      <c r="D146" t="s">
        <v>20</v>
      </c>
      <c r="E146" t="s">
        <v>499</v>
      </c>
    </row>
    <row r="147" spans="1:5" x14ac:dyDescent="0.3">
      <c r="A147" t="s">
        <v>1556</v>
      </c>
      <c r="B147" s="21">
        <v>42682</v>
      </c>
      <c r="E147" t="s">
        <v>516</v>
      </c>
    </row>
    <row r="148" spans="1:5" x14ac:dyDescent="0.3">
      <c r="A148" t="s">
        <v>1557</v>
      </c>
      <c r="B148" s="21">
        <v>42682</v>
      </c>
      <c r="E148" t="s">
        <v>500</v>
      </c>
    </row>
    <row r="149" spans="1:5" x14ac:dyDescent="0.3">
      <c r="A149" t="s">
        <v>1558</v>
      </c>
      <c r="B149" s="21">
        <v>42684</v>
      </c>
      <c r="C149" t="s">
        <v>114</v>
      </c>
      <c r="D149" t="s">
        <v>20</v>
      </c>
      <c r="E149" t="s">
        <v>499</v>
      </c>
    </row>
    <row r="150" spans="1:5" x14ac:dyDescent="0.3">
      <c r="A150" t="s">
        <v>1559</v>
      </c>
      <c r="B150" s="21">
        <v>42684</v>
      </c>
      <c r="C150" t="s">
        <v>93</v>
      </c>
      <c r="D150" t="s">
        <v>22</v>
      </c>
      <c r="E150" t="s">
        <v>579</v>
      </c>
    </row>
    <row r="151" spans="1:5" x14ac:dyDescent="0.3">
      <c r="A151" t="s">
        <v>1560</v>
      </c>
      <c r="B151" s="21">
        <v>42686</v>
      </c>
      <c r="C151" t="s">
        <v>32</v>
      </c>
      <c r="D151" t="s">
        <v>23</v>
      </c>
      <c r="E151" t="s">
        <v>523</v>
      </c>
    </row>
    <row r="152" spans="1:5" x14ac:dyDescent="0.3">
      <c r="A152" t="s">
        <v>1561</v>
      </c>
      <c r="B152" s="21">
        <v>42678</v>
      </c>
      <c r="C152" t="s">
        <v>195</v>
      </c>
      <c r="E152" t="s">
        <v>195</v>
      </c>
    </row>
    <row r="153" spans="1:5" x14ac:dyDescent="0.3">
      <c r="A153" t="s">
        <v>1439</v>
      </c>
      <c r="B153" s="21">
        <v>42684</v>
      </c>
      <c r="C153" t="s">
        <v>60</v>
      </c>
      <c r="D153" t="s">
        <v>23</v>
      </c>
      <c r="E153" t="s">
        <v>523</v>
      </c>
    </row>
    <row r="154" spans="1:5" x14ac:dyDescent="0.3">
      <c r="A154" t="s">
        <v>1562</v>
      </c>
      <c r="B154" s="21">
        <v>42688</v>
      </c>
      <c r="C154" t="s">
        <v>64</v>
      </c>
      <c r="D154" t="s">
        <v>18</v>
      </c>
      <c r="E154" t="s">
        <v>392</v>
      </c>
    </row>
    <row r="155" spans="1:5" x14ac:dyDescent="0.3">
      <c r="A155" t="s">
        <v>1563</v>
      </c>
      <c r="B155" s="21">
        <v>42689</v>
      </c>
      <c r="C155" t="s">
        <v>55</v>
      </c>
      <c r="D155" t="s">
        <v>19</v>
      </c>
      <c r="E155" t="s">
        <v>545</v>
      </c>
    </row>
    <row r="156" spans="1:5" x14ac:dyDescent="0.3">
      <c r="A156" t="s">
        <v>1564</v>
      </c>
      <c r="B156" s="21">
        <v>42686</v>
      </c>
      <c r="C156" t="s">
        <v>83</v>
      </c>
      <c r="D156" t="s">
        <v>19</v>
      </c>
      <c r="E156" t="s">
        <v>563</v>
      </c>
    </row>
    <row r="157" spans="1:5" x14ac:dyDescent="0.3">
      <c r="A157" t="s">
        <v>1565</v>
      </c>
      <c r="B157" s="21">
        <v>42689</v>
      </c>
      <c r="E157" t="s">
        <v>392</v>
      </c>
    </row>
    <row r="158" spans="1:5" x14ac:dyDescent="0.3">
      <c r="A158" t="s">
        <v>1566</v>
      </c>
      <c r="B158" s="21">
        <v>42681</v>
      </c>
      <c r="C158" t="s">
        <v>94</v>
      </c>
      <c r="D158" t="s">
        <v>22</v>
      </c>
      <c r="E158" t="s">
        <v>579</v>
      </c>
    </row>
    <row r="159" spans="1:5" x14ac:dyDescent="0.3">
      <c r="A159" t="s">
        <v>1567</v>
      </c>
      <c r="B159" s="21">
        <v>42686</v>
      </c>
      <c r="C159" t="s">
        <v>62</v>
      </c>
      <c r="D159" t="s">
        <v>23</v>
      </c>
      <c r="E159" t="s">
        <v>570</v>
      </c>
    </row>
    <row r="160" spans="1:5" x14ac:dyDescent="0.3">
      <c r="A160" t="s">
        <v>1568</v>
      </c>
      <c r="B160" s="21">
        <v>42679</v>
      </c>
      <c r="E160" t="s">
        <v>520</v>
      </c>
    </row>
    <row r="161" spans="1:5" x14ac:dyDescent="0.3">
      <c r="A161" t="s">
        <v>1569</v>
      </c>
      <c r="B161" s="21">
        <v>42688</v>
      </c>
      <c r="C161" t="s">
        <v>64</v>
      </c>
      <c r="D161" t="s">
        <v>18</v>
      </c>
      <c r="E161" t="s">
        <v>392</v>
      </c>
    </row>
    <row r="162" spans="1:5" x14ac:dyDescent="0.3">
      <c r="A162" t="s">
        <v>1570</v>
      </c>
      <c r="B162" s="21">
        <v>42688</v>
      </c>
      <c r="C162" t="s">
        <v>104</v>
      </c>
      <c r="D162" t="s">
        <v>18</v>
      </c>
      <c r="E162" t="s">
        <v>492</v>
      </c>
    </row>
    <row r="163" spans="1:5" x14ac:dyDescent="0.3">
      <c r="A163" t="s">
        <v>1571</v>
      </c>
      <c r="B163" s="21">
        <v>42688</v>
      </c>
      <c r="C163" t="s">
        <v>87</v>
      </c>
      <c r="D163" t="s">
        <v>21</v>
      </c>
      <c r="E163" t="s">
        <v>539</v>
      </c>
    </row>
    <row r="164" spans="1:5" x14ac:dyDescent="0.3">
      <c r="A164" t="s">
        <v>1392</v>
      </c>
      <c r="B164" s="21">
        <v>42675</v>
      </c>
      <c r="C164" t="s">
        <v>36</v>
      </c>
      <c r="D164" t="s">
        <v>18</v>
      </c>
      <c r="E164" t="s">
        <v>520</v>
      </c>
    </row>
    <row r="165" spans="1:5" x14ac:dyDescent="0.3">
      <c r="A165" t="s">
        <v>1572</v>
      </c>
      <c r="B165" s="21">
        <v>42676</v>
      </c>
      <c r="C165" t="s">
        <v>91</v>
      </c>
      <c r="D165" t="s">
        <v>18</v>
      </c>
      <c r="E165" t="s">
        <v>492</v>
      </c>
    </row>
    <row r="166" spans="1:5" x14ac:dyDescent="0.3">
      <c r="A166" t="s">
        <v>1573</v>
      </c>
      <c r="B166" s="21">
        <v>42683</v>
      </c>
      <c r="C166" t="s">
        <v>120</v>
      </c>
      <c r="D166" t="s">
        <v>21</v>
      </c>
      <c r="E166" t="s">
        <v>195</v>
      </c>
    </row>
    <row r="167" spans="1:5" x14ac:dyDescent="0.3">
      <c r="A167" t="s">
        <v>1432</v>
      </c>
      <c r="B167" s="21">
        <v>42683</v>
      </c>
      <c r="E167" t="s">
        <v>516</v>
      </c>
    </row>
    <row r="168" spans="1:5" x14ac:dyDescent="0.3">
      <c r="A168" t="s">
        <v>1574</v>
      </c>
      <c r="B168" s="21">
        <v>42681</v>
      </c>
      <c r="C168" t="s">
        <v>50</v>
      </c>
      <c r="D168" t="s">
        <v>23</v>
      </c>
      <c r="E168" t="s">
        <v>570</v>
      </c>
    </row>
    <row r="169" spans="1:5" x14ac:dyDescent="0.3">
      <c r="A169" t="s">
        <v>1575</v>
      </c>
      <c r="B169" s="21">
        <v>42679</v>
      </c>
      <c r="C169" t="s">
        <v>345</v>
      </c>
      <c r="E169" t="s">
        <v>345</v>
      </c>
    </row>
    <row r="170" spans="1:5" x14ac:dyDescent="0.3">
      <c r="A170" t="s">
        <v>1412</v>
      </c>
      <c r="B170" s="21">
        <v>42677</v>
      </c>
      <c r="C170" t="s">
        <v>427</v>
      </c>
      <c r="E170" t="s">
        <v>427</v>
      </c>
    </row>
    <row r="171" spans="1:5" x14ac:dyDescent="0.3">
      <c r="A171" t="s">
        <v>1400</v>
      </c>
      <c r="B171" s="21">
        <v>42676</v>
      </c>
      <c r="C171" t="s">
        <v>98</v>
      </c>
      <c r="D171" t="s">
        <v>20</v>
      </c>
      <c r="E171" t="s">
        <v>533</v>
      </c>
    </row>
    <row r="172" spans="1:5" x14ac:dyDescent="0.3">
      <c r="A172" t="s">
        <v>1434</v>
      </c>
      <c r="B172" s="21">
        <v>42684</v>
      </c>
      <c r="C172" t="s">
        <v>116</v>
      </c>
      <c r="D172" t="s">
        <v>21</v>
      </c>
      <c r="E172" t="s">
        <v>392</v>
      </c>
    </row>
    <row r="173" spans="1:5" x14ac:dyDescent="0.3">
      <c r="A173" t="s">
        <v>1576</v>
      </c>
      <c r="B173" s="21">
        <v>42676</v>
      </c>
      <c r="C173" t="s">
        <v>92</v>
      </c>
      <c r="D173" t="s">
        <v>21</v>
      </c>
      <c r="E173" t="s">
        <v>392</v>
      </c>
    </row>
    <row r="174" spans="1:5" x14ac:dyDescent="0.3">
      <c r="A174" t="s">
        <v>1577</v>
      </c>
      <c r="B174" s="21">
        <v>42683</v>
      </c>
      <c r="C174" t="s">
        <v>90</v>
      </c>
      <c r="D174" t="s">
        <v>21</v>
      </c>
      <c r="E174" t="s">
        <v>392</v>
      </c>
    </row>
    <row r="175" spans="1:5" x14ac:dyDescent="0.3">
      <c r="A175" t="s">
        <v>1416</v>
      </c>
      <c r="B175" s="21">
        <v>42678</v>
      </c>
      <c r="E175" t="s">
        <v>509</v>
      </c>
    </row>
    <row r="176" spans="1:5" x14ac:dyDescent="0.3">
      <c r="A176" t="s">
        <v>1394</v>
      </c>
      <c r="B176" s="21">
        <v>42676</v>
      </c>
      <c r="C176" t="s">
        <v>538</v>
      </c>
      <c r="D176" t="s">
        <v>21</v>
      </c>
      <c r="E176" t="s">
        <v>502</v>
      </c>
    </row>
    <row r="177" spans="1:5" x14ac:dyDescent="0.3">
      <c r="A177" t="s">
        <v>1578</v>
      </c>
      <c r="B177" s="21">
        <v>42684</v>
      </c>
      <c r="C177" t="s">
        <v>128</v>
      </c>
      <c r="D177" t="s">
        <v>18</v>
      </c>
      <c r="E177" t="s">
        <v>57</v>
      </c>
    </row>
    <row r="178" spans="1:5" x14ac:dyDescent="0.3">
      <c r="A178" t="s">
        <v>1579</v>
      </c>
      <c r="B178" s="21">
        <v>42677</v>
      </c>
      <c r="C178" t="s">
        <v>30</v>
      </c>
      <c r="D178" t="s">
        <v>23</v>
      </c>
      <c r="E178" t="s">
        <v>529</v>
      </c>
    </row>
    <row r="179" spans="1:5" x14ac:dyDescent="0.3">
      <c r="A179" t="s">
        <v>1580</v>
      </c>
      <c r="B179" s="21">
        <v>42683</v>
      </c>
      <c r="C179" t="s">
        <v>126</v>
      </c>
      <c r="D179" t="s">
        <v>20</v>
      </c>
      <c r="E179" t="s">
        <v>499</v>
      </c>
    </row>
    <row r="180" spans="1:5" x14ac:dyDescent="0.3">
      <c r="A180" t="s">
        <v>1581</v>
      </c>
      <c r="B180" s="21">
        <v>42685</v>
      </c>
      <c r="C180" t="s">
        <v>53</v>
      </c>
      <c r="D180" t="s">
        <v>22</v>
      </c>
      <c r="E180" t="s">
        <v>673</v>
      </c>
    </row>
    <row r="181" spans="1:5" x14ac:dyDescent="0.3">
      <c r="A181" t="s">
        <v>1440</v>
      </c>
      <c r="B181" s="21">
        <v>42685</v>
      </c>
      <c r="C181" t="s">
        <v>57</v>
      </c>
      <c r="D181" t="s">
        <v>18</v>
      </c>
      <c r="E181" t="s">
        <v>57</v>
      </c>
    </row>
    <row r="182" spans="1:5" x14ac:dyDescent="0.3">
      <c r="A182" t="s">
        <v>1582</v>
      </c>
      <c r="B182" s="21">
        <v>42679</v>
      </c>
      <c r="C182" t="s">
        <v>105</v>
      </c>
      <c r="D182" t="s">
        <v>22</v>
      </c>
      <c r="E182" t="s">
        <v>673</v>
      </c>
    </row>
    <row r="183" spans="1:5" x14ac:dyDescent="0.3">
      <c r="A183" t="s">
        <v>1583</v>
      </c>
      <c r="B183" s="21">
        <v>42688</v>
      </c>
      <c r="C183" t="s">
        <v>121</v>
      </c>
      <c r="D183" t="s">
        <v>21</v>
      </c>
      <c r="E183" t="s">
        <v>539</v>
      </c>
    </row>
    <row r="184" spans="1:5" x14ac:dyDescent="0.3">
      <c r="A184" t="s">
        <v>1584</v>
      </c>
      <c r="B184" s="21">
        <v>42685</v>
      </c>
      <c r="C184" t="s">
        <v>51</v>
      </c>
      <c r="D184" t="s">
        <v>18</v>
      </c>
      <c r="E184" t="s">
        <v>489</v>
      </c>
    </row>
    <row r="185" spans="1:5" x14ac:dyDescent="0.3">
      <c r="A185" t="s">
        <v>1585</v>
      </c>
      <c r="B185" s="21">
        <v>42688</v>
      </c>
      <c r="C185" t="s">
        <v>56</v>
      </c>
      <c r="D185" t="s">
        <v>24</v>
      </c>
      <c r="E185" t="s">
        <v>499</v>
      </c>
    </row>
    <row r="186" spans="1:5" x14ac:dyDescent="0.3">
      <c r="A186" t="s">
        <v>1586</v>
      </c>
      <c r="B186" s="21">
        <v>42681</v>
      </c>
      <c r="C186" t="s">
        <v>38</v>
      </c>
      <c r="D186" t="s">
        <v>18</v>
      </c>
      <c r="E186" t="s">
        <v>491</v>
      </c>
    </row>
    <row r="187" spans="1:5" x14ac:dyDescent="0.3">
      <c r="A187" t="s">
        <v>1430</v>
      </c>
      <c r="B187" s="21">
        <v>42681</v>
      </c>
      <c r="C187" t="s">
        <v>109</v>
      </c>
      <c r="D187" t="s">
        <v>21</v>
      </c>
      <c r="E187" t="s">
        <v>339</v>
      </c>
    </row>
    <row r="188" spans="1:5" x14ac:dyDescent="0.3">
      <c r="A188" t="s">
        <v>1587</v>
      </c>
      <c r="B188" s="21">
        <v>42683</v>
      </c>
      <c r="C188" t="s">
        <v>72</v>
      </c>
      <c r="D188" t="s">
        <v>18</v>
      </c>
      <c r="E188" t="s">
        <v>553</v>
      </c>
    </row>
    <row r="189" spans="1:5" x14ac:dyDescent="0.3">
      <c r="A189" t="s">
        <v>1588</v>
      </c>
      <c r="B189" s="21">
        <v>42679</v>
      </c>
      <c r="E189" t="s">
        <v>142</v>
      </c>
    </row>
    <row r="190" spans="1:5" x14ac:dyDescent="0.3">
      <c r="A190" t="s">
        <v>1589</v>
      </c>
      <c r="B190" s="21">
        <v>42678</v>
      </c>
      <c r="E190" t="s">
        <v>339</v>
      </c>
    </row>
    <row r="191" spans="1:5" x14ac:dyDescent="0.3">
      <c r="A191" t="s">
        <v>1408</v>
      </c>
      <c r="B191" s="21">
        <v>42677</v>
      </c>
      <c r="C191" t="s">
        <v>30</v>
      </c>
      <c r="D191" t="s">
        <v>23</v>
      </c>
      <c r="E191" t="s">
        <v>570</v>
      </c>
    </row>
    <row r="192" spans="1:5" x14ac:dyDescent="0.3">
      <c r="A192" t="s">
        <v>1590</v>
      </c>
      <c r="B192" s="21">
        <v>42683</v>
      </c>
      <c r="C192" t="s">
        <v>93</v>
      </c>
      <c r="D192" t="s">
        <v>22</v>
      </c>
      <c r="E192" t="s">
        <v>625</v>
      </c>
    </row>
    <row r="193" spans="1:6" x14ac:dyDescent="0.3">
      <c r="A193" t="s">
        <v>1422</v>
      </c>
      <c r="B193" s="21">
        <v>42679</v>
      </c>
      <c r="C193" t="s">
        <v>83</v>
      </c>
      <c r="D193" t="s">
        <v>19</v>
      </c>
      <c r="E193" t="s">
        <v>545</v>
      </c>
    </row>
    <row r="194" spans="1:6" x14ac:dyDescent="0.3">
      <c r="A194" t="s">
        <v>1591</v>
      </c>
      <c r="B194" s="21">
        <v>42684</v>
      </c>
      <c r="E194" t="s">
        <v>392</v>
      </c>
    </row>
    <row r="195" spans="1:6" x14ac:dyDescent="0.3">
      <c r="A195" t="s">
        <v>1592</v>
      </c>
      <c r="B195" s="21">
        <v>42679</v>
      </c>
      <c r="C195" t="s">
        <v>343</v>
      </c>
      <c r="D195" t="s">
        <v>21</v>
      </c>
      <c r="E195" t="s">
        <v>539</v>
      </c>
    </row>
    <row r="196" spans="1:6" x14ac:dyDescent="0.3">
      <c r="A196" t="s">
        <v>1407</v>
      </c>
      <c r="B196" s="21">
        <v>42677</v>
      </c>
      <c r="E196" t="s">
        <v>532</v>
      </c>
    </row>
    <row r="197" spans="1:6" x14ac:dyDescent="0.3">
      <c r="A197" t="s">
        <v>1593</v>
      </c>
      <c r="B197" s="21">
        <v>42685</v>
      </c>
      <c r="C197" t="s">
        <v>49</v>
      </c>
      <c r="D197" t="s">
        <v>24</v>
      </c>
      <c r="E197" t="s">
        <v>509</v>
      </c>
    </row>
    <row r="198" spans="1:6" x14ac:dyDescent="0.3">
      <c r="A198" t="s">
        <v>1594</v>
      </c>
      <c r="B198" s="21">
        <v>42679</v>
      </c>
      <c r="C198" t="s">
        <v>91</v>
      </c>
      <c r="D198" t="s">
        <v>18</v>
      </c>
      <c r="E198" t="s">
        <v>492</v>
      </c>
    </row>
    <row r="199" spans="1:6" x14ac:dyDescent="0.3">
      <c r="A199" t="s">
        <v>1595</v>
      </c>
      <c r="B199" s="21">
        <v>42679</v>
      </c>
      <c r="C199" t="s">
        <v>353</v>
      </c>
      <c r="D199" t="s">
        <v>18</v>
      </c>
      <c r="E199" t="s">
        <v>492</v>
      </c>
    </row>
    <row r="200" spans="1:6" x14ac:dyDescent="0.3">
      <c r="A200" t="s">
        <v>1433</v>
      </c>
      <c r="B200" s="21">
        <v>42683</v>
      </c>
      <c r="C200" t="s">
        <v>72</v>
      </c>
      <c r="D200" t="s">
        <v>18</v>
      </c>
      <c r="E200" t="s">
        <v>492</v>
      </c>
    </row>
    <row r="201" spans="1:6" x14ac:dyDescent="0.3">
      <c r="A201" t="s">
        <v>1596</v>
      </c>
      <c r="B201" s="21">
        <v>42682</v>
      </c>
      <c r="C201" t="s">
        <v>123</v>
      </c>
      <c r="D201" t="s">
        <v>19</v>
      </c>
      <c r="E201" t="s">
        <v>625</v>
      </c>
    </row>
    <row r="202" spans="1:6" x14ac:dyDescent="0.3">
      <c r="A202" t="s">
        <v>1437</v>
      </c>
      <c r="B202" s="21">
        <v>42684</v>
      </c>
      <c r="C202" t="s">
        <v>65</v>
      </c>
      <c r="D202" t="s">
        <v>21</v>
      </c>
      <c r="E202" t="s">
        <v>339</v>
      </c>
    </row>
    <row r="203" spans="1:6" x14ac:dyDescent="0.3">
      <c r="A203" t="s">
        <v>1597</v>
      </c>
      <c r="B203" s="21">
        <v>42682</v>
      </c>
      <c r="C203" t="s">
        <v>92</v>
      </c>
      <c r="D203" t="s">
        <v>21</v>
      </c>
      <c r="E203" t="s">
        <v>502</v>
      </c>
    </row>
    <row r="204" spans="1:6" x14ac:dyDescent="0.3">
      <c r="A204" t="s">
        <v>1598</v>
      </c>
      <c r="B204" s="21">
        <v>42684</v>
      </c>
      <c r="C204" t="s">
        <v>133</v>
      </c>
      <c r="D204" t="s">
        <v>20</v>
      </c>
      <c r="E204" t="s">
        <v>509</v>
      </c>
    </row>
    <row r="205" spans="1:6" x14ac:dyDescent="0.3">
      <c r="A205" t="s">
        <v>1399</v>
      </c>
      <c r="B205" s="21">
        <v>42676</v>
      </c>
      <c r="C205" t="s">
        <v>88</v>
      </c>
      <c r="D205" t="s">
        <v>18</v>
      </c>
      <c r="E205" t="s">
        <v>142</v>
      </c>
    </row>
    <row r="206" spans="1:6" x14ac:dyDescent="0.3">
      <c r="A206" t="s">
        <v>1421</v>
      </c>
      <c r="B206" s="21">
        <v>42679</v>
      </c>
      <c r="C206" t="s">
        <v>114</v>
      </c>
      <c r="D206" t="s">
        <v>20</v>
      </c>
      <c r="E206" t="s">
        <v>509</v>
      </c>
    </row>
    <row r="207" spans="1:6" x14ac:dyDescent="0.3">
      <c r="A207" t="s">
        <v>1599</v>
      </c>
      <c r="B207" s="21">
        <v>42586</v>
      </c>
      <c r="C207" t="s">
        <v>1600</v>
      </c>
      <c r="D207" t="s">
        <v>23</v>
      </c>
      <c r="E207" t="s">
        <v>1601</v>
      </c>
      <c r="F207" s="21">
        <v>42682</v>
      </c>
    </row>
    <row r="208" spans="1:6" x14ac:dyDescent="0.3">
      <c r="A208" t="s">
        <v>1395</v>
      </c>
      <c r="B208" s="21">
        <v>42676</v>
      </c>
      <c r="C208" t="s">
        <v>94</v>
      </c>
      <c r="D208" t="s">
        <v>22</v>
      </c>
      <c r="E208" t="s">
        <v>579</v>
      </c>
    </row>
    <row r="209" spans="1:6" x14ac:dyDescent="0.3">
      <c r="A209" t="s">
        <v>1602</v>
      </c>
      <c r="B209" s="21">
        <v>42685</v>
      </c>
      <c r="E209" t="s">
        <v>1022</v>
      </c>
    </row>
    <row r="210" spans="1:6" x14ac:dyDescent="0.3">
      <c r="A210" t="s">
        <v>1603</v>
      </c>
      <c r="B210" s="21">
        <v>42688</v>
      </c>
      <c r="E210" t="s">
        <v>500</v>
      </c>
    </row>
    <row r="211" spans="1:6" x14ac:dyDescent="0.3">
      <c r="A211" t="s">
        <v>1604</v>
      </c>
      <c r="B211" s="21">
        <v>42676</v>
      </c>
      <c r="C211" t="s">
        <v>91</v>
      </c>
      <c r="D211" t="s">
        <v>18</v>
      </c>
      <c r="E211" t="s">
        <v>553</v>
      </c>
    </row>
    <row r="212" spans="1:6" x14ac:dyDescent="0.3">
      <c r="A212" t="s">
        <v>1605</v>
      </c>
      <c r="B212" s="21">
        <v>42682</v>
      </c>
      <c r="C212" t="s">
        <v>53</v>
      </c>
      <c r="D212" t="s">
        <v>22</v>
      </c>
      <c r="E212" t="s">
        <v>656</v>
      </c>
    </row>
    <row r="213" spans="1:6" x14ac:dyDescent="0.3">
      <c r="A213" t="s">
        <v>1606</v>
      </c>
      <c r="B213" s="21">
        <v>42679</v>
      </c>
      <c r="C213" t="s">
        <v>112</v>
      </c>
      <c r="D213" t="s">
        <v>21</v>
      </c>
      <c r="E213" t="s">
        <v>142</v>
      </c>
    </row>
    <row r="214" spans="1:6" x14ac:dyDescent="0.3">
      <c r="A214" t="s">
        <v>1607</v>
      </c>
      <c r="B214" s="21">
        <v>42682</v>
      </c>
      <c r="E214" t="s">
        <v>499</v>
      </c>
    </row>
    <row r="215" spans="1:6" x14ac:dyDescent="0.3">
      <c r="A215" t="s">
        <v>1608</v>
      </c>
      <c r="B215" s="21">
        <v>42684</v>
      </c>
      <c r="E215" t="s">
        <v>392</v>
      </c>
    </row>
    <row r="216" spans="1:6" x14ac:dyDescent="0.3">
      <c r="A216" t="s">
        <v>1609</v>
      </c>
      <c r="B216" s="21">
        <v>42686</v>
      </c>
      <c r="C216" t="s">
        <v>126</v>
      </c>
      <c r="D216" t="s">
        <v>20</v>
      </c>
      <c r="E216" t="s">
        <v>499</v>
      </c>
    </row>
    <row r="217" spans="1:6" x14ac:dyDescent="0.3">
      <c r="A217" t="s">
        <v>1610</v>
      </c>
      <c r="B217" s="21">
        <v>42679</v>
      </c>
      <c r="E217" t="s">
        <v>523</v>
      </c>
    </row>
    <row r="218" spans="1:6" x14ac:dyDescent="0.3">
      <c r="A218" t="s">
        <v>1611</v>
      </c>
      <c r="B218" s="21">
        <v>42684</v>
      </c>
      <c r="C218" t="s">
        <v>125</v>
      </c>
      <c r="D218" t="s">
        <v>18</v>
      </c>
      <c r="E218" t="s">
        <v>553</v>
      </c>
    </row>
    <row r="219" spans="1:6" x14ac:dyDescent="0.3">
      <c r="A219" t="s">
        <v>1612</v>
      </c>
      <c r="B219" s="21">
        <v>42684</v>
      </c>
      <c r="C219" t="s">
        <v>94</v>
      </c>
      <c r="D219" t="s">
        <v>22</v>
      </c>
      <c r="E219" t="s">
        <v>345</v>
      </c>
    </row>
    <row r="220" spans="1:6" x14ac:dyDescent="0.3">
      <c r="A220" t="s">
        <v>1613</v>
      </c>
      <c r="B220" s="21">
        <v>42684</v>
      </c>
      <c r="C220" t="s">
        <v>111</v>
      </c>
      <c r="D220" t="s">
        <v>20</v>
      </c>
      <c r="E220" t="s">
        <v>516</v>
      </c>
    </row>
    <row r="221" spans="1:6" x14ac:dyDescent="0.3">
      <c r="A221" t="s">
        <v>1614</v>
      </c>
      <c r="B221" s="21">
        <v>42686</v>
      </c>
      <c r="C221" t="s">
        <v>114</v>
      </c>
      <c r="D221" t="s">
        <v>20</v>
      </c>
      <c r="E221" t="s">
        <v>509</v>
      </c>
    </row>
    <row r="222" spans="1:6" x14ac:dyDescent="0.3">
      <c r="A222" t="s">
        <v>1615</v>
      </c>
      <c r="B222" s="21">
        <v>42688</v>
      </c>
      <c r="C222" t="s">
        <v>67</v>
      </c>
      <c r="D222" t="s">
        <v>18</v>
      </c>
      <c r="E222" t="s">
        <v>492</v>
      </c>
    </row>
    <row r="223" spans="1:6" x14ac:dyDescent="0.3">
      <c r="A223" t="s">
        <v>1398</v>
      </c>
      <c r="B223" s="21">
        <v>42676</v>
      </c>
      <c r="C223" t="s">
        <v>98</v>
      </c>
      <c r="D223" t="s">
        <v>20</v>
      </c>
      <c r="E223" t="s">
        <v>509</v>
      </c>
      <c r="F223" s="21">
        <v>42688</v>
      </c>
    </row>
    <row r="224" spans="1:6" x14ac:dyDescent="0.3">
      <c r="A224" t="s">
        <v>1427</v>
      </c>
      <c r="B224" s="21">
        <v>42681</v>
      </c>
      <c r="C224" t="s">
        <v>50</v>
      </c>
      <c r="D224" t="s">
        <v>23</v>
      </c>
      <c r="E224" t="s">
        <v>570</v>
      </c>
    </row>
    <row r="225" spans="1:6" x14ac:dyDescent="0.3">
      <c r="A225" t="s">
        <v>1616</v>
      </c>
      <c r="B225" s="21">
        <v>42681</v>
      </c>
      <c r="C225" t="s">
        <v>107</v>
      </c>
      <c r="D225" t="s">
        <v>21</v>
      </c>
      <c r="E225" t="s">
        <v>392</v>
      </c>
    </row>
    <row r="226" spans="1:6" x14ac:dyDescent="0.3">
      <c r="A226" t="s">
        <v>1617</v>
      </c>
      <c r="B226" s="21">
        <v>42682</v>
      </c>
      <c r="C226" t="s">
        <v>114</v>
      </c>
      <c r="D226" t="s">
        <v>20</v>
      </c>
      <c r="E226" t="s">
        <v>532</v>
      </c>
    </row>
    <row r="227" spans="1:6" x14ac:dyDescent="0.3">
      <c r="A227" t="s">
        <v>1618</v>
      </c>
      <c r="B227" s="21">
        <v>42681</v>
      </c>
      <c r="C227" t="s">
        <v>104</v>
      </c>
      <c r="D227" t="s">
        <v>18</v>
      </c>
      <c r="E227" t="s">
        <v>489</v>
      </c>
    </row>
    <row r="228" spans="1:6" x14ac:dyDescent="0.3">
      <c r="A228" t="s">
        <v>1364</v>
      </c>
      <c r="B228" s="21">
        <v>42671</v>
      </c>
      <c r="C228" t="s">
        <v>1279</v>
      </c>
      <c r="E228" t="s">
        <v>587</v>
      </c>
      <c r="F228" s="21">
        <v>42688</v>
      </c>
    </row>
    <row r="229" spans="1:6" x14ac:dyDescent="0.3">
      <c r="A229" t="s">
        <v>1301</v>
      </c>
      <c r="B229" s="21">
        <v>42664</v>
      </c>
      <c r="C229" t="s">
        <v>133</v>
      </c>
      <c r="D229" t="s">
        <v>20</v>
      </c>
      <c r="E229" t="s">
        <v>499</v>
      </c>
      <c r="F229" s="21">
        <v>42676</v>
      </c>
    </row>
    <row r="230" spans="1:6" x14ac:dyDescent="0.3">
      <c r="A230" t="s">
        <v>1619</v>
      </c>
      <c r="B230" s="21">
        <v>42679</v>
      </c>
      <c r="E230" t="s">
        <v>499</v>
      </c>
    </row>
    <row r="231" spans="1:6" x14ac:dyDescent="0.3">
      <c r="A231" t="s">
        <v>1620</v>
      </c>
      <c r="B231" s="21">
        <v>42682</v>
      </c>
      <c r="E231" t="s">
        <v>195</v>
      </c>
    </row>
    <row r="232" spans="1:6" x14ac:dyDescent="0.3">
      <c r="A232" t="s">
        <v>1377</v>
      </c>
      <c r="B232" s="21">
        <v>42672</v>
      </c>
      <c r="C232" t="s">
        <v>97</v>
      </c>
      <c r="D232" t="s">
        <v>20</v>
      </c>
      <c r="E232" t="s">
        <v>499</v>
      </c>
      <c r="F232" s="21">
        <v>42684</v>
      </c>
    </row>
    <row r="233" spans="1:6" x14ac:dyDescent="0.3">
      <c r="A233" t="s">
        <v>1621</v>
      </c>
      <c r="B233" s="21">
        <v>42623</v>
      </c>
      <c r="C233" t="s">
        <v>135</v>
      </c>
      <c r="D233" t="s">
        <v>21</v>
      </c>
      <c r="E233" t="s">
        <v>392</v>
      </c>
      <c r="F233" s="21">
        <v>42675</v>
      </c>
    </row>
    <row r="234" spans="1:6" x14ac:dyDescent="0.3">
      <c r="A234" t="s">
        <v>1622</v>
      </c>
      <c r="B234" s="21">
        <v>42625</v>
      </c>
      <c r="C234" t="s">
        <v>135</v>
      </c>
      <c r="D234" t="s">
        <v>21</v>
      </c>
      <c r="E234" t="s">
        <v>339</v>
      </c>
      <c r="F234" s="21">
        <v>42688</v>
      </c>
    </row>
    <row r="235" spans="1:6" x14ac:dyDescent="0.3">
      <c r="A235" t="s">
        <v>1623</v>
      </c>
      <c r="B235" s="21">
        <v>42619</v>
      </c>
      <c r="C235" t="s">
        <v>1624</v>
      </c>
      <c r="D235" t="s">
        <v>20</v>
      </c>
      <c r="E235" t="s">
        <v>561</v>
      </c>
      <c r="F235" s="21">
        <v>42683</v>
      </c>
    </row>
    <row r="236" spans="1:6" x14ac:dyDescent="0.3">
      <c r="A236" t="s">
        <v>1266</v>
      </c>
      <c r="B236" s="21">
        <v>42625</v>
      </c>
      <c r="C236" t="s">
        <v>114</v>
      </c>
      <c r="D236" t="s">
        <v>20</v>
      </c>
      <c r="E236" t="s">
        <v>427</v>
      </c>
      <c r="F236" s="21">
        <v>42677</v>
      </c>
    </row>
    <row r="237" spans="1:6" x14ac:dyDescent="0.3">
      <c r="A237" t="s">
        <v>1625</v>
      </c>
      <c r="B237" s="21">
        <v>42646</v>
      </c>
      <c r="C237" t="s">
        <v>134</v>
      </c>
      <c r="D237" t="s">
        <v>21</v>
      </c>
      <c r="E237" t="s">
        <v>195</v>
      </c>
      <c r="F237" s="21">
        <v>42684</v>
      </c>
    </row>
    <row r="238" spans="1:6" x14ac:dyDescent="0.3">
      <c r="A238" t="s">
        <v>1389</v>
      </c>
      <c r="B238" s="21">
        <v>42675</v>
      </c>
      <c r="C238" t="s">
        <v>400</v>
      </c>
      <c r="D238" t="s">
        <v>19</v>
      </c>
      <c r="E238" t="s">
        <v>625</v>
      </c>
    </row>
    <row r="239" spans="1:6" x14ac:dyDescent="0.3">
      <c r="A239" t="s">
        <v>1626</v>
      </c>
      <c r="B239" s="21">
        <v>42628</v>
      </c>
      <c r="C239" t="s">
        <v>30</v>
      </c>
      <c r="D239" t="s">
        <v>23</v>
      </c>
      <c r="E239" t="s">
        <v>570</v>
      </c>
      <c r="F239" s="21">
        <v>42685</v>
      </c>
    </row>
    <row r="240" spans="1:6" x14ac:dyDescent="0.3">
      <c r="A240" t="s">
        <v>1627</v>
      </c>
      <c r="B240" s="21">
        <v>42628</v>
      </c>
      <c r="C240" t="s">
        <v>106</v>
      </c>
      <c r="D240" t="s">
        <v>21</v>
      </c>
      <c r="E240" t="s">
        <v>502</v>
      </c>
      <c r="F240" s="21">
        <v>42675</v>
      </c>
    </row>
    <row r="241" spans="1:6" x14ac:dyDescent="0.3">
      <c r="A241" t="s">
        <v>1628</v>
      </c>
      <c r="B241" s="21">
        <v>42629</v>
      </c>
      <c r="C241" t="s">
        <v>1086</v>
      </c>
      <c r="D241" t="s">
        <v>21</v>
      </c>
      <c r="E241" t="s">
        <v>339</v>
      </c>
      <c r="F241" s="21">
        <v>42675</v>
      </c>
    </row>
    <row r="242" spans="1:6" x14ac:dyDescent="0.3">
      <c r="A242" t="s">
        <v>1335</v>
      </c>
      <c r="B242" s="21">
        <v>42668</v>
      </c>
      <c r="C242" t="s">
        <v>47</v>
      </c>
      <c r="D242" t="s">
        <v>20</v>
      </c>
      <c r="E242" t="s">
        <v>516</v>
      </c>
      <c r="F242" s="21">
        <v>42689</v>
      </c>
    </row>
    <row r="243" spans="1:6" x14ac:dyDescent="0.3">
      <c r="A243" t="s">
        <v>1629</v>
      </c>
      <c r="B243" s="21">
        <v>42646</v>
      </c>
      <c r="C243" t="s">
        <v>125</v>
      </c>
      <c r="D243" t="s">
        <v>18</v>
      </c>
      <c r="E243" t="s">
        <v>489</v>
      </c>
      <c r="F243" s="21">
        <v>42685</v>
      </c>
    </row>
    <row r="244" spans="1:6" x14ac:dyDescent="0.3">
      <c r="A244" t="s">
        <v>1630</v>
      </c>
      <c r="B244" s="21">
        <v>42646</v>
      </c>
      <c r="E244" t="s">
        <v>300</v>
      </c>
      <c r="F244" s="21">
        <v>42684</v>
      </c>
    </row>
    <row r="245" spans="1:6" x14ac:dyDescent="0.3">
      <c r="A245" t="s">
        <v>1435</v>
      </c>
      <c r="B245" s="21">
        <v>42684</v>
      </c>
      <c r="C245" t="s">
        <v>114</v>
      </c>
      <c r="D245" t="s">
        <v>20</v>
      </c>
      <c r="E245" t="s">
        <v>427</v>
      </c>
    </row>
    <row r="246" spans="1:6" x14ac:dyDescent="0.3">
      <c r="A246" t="s">
        <v>1631</v>
      </c>
      <c r="B246" s="21">
        <v>42676</v>
      </c>
      <c r="C246" t="s">
        <v>128</v>
      </c>
      <c r="D246" t="s">
        <v>18</v>
      </c>
      <c r="E246" t="s">
        <v>492</v>
      </c>
    </row>
    <row r="247" spans="1:6" x14ac:dyDescent="0.3">
      <c r="A247" t="s">
        <v>1417</v>
      </c>
      <c r="B247" s="21">
        <v>42678</v>
      </c>
      <c r="C247" t="s">
        <v>105</v>
      </c>
      <c r="D247" t="s">
        <v>22</v>
      </c>
      <c r="E247" t="s">
        <v>656</v>
      </c>
    </row>
    <row r="248" spans="1:6" x14ac:dyDescent="0.3">
      <c r="A248" t="s">
        <v>1307</v>
      </c>
      <c r="B248" s="21">
        <v>42665</v>
      </c>
      <c r="C248" t="s">
        <v>36</v>
      </c>
      <c r="D248" t="s">
        <v>18</v>
      </c>
      <c r="E248" t="s">
        <v>300</v>
      </c>
      <c r="F248" s="21">
        <v>42683</v>
      </c>
    </row>
    <row r="249" spans="1:6" x14ac:dyDescent="0.3">
      <c r="A249" t="s">
        <v>1402</v>
      </c>
      <c r="B249" s="21">
        <v>42677</v>
      </c>
      <c r="C249" t="s">
        <v>77</v>
      </c>
      <c r="D249" t="s">
        <v>23</v>
      </c>
      <c r="E249" t="s">
        <v>529</v>
      </c>
    </row>
    <row r="250" spans="1:6" x14ac:dyDescent="0.3">
      <c r="A250" t="s">
        <v>1632</v>
      </c>
      <c r="B250" s="21">
        <v>42675</v>
      </c>
      <c r="C250" t="s">
        <v>112</v>
      </c>
      <c r="D250" t="s">
        <v>21</v>
      </c>
      <c r="E250" t="s">
        <v>195</v>
      </c>
    </row>
    <row r="251" spans="1:6" x14ac:dyDescent="0.3">
      <c r="A251" t="s">
        <v>1313</v>
      </c>
      <c r="B251" s="21">
        <v>42665</v>
      </c>
      <c r="C251" t="s">
        <v>110</v>
      </c>
      <c r="D251" t="s">
        <v>21</v>
      </c>
      <c r="E251" t="s">
        <v>499</v>
      </c>
      <c r="F251" s="21">
        <v>42681</v>
      </c>
    </row>
    <row r="252" spans="1:6" x14ac:dyDescent="0.3">
      <c r="A252" t="s">
        <v>1396</v>
      </c>
      <c r="B252" s="21">
        <v>42676</v>
      </c>
      <c r="C252" t="s">
        <v>123</v>
      </c>
      <c r="D252" t="s">
        <v>19</v>
      </c>
      <c r="E252" t="s">
        <v>545</v>
      </c>
    </row>
    <row r="253" spans="1:6" x14ac:dyDescent="0.3">
      <c r="A253" t="s">
        <v>1633</v>
      </c>
      <c r="B253" s="21">
        <v>42676</v>
      </c>
      <c r="C253" t="s">
        <v>307</v>
      </c>
      <c r="E253" t="s">
        <v>307</v>
      </c>
    </row>
    <row r="254" spans="1:6" x14ac:dyDescent="0.3">
      <c r="A254" t="s">
        <v>1426</v>
      </c>
      <c r="B254" s="21">
        <v>42679</v>
      </c>
      <c r="C254" t="s">
        <v>113</v>
      </c>
      <c r="D254" t="s">
        <v>20</v>
      </c>
      <c r="E254" t="s">
        <v>532</v>
      </c>
    </row>
    <row r="255" spans="1:6" x14ac:dyDescent="0.3">
      <c r="A255" t="s">
        <v>1298</v>
      </c>
      <c r="B255" s="21">
        <v>42664</v>
      </c>
      <c r="C255" t="s">
        <v>115</v>
      </c>
      <c r="D255" t="s">
        <v>24</v>
      </c>
      <c r="E255" t="s">
        <v>427</v>
      </c>
      <c r="F255" s="21">
        <v>42681</v>
      </c>
    </row>
    <row r="256" spans="1:6" x14ac:dyDescent="0.3">
      <c r="A256" t="s">
        <v>1634</v>
      </c>
      <c r="B256" s="21">
        <v>42609</v>
      </c>
      <c r="C256" t="s">
        <v>499</v>
      </c>
      <c r="E256" t="s">
        <v>499</v>
      </c>
      <c r="F256" s="21">
        <v>42684</v>
      </c>
    </row>
    <row r="257" spans="1:6" x14ac:dyDescent="0.3">
      <c r="A257" t="s">
        <v>1214</v>
      </c>
      <c r="B257" s="21">
        <v>42630</v>
      </c>
      <c r="C257" t="s">
        <v>64</v>
      </c>
      <c r="D257" t="s">
        <v>18</v>
      </c>
      <c r="E257" t="s">
        <v>489</v>
      </c>
      <c r="F257" s="21">
        <v>42683</v>
      </c>
    </row>
    <row r="258" spans="1:6" x14ac:dyDescent="0.3">
      <c r="A258" t="s">
        <v>1635</v>
      </c>
      <c r="B258" s="21">
        <v>42630</v>
      </c>
      <c r="C258" t="s">
        <v>110</v>
      </c>
      <c r="D258" t="s">
        <v>21</v>
      </c>
      <c r="E258" t="s">
        <v>539</v>
      </c>
      <c r="F258" s="21">
        <v>42675</v>
      </c>
    </row>
    <row r="259" spans="1:6" x14ac:dyDescent="0.3">
      <c r="A259" t="s">
        <v>1636</v>
      </c>
      <c r="B259" s="21">
        <v>42630</v>
      </c>
      <c r="C259" t="s">
        <v>1086</v>
      </c>
      <c r="D259" t="s">
        <v>21</v>
      </c>
      <c r="E259" t="s">
        <v>502</v>
      </c>
      <c r="F259" s="21">
        <v>42688</v>
      </c>
    </row>
    <row r="260" spans="1:6" x14ac:dyDescent="0.3">
      <c r="A260" t="s">
        <v>1637</v>
      </c>
      <c r="B260" s="21">
        <v>42629</v>
      </c>
      <c r="C260" t="s">
        <v>36</v>
      </c>
      <c r="D260" t="s">
        <v>18</v>
      </c>
      <c r="E260" t="s">
        <v>300</v>
      </c>
      <c r="F260" s="21">
        <v>42684</v>
      </c>
    </row>
    <row r="261" spans="1:6" x14ac:dyDescent="0.3">
      <c r="A261" t="s">
        <v>1638</v>
      </c>
      <c r="B261" s="21">
        <v>42611</v>
      </c>
      <c r="C261" t="s">
        <v>1639</v>
      </c>
      <c r="D261" t="s">
        <v>18</v>
      </c>
      <c r="E261" t="s">
        <v>654</v>
      </c>
      <c r="F261" s="21">
        <v>42681</v>
      </c>
    </row>
    <row r="262" spans="1:6" x14ac:dyDescent="0.3">
      <c r="A262" t="s">
        <v>1640</v>
      </c>
      <c r="B262" s="21">
        <v>42633</v>
      </c>
      <c r="C262" t="s">
        <v>71</v>
      </c>
      <c r="D262" t="s">
        <v>18</v>
      </c>
      <c r="E262" t="s">
        <v>492</v>
      </c>
      <c r="F262" s="21">
        <v>42675</v>
      </c>
    </row>
    <row r="263" spans="1:6" x14ac:dyDescent="0.3">
      <c r="A263" t="s">
        <v>1641</v>
      </c>
      <c r="B263" s="21">
        <v>42653</v>
      </c>
      <c r="C263" t="s">
        <v>40</v>
      </c>
      <c r="D263" t="s">
        <v>22</v>
      </c>
      <c r="E263" t="s">
        <v>673</v>
      </c>
      <c r="F263" s="21">
        <v>42678</v>
      </c>
    </row>
    <row r="264" spans="1:6" x14ac:dyDescent="0.3">
      <c r="A264" t="s">
        <v>1642</v>
      </c>
      <c r="B264" s="21">
        <v>42633</v>
      </c>
      <c r="C264" t="s">
        <v>38</v>
      </c>
      <c r="D264" t="s">
        <v>18</v>
      </c>
      <c r="E264" t="s">
        <v>195</v>
      </c>
      <c r="F264" s="21">
        <v>42684</v>
      </c>
    </row>
    <row r="265" spans="1:6" x14ac:dyDescent="0.3">
      <c r="A265" t="s">
        <v>1643</v>
      </c>
      <c r="B265" s="21">
        <v>42647</v>
      </c>
      <c r="C265" t="s">
        <v>1644</v>
      </c>
      <c r="D265" t="s">
        <v>19</v>
      </c>
      <c r="E265" t="s">
        <v>673</v>
      </c>
      <c r="F265" s="21">
        <v>42677</v>
      </c>
    </row>
    <row r="266" spans="1:6" x14ac:dyDescent="0.3">
      <c r="A266" t="s">
        <v>1645</v>
      </c>
      <c r="B266" s="21">
        <v>42643</v>
      </c>
      <c r="C266" t="s">
        <v>72</v>
      </c>
      <c r="D266" t="s">
        <v>18</v>
      </c>
      <c r="E266" t="s">
        <v>492</v>
      </c>
      <c r="F266" s="21">
        <v>42676</v>
      </c>
    </row>
    <row r="267" spans="1:6" x14ac:dyDescent="0.3">
      <c r="A267" t="s">
        <v>1646</v>
      </c>
      <c r="B267" s="21">
        <v>42613</v>
      </c>
      <c r="C267" t="s">
        <v>125</v>
      </c>
      <c r="D267" t="s">
        <v>18</v>
      </c>
      <c r="E267" t="s">
        <v>489</v>
      </c>
      <c r="F267" s="21">
        <v>42685</v>
      </c>
    </row>
    <row r="268" spans="1:6" x14ac:dyDescent="0.3">
      <c r="A268" t="s">
        <v>1647</v>
      </c>
      <c r="B268" s="21">
        <v>42613</v>
      </c>
      <c r="C268" t="s">
        <v>113</v>
      </c>
      <c r="D268" t="s">
        <v>20</v>
      </c>
      <c r="E268" t="s">
        <v>499</v>
      </c>
      <c r="F268" s="21">
        <v>42676</v>
      </c>
    </row>
    <row r="269" spans="1:6" x14ac:dyDescent="0.3">
      <c r="A269" t="s">
        <v>1349</v>
      </c>
      <c r="B269" s="21">
        <v>42669</v>
      </c>
      <c r="C269" t="s">
        <v>144</v>
      </c>
      <c r="E269" t="s">
        <v>1230</v>
      </c>
      <c r="F269" s="21">
        <v>42684</v>
      </c>
    </row>
    <row r="270" spans="1:6" x14ac:dyDescent="0.3">
      <c r="A270" t="s">
        <v>1648</v>
      </c>
      <c r="B270" s="21">
        <v>42627</v>
      </c>
      <c r="C270" t="s">
        <v>1225</v>
      </c>
      <c r="D270" t="s">
        <v>20</v>
      </c>
      <c r="E270" t="s">
        <v>516</v>
      </c>
      <c r="F270" s="21">
        <v>42676</v>
      </c>
    </row>
    <row r="271" spans="1:6" x14ac:dyDescent="0.3">
      <c r="A271" t="s">
        <v>1359</v>
      </c>
      <c r="B271" s="21">
        <v>42670</v>
      </c>
      <c r="C271" t="s">
        <v>656</v>
      </c>
      <c r="E271" t="s">
        <v>656</v>
      </c>
      <c r="F271" s="21">
        <v>42688</v>
      </c>
    </row>
    <row r="272" spans="1:6" x14ac:dyDescent="0.3">
      <c r="A272" t="s">
        <v>1649</v>
      </c>
      <c r="B272" s="21">
        <v>42642</v>
      </c>
      <c r="C272" t="s">
        <v>93</v>
      </c>
      <c r="D272" t="s">
        <v>22</v>
      </c>
      <c r="E272" t="s">
        <v>673</v>
      </c>
      <c r="F272" s="21">
        <v>42677</v>
      </c>
    </row>
    <row r="273" spans="1:6" x14ac:dyDescent="0.3">
      <c r="A273" t="s">
        <v>1391</v>
      </c>
      <c r="B273" s="21">
        <v>42675</v>
      </c>
      <c r="C273" t="s">
        <v>49</v>
      </c>
      <c r="D273" t="s">
        <v>24</v>
      </c>
      <c r="E273" t="s">
        <v>533</v>
      </c>
      <c r="F273" s="21">
        <v>42684</v>
      </c>
    </row>
    <row r="274" spans="1:6" x14ac:dyDescent="0.3">
      <c r="A274" t="s">
        <v>1650</v>
      </c>
      <c r="B274" s="21">
        <v>42614</v>
      </c>
      <c r="C274" t="s">
        <v>353</v>
      </c>
      <c r="D274" t="s">
        <v>18</v>
      </c>
      <c r="E274" t="s">
        <v>654</v>
      </c>
      <c r="F274" s="21">
        <v>42675</v>
      </c>
    </row>
    <row r="275" spans="1:6" x14ac:dyDescent="0.3">
      <c r="A275" t="s">
        <v>1346</v>
      </c>
      <c r="B275" s="21">
        <v>42669</v>
      </c>
      <c r="C275" t="s">
        <v>40</v>
      </c>
      <c r="D275" t="s">
        <v>22</v>
      </c>
      <c r="E275" t="s">
        <v>579</v>
      </c>
      <c r="F275" s="21">
        <v>42688</v>
      </c>
    </row>
    <row r="276" spans="1:6" x14ac:dyDescent="0.3">
      <c r="A276" t="s">
        <v>1651</v>
      </c>
      <c r="B276" s="21">
        <v>42612</v>
      </c>
      <c r="C276" t="s">
        <v>93</v>
      </c>
      <c r="D276" t="s">
        <v>22</v>
      </c>
      <c r="E276" t="s">
        <v>579</v>
      </c>
      <c r="F276" s="21">
        <v>42675</v>
      </c>
    </row>
    <row r="277" spans="1:6" x14ac:dyDescent="0.3">
      <c r="A277" t="s">
        <v>1652</v>
      </c>
      <c r="B277" s="21">
        <v>42676</v>
      </c>
      <c r="C277" t="s">
        <v>71</v>
      </c>
      <c r="D277" t="s">
        <v>18</v>
      </c>
      <c r="E277" t="s">
        <v>195</v>
      </c>
    </row>
    <row r="278" spans="1:6" x14ac:dyDescent="0.3">
      <c r="A278" t="s">
        <v>1653</v>
      </c>
      <c r="B278" s="21">
        <v>42681</v>
      </c>
      <c r="C278" t="s">
        <v>118</v>
      </c>
      <c r="D278" t="s">
        <v>21</v>
      </c>
      <c r="E278" t="s">
        <v>499</v>
      </c>
    </row>
    <row r="279" spans="1:6" x14ac:dyDescent="0.3">
      <c r="A279" t="s">
        <v>1654</v>
      </c>
      <c r="B279" s="21">
        <v>42662</v>
      </c>
      <c r="C279" t="s">
        <v>40</v>
      </c>
      <c r="D279" t="s">
        <v>22</v>
      </c>
      <c r="E279" t="s">
        <v>625</v>
      </c>
      <c r="F279" s="21">
        <v>42683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Ambassador Summary</vt:lpstr>
      <vt:lpstr>Ambassadors - Raw</vt:lpstr>
      <vt:lpstr>Knocking Metrics - Raw</vt:lpstr>
      <vt:lpstr>Leads - Raw</vt:lpstr>
      <vt:lpstr>Sales Appointments - Raw</vt:lpstr>
      <vt:lpstr>CAD Appointments - Raw</vt:lpstr>
      <vt:lpstr>Opportunities -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 General 1</cp:lastModifiedBy>
  <dcterms:created xsi:type="dcterms:W3CDTF">2016-10-27T18:06:45Z</dcterms:created>
  <dcterms:modified xsi:type="dcterms:W3CDTF">2016-11-15T18:45:18Z</dcterms:modified>
</cp:coreProperties>
</file>