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OneDrive - UGent\IPEM\2020\"/>
    </mc:Choice>
  </mc:AlternateContent>
  <xr:revisionPtr revIDLastSave="0" documentId="13_ncr:1_{D69E10D1-A1B9-49D8-9DDF-376BF11833AC}" xr6:coauthVersionLast="45" xr6:coauthVersionMax="45" xr10:uidLastSave="{00000000-0000-0000-0000-000000000000}"/>
  <bookViews>
    <workbookView xWindow="-108" yWindow="-108" windowWidth="23256" windowHeight="12576" xr2:uid="{C76B183A-D4C1-4456-81DC-31F50DA78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3" i="1" l="1"/>
  <c r="BB3" i="1"/>
  <c r="AZ3" i="1"/>
  <c r="AM84" i="1" l="1"/>
  <c r="AM85" i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83" i="1"/>
  <c r="S83" i="1"/>
  <c r="S84" i="1"/>
  <c r="S85" i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82" i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L106" i="1"/>
  <c r="P106" i="1" s="1"/>
  <c r="T106" i="1" s="1"/>
  <c r="AB106" i="1" s="1"/>
  <c r="F106" i="1"/>
  <c r="N106" i="1" s="1"/>
  <c r="P105" i="1"/>
  <c r="T105" i="1" s="1"/>
  <c r="AB105" i="1" s="1"/>
  <c r="L105" i="1"/>
  <c r="F105" i="1"/>
  <c r="N105" i="1" s="1"/>
  <c r="L104" i="1"/>
  <c r="P104" i="1" s="1"/>
  <c r="T104" i="1" s="1"/>
  <c r="AB104" i="1" s="1"/>
  <c r="F104" i="1"/>
  <c r="N104" i="1" s="1"/>
  <c r="P103" i="1"/>
  <c r="T103" i="1" s="1"/>
  <c r="AB103" i="1" s="1"/>
  <c r="L103" i="1"/>
  <c r="F103" i="1"/>
  <c r="N103" i="1" s="1"/>
  <c r="L102" i="1"/>
  <c r="P102" i="1" s="1"/>
  <c r="T102" i="1" s="1"/>
  <c r="AB102" i="1" s="1"/>
  <c r="F102" i="1"/>
  <c r="N102" i="1" s="1"/>
  <c r="P101" i="1"/>
  <c r="T101" i="1" s="1"/>
  <c r="AB101" i="1" s="1"/>
  <c r="L101" i="1"/>
  <c r="F101" i="1"/>
  <c r="N101" i="1" s="1"/>
  <c r="L100" i="1"/>
  <c r="P100" i="1" s="1"/>
  <c r="T100" i="1" s="1"/>
  <c r="AB100" i="1" s="1"/>
  <c r="F100" i="1"/>
  <c r="N100" i="1" s="1"/>
  <c r="P99" i="1"/>
  <c r="T99" i="1" s="1"/>
  <c r="AB99" i="1" s="1"/>
  <c r="L99" i="1"/>
  <c r="F99" i="1"/>
  <c r="N99" i="1" s="1"/>
  <c r="P98" i="1"/>
  <c r="T98" i="1" s="1"/>
  <c r="AB98" i="1" s="1"/>
  <c r="L98" i="1"/>
  <c r="F98" i="1"/>
  <c r="N98" i="1" s="1"/>
  <c r="B98" i="1"/>
  <c r="B99" i="1" s="1"/>
  <c r="B100" i="1" s="1"/>
  <c r="B101" i="1" s="1"/>
  <c r="B102" i="1" s="1"/>
  <c r="B103" i="1" s="1"/>
  <c r="B104" i="1" s="1"/>
  <c r="B105" i="1" s="1"/>
  <c r="B106" i="1" s="1"/>
  <c r="L97" i="1"/>
  <c r="P97" i="1" s="1"/>
  <c r="T97" i="1" s="1"/>
  <c r="AB97" i="1" s="1"/>
  <c r="F97" i="1"/>
  <c r="L96" i="1"/>
  <c r="P96" i="1" s="1"/>
  <c r="T96" i="1" s="1"/>
  <c r="AB96" i="1" s="1"/>
  <c r="F96" i="1"/>
  <c r="N96" i="1" s="1"/>
  <c r="L95" i="1"/>
  <c r="P95" i="1" s="1"/>
  <c r="T95" i="1" s="1"/>
  <c r="AB95" i="1" s="1"/>
  <c r="F95" i="1"/>
  <c r="N95" i="1" s="1"/>
  <c r="L94" i="1"/>
  <c r="P94" i="1" s="1"/>
  <c r="T94" i="1" s="1"/>
  <c r="AB94" i="1" s="1"/>
  <c r="F94" i="1"/>
  <c r="N94" i="1" s="1"/>
  <c r="L93" i="1"/>
  <c r="P93" i="1" s="1"/>
  <c r="T93" i="1" s="1"/>
  <c r="AB93" i="1" s="1"/>
  <c r="F93" i="1"/>
  <c r="N93" i="1" s="1"/>
  <c r="L92" i="1"/>
  <c r="P92" i="1" s="1"/>
  <c r="T92" i="1" s="1"/>
  <c r="AB92" i="1" s="1"/>
  <c r="F92" i="1"/>
  <c r="N92" i="1" s="1"/>
  <c r="L91" i="1"/>
  <c r="P91" i="1" s="1"/>
  <c r="T91" i="1" s="1"/>
  <c r="AB91" i="1" s="1"/>
  <c r="F91" i="1"/>
  <c r="N91" i="1" s="1"/>
  <c r="L90" i="1"/>
  <c r="P90" i="1" s="1"/>
  <c r="T90" i="1" s="1"/>
  <c r="AB90" i="1" s="1"/>
  <c r="F90" i="1"/>
  <c r="N90" i="1" s="1"/>
  <c r="L89" i="1"/>
  <c r="P89" i="1" s="1"/>
  <c r="T89" i="1" s="1"/>
  <c r="AB89" i="1" s="1"/>
  <c r="F89" i="1"/>
  <c r="N89" i="1" s="1"/>
  <c r="L88" i="1"/>
  <c r="P88" i="1" s="1"/>
  <c r="T88" i="1" s="1"/>
  <c r="AB88" i="1" s="1"/>
  <c r="F88" i="1"/>
  <c r="N88" i="1" s="1"/>
  <c r="L87" i="1"/>
  <c r="P87" i="1" s="1"/>
  <c r="T87" i="1" s="1"/>
  <c r="AB87" i="1" s="1"/>
  <c r="F87" i="1"/>
  <c r="N87" i="1" s="1"/>
  <c r="L86" i="1"/>
  <c r="P86" i="1" s="1"/>
  <c r="T86" i="1" s="1"/>
  <c r="AB86" i="1" s="1"/>
  <c r="F86" i="1"/>
  <c r="N86" i="1" s="1"/>
  <c r="L85" i="1"/>
  <c r="P85" i="1" s="1"/>
  <c r="T85" i="1" s="1"/>
  <c r="AB85" i="1" s="1"/>
  <c r="F85" i="1"/>
  <c r="N85" i="1" s="1"/>
  <c r="L84" i="1"/>
  <c r="P84" i="1" s="1"/>
  <c r="T84" i="1" s="1"/>
  <c r="AB84" i="1" s="1"/>
  <c r="F84" i="1"/>
  <c r="N84" i="1" s="1"/>
  <c r="L83" i="1"/>
  <c r="P83" i="1" s="1"/>
  <c r="T83" i="1" s="1"/>
  <c r="AB83" i="1" s="1"/>
  <c r="F83" i="1"/>
  <c r="N83" i="1" s="1"/>
  <c r="L4" i="1"/>
  <c r="L5" i="1"/>
  <c r="L6" i="1"/>
  <c r="N6" i="1"/>
  <c r="L7" i="1"/>
  <c r="L8" i="1"/>
  <c r="L9" i="1"/>
  <c r="L10" i="1"/>
  <c r="L11" i="1"/>
  <c r="L12" i="1"/>
  <c r="N12" i="1"/>
  <c r="M12" i="1" s="1"/>
  <c r="L13" i="1"/>
  <c r="N13" i="1"/>
  <c r="M13" i="1" s="1"/>
  <c r="L14" i="1"/>
  <c r="L15" i="1"/>
  <c r="N15" i="1"/>
  <c r="M15" i="1" s="1"/>
  <c r="L16" i="1"/>
  <c r="L17" i="1"/>
  <c r="L18" i="1"/>
  <c r="L19" i="1"/>
  <c r="L20" i="1"/>
  <c r="L21" i="1"/>
  <c r="L22" i="1"/>
  <c r="N22" i="1"/>
  <c r="M22" i="1" s="1"/>
  <c r="L23" i="1"/>
  <c r="L24" i="1"/>
  <c r="L25" i="1"/>
  <c r="L26" i="1"/>
  <c r="L53" i="1"/>
  <c r="N53" i="1"/>
  <c r="M53" i="1" s="1"/>
  <c r="L61" i="1"/>
  <c r="L65" i="1"/>
  <c r="L66" i="1"/>
  <c r="L67" i="1"/>
  <c r="L68" i="1"/>
  <c r="L72" i="1"/>
  <c r="N72" i="1"/>
  <c r="L73" i="1"/>
  <c r="L75" i="1"/>
  <c r="N76" i="1"/>
  <c r="M76" i="1" s="1"/>
  <c r="L80" i="1"/>
  <c r="N3" i="1"/>
  <c r="M3" i="1" s="1"/>
  <c r="L3" i="1"/>
  <c r="F4" i="1"/>
  <c r="N4" i="1" s="1"/>
  <c r="M4" i="1" s="1"/>
  <c r="F5" i="1"/>
  <c r="N5" i="1" s="1"/>
  <c r="M5" i="1" s="1"/>
  <c r="F6" i="1"/>
  <c r="M6" i="1" s="1"/>
  <c r="F7" i="1"/>
  <c r="N7" i="1" s="1"/>
  <c r="M7" i="1" s="1"/>
  <c r="F8" i="1"/>
  <c r="F9" i="1"/>
  <c r="N9" i="1" s="1"/>
  <c r="M9" i="1" s="1"/>
  <c r="F10" i="1"/>
  <c r="F11" i="1"/>
  <c r="N11" i="1" s="1"/>
  <c r="M11" i="1" s="1"/>
  <c r="F12" i="1"/>
  <c r="F13" i="1"/>
  <c r="F14" i="1"/>
  <c r="F15" i="1"/>
  <c r="F16" i="1"/>
  <c r="F17" i="1"/>
  <c r="N17" i="1" s="1"/>
  <c r="M17" i="1" s="1"/>
  <c r="F18" i="1"/>
  <c r="F19" i="1"/>
  <c r="N19" i="1" s="1"/>
  <c r="M19" i="1" s="1"/>
  <c r="F20" i="1"/>
  <c r="N20" i="1" s="1"/>
  <c r="M20" i="1" s="1"/>
  <c r="F21" i="1"/>
  <c r="N21" i="1" s="1"/>
  <c r="M21" i="1" s="1"/>
  <c r="F22" i="1"/>
  <c r="F23" i="1"/>
  <c r="N23" i="1" s="1"/>
  <c r="M23" i="1" s="1"/>
  <c r="F24" i="1"/>
  <c r="F25" i="1"/>
  <c r="N25" i="1" s="1"/>
  <c r="M25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N61" i="1" s="1"/>
  <c r="M61" i="1" s="1"/>
  <c r="F62" i="1"/>
  <c r="F63" i="1"/>
  <c r="F64" i="1"/>
  <c r="F65" i="1"/>
  <c r="N65" i="1" s="1"/>
  <c r="M65" i="1" s="1"/>
  <c r="F66" i="1"/>
  <c r="N66" i="1" s="1"/>
  <c r="M66" i="1" s="1"/>
  <c r="F67" i="1"/>
  <c r="N67" i="1" s="1"/>
  <c r="M67" i="1" s="1"/>
  <c r="F68" i="1"/>
  <c r="N68" i="1" s="1"/>
  <c r="M68" i="1" s="1"/>
  <c r="F69" i="1"/>
  <c r="F70" i="1"/>
  <c r="F71" i="1"/>
  <c r="F72" i="1"/>
  <c r="M72" i="1" s="1"/>
  <c r="F73" i="1"/>
  <c r="F74" i="1"/>
  <c r="F75" i="1"/>
  <c r="F76" i="1"/>
  <c r="F77" i="1"/>
  <c r="F78" i="1"/>
  <c r="F79" i="1"/>
  <c r="F80" i="1"/>
  <c r="F81" i="1"/>
  <c r="F82" i="1"/>
  <c r="F3" i="1"/>
  <c r="D82" i="1"/>
  <c r="N82" i="1" s="1"/>
  <c r="M82" i="1" s="1"/>
  <c r="C82" i="1"/>
  <c r="L82" i="1" s="1"/>
  <c r="D81" i="1"/>
  <c r="N81" i="1" s="1"/>
  <c r="M81" i="1" s="1"/>
  <c r="C81" i="1"/>
  <c r="L81" i="1" s="1"/>
  <c r="D80" i="1"/>
  <c r="C80" i="1"/>
  <c r="N80" i="1" s="1"/>
  <c r="M80" i="1" s="1"/>
  <c r="D79" i="1"/>
  <c r="N79" i="1" s="1"/>
  <c r="M79" i="1" s="1"/>
  <c r="C79" i="1"/>
  <c r="L79" i="1" s="1"/>
  <c r="D78" i="1"/>
  <c r="L78" i="1" s="1"/>
  <c r="D75" i="1"/>
  <c r="C76" i="1"/>
  <c r="L76" i="1" s="1"/>
  <c r="C75" i="1"/>
  <c r="N75" i="1" s="1"/>
  <c r="M75" i="1" s="1"/>
  <c r="C78" i="1"/>
  <c r="C77" i="1"/>
  <c r="N77" i="1" s="1"/>
  <c r="M77" i="1" s="1"/>
  <c r="D77" i="1"/>
  <c r="L77" i="1" s="1"/>
  <c r="D76" i="1"/>
  <c r="A62" i="1"/>
  <c r="D62" i="1" s="1"/>
  <c r="A69" i="1"/>
  <c r="D69" i="1" s="1"/>
  <c r="C74" i="1"/>
  <c r="L74" i="1" s="1"/>
  <c r="C73" i="1"/>
  <c r="N73" i="1" s="1"/>
  <c r="M73" i="1" s="1"/>
  <c r="A73" i="1"/>
  <c r="A66" i="1"/>
  <c r="C66" i="1" s="1"/>
  <c r="C67" i="1" s="1"/>
  <c r="C54" i="1"/>
  <c r="L54" i="1" s="1"/>
  <c r="C53" i="1"/>
  <c r="A53" i="1"/>
  <c r="A44" i="1"/>
  <c r="D44" i="1" s="1"/>
  <c r="C36" i="1"/>
  <c r="C37" i="1" s="1"/>
  <c r="C38" i="1" s="1"/>
  <c r="C39" i="1" s="1"/>
  <c r="C40" i="1" s="1"/>
  <c r="C41" i="1" s="1"/>
  <c r="C42" i="1" s="1"/>
  <c r="C43" i="1" s="1"/>
  <c r="N43" i="1" s="1"/>
  <c r="M43" i="1" s="1"/>
  <c r="A36" i="1"/>
  <c r="A28" i="1"/>
  <c r="D27" i="1" s="1"/>
  <c r="L44" i="1" l="1"/>
  <c r="D45" i="1"/>
  <c r="N44" i="1"/>
  <c r="M44" i="1" s="1"/>
  <c r="L69" i="1"/>
  <c r="D70" i="1"/>
  <c r="N69" i="1"/>
  <c r="M69" i="1" s="1"/>
  <c r="M78" i="1"/>
  <c r="M54" i="1"/>
  <c r="Q54" i="1" s="1"/>
  <c r="U54" i="1" s="1"/>
  <c r="AE54" i="1" s="1"/>
  <c r="D63" i="1"/>
  <c r="L62" i="1"/>
  <c r="N62" i="1"/>
  <c r="M62" i="1" s="1"/>
  <c r="Q62" i="1" s="1"/>
  <c r="U62" i="1" s="1"/>
  <c r="AE62" i="1" s="1"/>
  <c r="D28" i="1"/>
  <c r="L27" i="1"/>
  <c r="M26" i="1"/>
  <c r="M18" i="1"/>
  <c r="L43" i="1"/>
  <c r="N39" i="1"/>
  <c r="M39" i="1" s="1"/>
  <c r="N36" i="1"/>
  <c r="M36" i="1" s="1"/>
  <c r="M97" i="1"/>
  <c r="Q97" i="1" s="1"/>
  <c r="U97" i="1" s="1"/>
  <c r="AE97" i="1" s="1"/>
  <c r="L36" i="1"/>
  <c r="N18" i="1"/>
  <c r="N24" i="1"/>
  <c r="M24" i="1" s="1"/>
  <c r="N97" i="1"/>
  <c r="R97" i="1" s="1"/>
  <c r="V97" i="1" s="1"/>
  <c r="N42" i="1"/>
  <c r="M42" i="1" s="1"/>
  <c r="L42" i="1"/>
  <c r="L39" i="1"/>
  <c r="N8" i="1"/>
  <c r="M8" i="1" s="1"/>
  <c r="Q8" i="1" s="1"/>
  <c r="U8" i="1" s="1"/>
  <c r="AE8" i="1" s="1"/>
  <c r="C55" i="1"/>
  <c r="N41" i="1"/>
  <c r="M41" i="1" s="1"/>
  <c r="N38" i="1"/>
  <c r="M38" i="1" s="1"/>
  <c r="N78" i="1"/>
  <c r="L41" i="1"/>
  <c r="N14" i="1"/>
  <c r="M14" i="1" s="1"/>
  <c r="Q14" i="1" s="1"/>
  <c r="U14" i="1" s="1"/>
  <c r="AE14" i="1" s="1"/>
  <c r="N74" i="1"/>
  <c r="M74" i="1" s="1"/>
  <c r="Q74" i="1" s="1"/>
  <c r="U74" i="1" s="1"/>
  <c r="AE74" i="1" s="1"/>
  <c r="N54" i="1"/>
  <c r="N40" i="1"/>
  <c r="M40" i="1" s="1"/>
  <c r="L38" i="1"/>
  <c r="N26" i="1"/>
  <c r="N10" i="1"/>
  <c r="M10" i="1" s="1"/>
  <c r="Q10" i="1" s="1"/>
  <c r="U10" i="1" s="1"/>
  <c r="AE10" i="1" s="1"/>
  <c r="N37" i="1"/>
  <c r="M37" i="1" s="1"/>
  <c r="N16" i="1"/>
  <c r="M16" i="1" s="1"/>
  <c r="N27" i="1"/>
  <c r="M27" i="1" s="1"/>
  <c r="Q27" i="1" s="1"/>
  <c r="U27" i="1" s="1"/>
  <c r="AE27" i="1" s="1"/>
  <c r="L40" i="1"/>
  <c r="L37" i="1"/>
  <c r="P37" i="1" s="1"/>
  <c r="T37" i="1" s="1"/>
  <c r="AB37" i="1" s="1"/>
  <c r="R104" i="1"/>
  <c r="V104" i="1" s="1"/>
  <c r="M104" i="1"/>
  <c r="Q104" i="1" s="1"/>
  <c r="U104" i="1" s="1"/>
  <c r="AE104" i="1" s="1"/>
  <c r="R99" i="1"/>
  <c r="V99" i="1" s="1"/>
  <c r="M99" i="1"/>
  <c r="Q99" i="1" s="1"/>
  <c r="U99" i="1" s="1"/>
  <c r="AE99" i="1" s="1"/>
  <c r="AH97" i="1"/>
  <c r="R105" i="1"/>
  <c r="V105" i="1" s="1"/>
  <c r="M105" i="1"/>
  <c r="Q105" i="1" s="1"/>
  <c r="U105" i="1" s="1"/>
  <c r="AE105" i="1" s="1"/>
  <c r="R100" i="1"/>
  <c r="V100" i="1" s="1"/>
  <c r="M100" i="1"/>
  <c r="Q100" i="1" s="1"/>
  <c r="U100" i="1" s="1"/>
  <c r="AE100" i="1" s="1"/>
  <c r="R102" i="1"/>
  <c r="V102" i="1" s="1"/>
  <c r="M102" i="1"/>
  <c r="Q102" i="1" s="1"/>
  <c r="U102" i="1" s="1"/>
  <c r="AE102" i="1" s="1"/>
  <c r="R98" i="1"/>
  <c r="V98" i="1" s="1"/>
  <c r="M98" i="1"/>
  <c r="Q98" i="1" s="1"/>
  <c r="U98" i="1" s="1"/>
  <c r="AE98" i="1" s="1"/>
  <c r="R103" i="1"/>
  <c r="V103" i="1" s="1"/>
  <c r="M103" i="1"/>
  <c r="Q103" i="1" s="1"/>
  <c r="U103" i="1" s="1"/>
  <c r="AE103" i="1" s="1"/>
  <c r="R106" i="1"/>
  <c r="V106" i="1" s="1"/>
  <c r="M106" i="1"/>
  <c r="Q106" i="1" s="1"/>
  <c r="U106" i="1" s="1"/>
  <c r="AE106" i="1" s="1"/>
  <c r="R101" i="1"/>
  <c r="V101" i="1" s="1"/>
  <c r="M101" i="1"/>
  <c r="Q101" i="1" s="1"/>
  <c r="U101" i="1" s="1"/>
  <c r="AE101" i="1" s="1"/>
  <c r="R86" i="1"/>
  <c r="V86" i="1" s="1"/>
  <c r="M86" i="1"/>
  <c r="Q86" i="1" s="1"/>
  <c r="U86" i="1" s="1"/>
  <c r="AE86" i="1" s="1"/>
  <c r="R90" i="1"/>
  <c r="V90" i="1" s="1"/>
  <c r="M90" i="1"/>
  <c r="Q90" i="1" s="1"/>
  <c r="U90" i="1" s="1"/>
  <c r="AE90" i="1" s="1"/>
  <c r="R94" i="1"/>
  <c r="V94" i="1" s="1"/>
  <c r="M94" i="1"/>
  <c r="Q94" i="1" s="1"/>
  <c r="U94" i="1" s="1"/>
  <c r="AE94" i="1" s="1"/>
  <c r="R83" i="1"/>
  <c r="V83" i="1" s="1"/>
  <c r="M83" i="1"/>
  <c r="Q83" i="1" s="1"/>
  <c r="U83" i="1" s="1"/>
  <c r="AE83" i="1" s="1"/>
  <c r="R87" i="1"/>
  <c r="V87" i="1" s="1"/>
  <c r="M87" i="1"/>
  <c r="Q87" i="1" s="1"/>
  <c r="U87" i="1" s="1"/>
  <c r="AE87" i="1" s="1"/>
  <c r="R91" i="1"/>
  <c r="V91" i="1" s="1"/>
  <c r="M91" i="1"/>
  <c r="Q91" i="1" s="1"/>
  <c r="U91" i="1" s="1"/>
  <c r="AE91" i="1" s="1"/>
  <c r="R95" i="1"/>
  <c r="V95" i="1" s="1"/>
  <c r="M95" i="1"/>
  <c r="Q95" i="1" s="1"/>
  <c r="U95" i="1" s="1"/>
  <c r="AE95" i="1" s="1"/>
  <c r="R84" i="1"/>
  <c r="V84" i="1" s="1"/>
  <c r="M84" i="1"/>
  <c r="Q84" i="1" s="1"/>
  <c r="U84" i="1" s="1"/>
  <c r="AE84" i="1" s="1"/>
  <c r="R88" i="1"/>
  <c r="V88" i="1" s="1"/>
  <c r="M88" i="1"/>
  <c r="Q88" i="1" s="1"/>
  <c r="U88" i="1" s="1"/>
  <c r="AE88" i="1" s="1"/>
  <c r="R92" i="1"/>
  <c r="V92" i="1" s="1"/>
  <c r="M92" i="1"/>
  <c r="Q92" i="1" s="1"/>
  <c r="U92" i="1" s="1"/>
  <c r="AE92" i="1" s="1"/>
  <c r="R96" i="1"/>
  <c r="V96" i="1" s="1"/>
  <c r="M96" i="1"/>
  <c r="Q96" i="1" s="1"/>
  <c r="U96" i="1" s="1"/>
  <c r="AE96" i="1" s="1"/>
  <c r="R85" i="1"/>
  <c r="V85" i="1" s="1"/>
  <c r="M85" i="1"/>
  <c r="Q85" i="1" s="1"/>
  <c r="U85" i="1" s="1"/>
  <c r="AE85" i="1" s="1"/>
  <c r="R89" i="1"/>
  <c r="V89" i="1" s="1"/>
  <c r="M89" i="1"/>
  <c r="Q89" i="1" s="1"/>
  <c r="U89" i="1" s="1"/>
  <c r="AE89" i="1" s="1"/>
  <c r="R93" i="1"/>
  <c r="V93" i="1" s="1"/>
  <c r="M93" i="1"/>
  <c r="Q93" i="1" s="1"/>
  <c r="U93" i="1" s="1"/>
  <c r="AE93" i="1" s="1"/>
  <c r="G42" i="1"/>
  <c r="G41" i="1"/>
  <c r="G40" i="1"/>
  <c r="G39" i="1"/>
  <c r="G38" i="1"/>
  <c r="G37" i="1"/>
  <c r="G36" i="1"/>
  <c r="P61" i="1"/>
  <c r="T61" i="1" s="1"/>
  <c r="AB61" i="1" s="1"/>
  <c r="R61" i="1"/>
  <c r="V61" i="1" s="1"/>
  <c r="AH61" i="1" s="1"/>
  <c r="P62" i="1"/>
  <c r="T62" i="1" s="1"/>
  <c r="AB62" i="1" s="1"/>
  <c r="P65" i="1"/>
  <c r="T65" i="1" s="1"/>
  <c r="AB65" i="1" s="1"/>
  <c r="P66" i="1"/>
  <c r="T66" i="1" s="1"/>
  <c r="AB66" i="1" s="1"/>
  <c r="Q66" i="1"/>
  <c r="U66" i="1" s="1"/>
  <c r="AE66" i="1" s="1"/>
  <c r="P67" i="1"/>
  <c r="T67" i="1" s="1"/>
  <c r="AB67" i="1" s="1"/>
  <c r="Q67" i="1"/>
  <c r="U67" i="1" s="1"/>
  <c r="AE67" i="1" s="1"/>
  <c r="P68" i="1"/>
  <c r="T68" i="1" s="1"/>
  <c r="AB68" i="1" s="1"/>
  <c r="P69" i="1"/>
  <c r="T69" i="1" s="1"/>
  <c r="AB69" i="1" s="1"/>
  <c r="R69" i="1"/>
  <c r="V69" i="1" s="1"/>
  <c r="AH69" i="1" s="1"/>
  <c r="P72" i="1"/>
  <c r="T72" i="1" s="1"/>
  <c r="AB72" i="1" s="1"/>
  <c r="Q72" i="1"/>
  <c r="U72" i="1" s="1"/>
  <c r="AE72" i="1" s="1"/>
  <c r="P73" i="1"/>
  <c r="T73" i="1" s="1"/>
  <c r="AB73" i="1" s="1"/>
  <c r="R73" i="1"/>
  <c r="V73" i="1" s="1"/>
  <c r="AH73" i="1" s="1"/>
  <c r="P74" i="1"/>
  <c r="T74" i="1" s="1"/>
  <c r="AB74" i="1" s="1"/>
  <c r="P75" i="1"/>
  <c r="T75" i="1" s="1"/>
  <c r="AB75" i="1" s="1"/>
  <c r="Q75" i="1"/>
  <c r="U75" i="1" s="1"/>
  <c r="AE75" i="1" s="1"/>
  <c r="P76" i="1"/>
  <c r="T76" i="1" s="1"/>
  <c r="AB76" i="1" s="1"/>
  <c r="Q76" i="1"/>
  <c r="U76" i="1" s="1"/>
  <c r="AE76" i="1" s="1"/>
  <c r="P77" i="1"/>
  <c r="T77" i="1" s="1"/>
  <c r="AB77" i="1" s="1"/>
  <c r="Q77" i="1"/>
  <c r="U77" i="1" s="1"/>
  <c r="AE77" i="1" s="1"/>
  <c r="P78" i="1"/>
  <c r="T78" i="1" s="1"/>
  <c r="AB78" i="1" s="1"/>
  <c r="Q78" i="1"/>
  <c r="U78" i="1" s="1"/>
  <c r="AE78" i="1" s="1"/>
  <c r="P79" i="1"/>
  <c r="T79" i="1" s="1"/>
  <c r="AB79" i="1" s="1"/>
  <c r="R79" i="1"/>
  <c r="V79" i="1" s="1"/>
  <c r="AH79" i="1" s="1"/>
  <c r="P80" i="1"/>
  <c r="T80" i="1" s="1"/>
  <c r="AB80" i="1" s="1"/>
  <c r="Q80" i="1"/>
  <c r="U80" i="1" s="1"/>
  <c r="AE80" i="1" s="1"/>
  <c r="R80" i="1"/>
  <c r="V80" i="1" s="1"/>
  <c r="AH80" i="1" s="1"/>
  <c r="P81" i="1"/>
  <c r="T81" i="1" s="1"/>
  <c r="AB81" i="1" s="1"/>
  <c r="P82" i="1"/>
  <c r="T82" i="1" s="1"/>
  <c r="AB82" i="1" s="1"/>
  <c r="P54" i="1"/>
  <c r="T54" i="1" s="1"/>
  <c r="AB54" i="1" s="1"/>
  <c r="Q53" i="1"/>
  <c r="U53" i="1" s="1"/>
  <c r="AE53" i="1" s="1"/>
  <c r="P53" i="1"/>
  <c r="T53" i="1" s="1"/>
  <c r="AB53" i="1" s="1"/>
  <c r="R44" i="1"/>
  <c r="V44" i="1" s="1"/>
  <c r="AH44" i="1" s="1"/>
  <c r="P44" i="1"/>
  <c r="T44" i="1" s="1"/>
  <c r="AB44" i="1" s="1"/>
  <c r="Q43" i="1"/>
  <c r="U43" i="1" s="1"/>
  <c r="AE43" i="1" s="1"/>
  <c r="P43" i="1"/>
  <c r="T43" i="1" s="1"/>
  <c r="AB43" i="1" s="1"/>
  <c r="P42" i="1"/>
  <c r="T42" i="1" s="1"/>
  <c r="AB42" i="1" s="1"/>
  <c r="Q41" i="1"/>
  <c r="U41" i="1" s="1"/>
  <c r="AE41" i="1" s="1"/>
  <c r="P41" i="1"/>
  <c r="T41" i="1" s="1"/>
  <c r="AB41" i="1" s="1"/>
  <c r="P39" i="1"/>
  <c r="T39" i="1" s="1"/>
  <c r="AB39" i="1" s="1"/>
  <c r="P38" i="1"/>
  <c r="T38" i="1" s="1"/>
  <c r="AB38" i="1" s="1"/>
  <c r="Q37" i="1"/>
  <c r="U37" i="1" s="1"/>
  <c r="AE37" i="1" s="1"/>
  <c r="P27" i="1"/>
  <c r="T27" i="1" s="1"/>
  <c r="AB27" i="1" s="1"/>
  <c r="P26" i="1"/>
  <c r="T26" i="1" s="1"/>
  <c r="AB26" i="1" s="1"/>
  <c r="Q25" i="1"/>
  <c r="U25" i="1" s="1"/>
  <c r="AE25" i="1" s="1"/>
  <c r="P25" i="1"/>
  <c r="T25" i="1" s="1"/>
  <c r="AB25" i="1" s="1"/>
  <c r="R24" i="1"/>
  <c r="V24" i="1" s="1"/>
  <c r="AH24" i="1" s="1"/>
  <c r="P24" i="1"/>
  <c r="T24" i="1" s="1"/>
  <c r="AB24" i="1" s="1"/>
  <c r="P23" i="1"/>
  <c r="T23" i="1" s="1"/>
  <c r="AB23" i="1" s="1"/>
  <c r="Q22" i="1"/>
  <c r="U22" i="1" s="1"/>
  <c r="AE22" i="1" s="1"/>
  <c r="P22" i="1"/>
  <c r="T22" i="1" s="1"/>
  <c r="AB22" i="1" s="1"/>
  <c r="Q21" i="1"/>
  <c r="U21" i="1" s="1"/>
  <c r="AE21" i="1" s="1"/>
  <c r="P21" i="1"/>
  <c r="T21" i="1" s="1"/>
  <c r="AB21" i="1" s="1"/>
  <c r="R20" i="1"/>
  <c r="V20" i="1" s="1"/>
  <c r="AH20" i="1" s="1"/>
  <c r="P20" i="1"/>
  <c r="T20" i="1" s="1"/>
  <c r="AB20" i="1" s="1"/>
  <c r="P19" i="1"/>
  <c r="T19" i="1" s="1"/>
  <c r="AB19" i="1" s="1"/>
  <c r="Q18" i="1"/>
  <c r="U18" i="1" s="1"/>
  <c r="AE18" i="1" s="1"/>
  <c r="P18" i="1"/>
  <c r="T18" i="1" s="1"/>
  <c r="AB18" i="1" s="1"/>
  <c r="Q17" i="1"/>
  <c r="U17" i="1" s="1"/>
  <c r="AE17" i="1" s="1"/>
  <c r="P17" i="1"/>
  <c r="T17" i="1" s="1"/>
  <c r="AB17" i="1" s="1"/>
  <c r="R16" i="1"/>
  <c r="V16" i="1" s="1"/>
  <c r="AH16" i="1" s="1"/>
  <c r="P16" i="1"/>
  <c r="T16" i="1" s="1"/>
  <c r="AB16" i="1" s="1"/>
  <c r="P4" i="1"/>
  <c r="T4" i="1" s="1"/>
  <c r="AB4" i="1" s="1"/>
  <c r="R4" i="1"/>
  <c r="V4" i="1" s="1"/>
  <c r="AH4" i="1" s="1"/>
  <c r="P5" i="1"/>
  <c r="T5" i="1" s="1"/>
  <c r="AB5" i="1" s="1"/>
  <c r="P6" i="1"/>
  <c r="T6" i="1" s="1"/>
  <c r="AB6" i="1" s="1"/>
  <c r="Q6" i="1"/>
  <c r="U6" i="1" s="1"/>
  <c r="AE6" i="1" s="1"/>
  <c r="P7" i="1"/>
  <c r="T7" i="1" s="1"/>
  <c r="AB7" i="1" s="1"/>
  <c r="Q7" i="1"/>
  <c r="U7" i="1" s="1"/>
  <c r="AE7" i="1" s="1"/>
  <c r="P8" i="1"/>
  <c r="T8" i="1" s="1"/>
  <c r="AB8" i="1" s="1"/>
  <c r="P9" i="1"/>
  <c r="T9" i="1" s="1"/>
  <c r="AB9" i="1" s="1"/>
  <c r="Q9" i="1"/>
  <c r="U9" i="1" s="1"/>
  <c r="AE9" i="1" s="1"/>
  <c r="P10" i="1"/>
  <c r="T10" i="1" s="1"/>
  <c r="AB10" i="1" s="1"/>
  <c r="P11" i="1"/>
  <c r="T11" i="1" s="1"/>
  <c r="AB11" i="1" s="1"/>
  <c r="Q11" i="1"/>
  <c r="U11" i="1" s="1"/>
  <c r="AE11" i="1" s="1"/>
  <c r="P12" i="1"/>
  <c r="T12" i="1" s="1"/>
  <c r="AB12" i="1" s="1"/>
  <c r="P13" i="1"/>
  <c r="T13" i="1" s="1"/>
  <c r="AB13" i="1" s="1"/>
  <c r="P14" i="1"/>
  <c r="T14" i="1" s="1"/>
  <c r="AB14" i="1" s="1"/>
  <c r="P15" i="1"/>
  <c r="T15" i="1" s="1"/>
  <c r="AB15" i="1" s="1"/>
  <c r="Q15" i="1"/>
  <c r="U15" i="1" s="1"/>
  <c r="AE15" i="1" s="1"/>
  <c r="L55" i="1" l="1"/>
  <c r="P55" i="1" s="1"/>
  <c r="T55" i="1" s="1"/>
  <c r="AB55" i="1" s="1"/>
  <c r="C56" i="1"/>
  <c r="N55" i="1"/>
  <c r="M55" i="1" s="1"/>
  <c r="Q55" i="1" s="1"/>
  <c r="U55" i="1" s="1"/>
  <c r="AE55" i="1" s="1"/>
  <c r="D64" i="1"/>
  <c r="N63" i="1"/>
  <c r="M63" i="1" s="1"/>
  <c r="Q63" i="1" s="1"/>
  <c r="U63" i="1" s="1"/>
  <c r="AE63" i="1" s="1"/>
  <c r="L63" i="1"/>
  <c r="P63" i="1" s="1"/>
  <c r="T63" i="1" s="1"/>
  <c r="AB63" i="1" s="1"/>
  <c r="R36" i="1"/>
  <c r="V36" i="1" s="1"/>
  <c r="AH36" i="1" s="1"/>
  <c r="L45" i="1"/>
  <c r="P45" i="1" s="1"/>
  <c r="T45" i="1" s="1"/>
  <c r="AB45" i="1" s="1"/>
  <c r="N45" i="1"/>
  <c r="M45" i="1" s="1"/>
  <c r="Q45" i="1" s="1"/>
  <c r="U45" i="1" s="1"/>
  <c r="AE45" i="1" s="1"/>
  <c r="D46" i="1"/>
  <c r="R40" i="1"/>
  <c r="V40" i="1" s="1"/>
  <c r="AH40" i="1" s="1"/>
  <c r="Q38" i="1"/>
  <c r="U38" i="1" s="1"/>
  <c r="AE38" i="1" s="1"/>
  <c r="P40" i="1"/>
  <c r="T40" i="1" s="1"/>
  <c r="AB40" i="1" s="1"/>
  <c r="D29" i="1"/>
  <c r="L28" i="1"/>
  <c r="P28" i="1" s="1"/>
  <c r="T28" i="1" s="1"/>
  <c r="AB28" i="1" s="1"/>
  <c r="N28" i="1"/>
  <c r="D71" i="1"/>
  <c r="N70" i="1"/>
  <c r="M70" i="1" s="1"/>
  <c r="Q70" i="1" s="1"/>
  <c r="U70" i="1" s="1"/>
  <c r="AE70" i="1" s="1"/>
  <c r="L70" i="1"/>
  <c r="P70" i="1" s="1"/>
  <c r="T70" i="1" s="1"/>
  <c r="AB70" i="1" s="1"/>
  <c r="AH105" i="1"/>
  <c r="AH98" i="1"/>
  <c r="AH103" i="1"/>
  <c r="AH101" i="1"/>
  <c r="AH102" i="1"/>
  <c r="AH99" i="1"/>
  <c r="AH106" i="1"/>
  <c r="AH100" i="1"/>
  <c r="AH104" i="1"/>
  <c r="AH85" i="1"/>
  <c r="AH84" i="1"/>
  <c r="AH83" i="1"/>
  <c r="AH96" i="1"/>
  <c r="AH95" i="1"/>
  <c r="AH94" i="1"/>
  <c r="AH93" i="1"/>
  <c r="AH92" i="1"/>
  <c r="AH91" i="1"/>
  <c r="AH90" i="1"/>
  <c r="AH89" i="1"/>
  <c r="AH88" i="1"/>
  <c r="AH87" i="1"/>
  <c r="AH86" i="1"/>
  <c r="P36" i="1"/>
  <c r="T36" i="1" s="1"/>
  <c r="AB36" i="1" s="1"/>
  <c r="Q24" i="1"/>
  <c r="U24" i="1" s="1"/>
  <c r="AE24" i="1" s="1"/>
  <c r="Q40" i="1"/>
  <c r="U40" i="1" s="1"/>
  <c r="AE40" i="1" s="1"/>
  <c r="Q16" i="1"/>
  <c r="U16" i="1" s="1"/>
  <c r="AE16" i="1" s="1"/>
  <c r="R62" i="1"/>
  <c r="V62" i="1" s="1"/>
  <c r="AH62" i="1" s="1"/>
  <c r="Q69" i="1"/>
  <c r="U69" i="1" s="1"/>
  <c r="AE69" i="1" s="1"/>
  <c r="R38" i="1"/>
  <c r="V38" i="1" s="1"/>
  <c r="AH38" i="1" s="1"/>
  <c r="Q44" i="1"/>
  <c r="U44" i="1" s="1"/>
  <c r="AE44" i="1" s="1"/>
  <c r="Q61" i="1"/>
  <c r="U61" i="1" s="1"/>
  <c r="AE61" i="1" s="1"/>
  <c r="Q36" i="1"/>
  <c r="U36" i="1" s="1"/>
  <c r="AE36" i="1" s="1"/>
  <c r="R8" i="1"/>
  <c r="V8" i="1" s="1"/>
  <c r="AH8" i="1" s="1"/>
  <c r="Q20" i="1"/>
  <c r="U20" i="1" s="1"/>
  <c r="AE20" i="1" s="1"/>
  <c r="Q73" i="1"/>
  <c r="U73" i="1" s="1"/>
  <c r="AE73" i="1" s="1"/>
  <c r="R14" i="1"/>
  <c r="V14" i="1" s="1"/>
  <c r="AH14" i="1" s="1"/>
  <c r="R81" i="1"/>
  <c r="V81" i="1" s="1"/>
  <c r="AH81" i="1" s="1"/>
  <c r="Q81" i="1"/>
  <c r="U81" i="1" s="1"/>
  <c r="AE81" i="1" s="1"/>
  <c r="R78" i="1"/>
  <c r="V78" i="1" s="1"/>
  <c r="AH78" i="1" s="1"/>
  <c r="Q23" i="1"/>
  <c r="U23" i="1" s="1"/>
  <c r="AE23" i="1" s="1"/>
  <c r="R23" i="1"/>
  <c r="V23" i="1" s="1"/>
  <c r="AH23" i="1" s="1"/>
  <c r="Q82" i="1"/>
  <c r="U82" i="1" s="1"/>
  <c r="AE82" i="1" s="1"/>
  <c r="R82" i="1"/>
  <c r="V82" i="1" s="1"/>
  <c r="AH82" i="1" s="1"/>
  <c r="R54" i="1"/>
  <c r="V54" i="1" s="1"/>
  <c r="AH54" i="1" s="1"/>
  <c r="R22" i="1"/>
  <c r="V22" i="1" s="1"/>
  <c r="AH22" i="1" s="1"/>
  <c r="Q19" i="1"/>
  <c r="U19" i="1" s="1"/>
  <c r="AE19" i="1" s="1"/>
  <c r="R19" i="1"/>
  <c r="V19" i="1" s="1"/>
  <c r="AH19" i="1" s="1"/>
  <c r="R26" i="1"/>
  <c r="V26" i="1" s="1"/>
  <c r="AH26" i="1" s="1"/>
  <c r="Q26" i="1"/>
  <c r="U26" i="1" s="1"/>
  <c r="AE26" i="1" s="1"/>
  <c r="R65" i="1"/>
  <c r="V65" i="1" s="1"/>
  <c r="AH65" i="1" s="1"/>
  <c r="Q65" i="1"/>
  <c r="U65" i="1" s="1"/>
  <c r="AE65" i="1" s="1"/>
  <c r="Q13" i="1"/>
  <c r="U13" i="1" s="1"/>
  <c r="AE13" i="1" s="1"/>
  <c r="R13" i="1"/>
  <c r="V13" i="1" s="1"/>
  <c r="AH13" i="1" s="1"/>
  <c r="Q5" i="1"/>
  <c r="U5" i="1" s="1"/>
  <c r="AE5" i="1" s="1"/>
  <c r="R5" i="1"/>
  <c r="V5" i="1" s="1"/>
  <c r="AH5" i="1" s="1"/>
  <c r="R42" i="1"/>
  <c r="V42" i="1" s="1"/>
  <c r="AH42" i="1" s="1"/>
  <c r="Q42" i="1"/>
  <c r="U42" i="1" s="1"/>
  <c r="AE42" i="1" s="1"/>
  <c r="Q39" i="1"/>
  <c r="U39" i="1" s="1"/>
  <c r="AE39" i="1" s="1"/>
  <c r="R39" i="1"/>
  <c r="V39" i="1" s="1"/>
  <c r="AH39" i="1" s="1"/>
  <c r="Q68" i="1"/>
  <c r="U68" i="1" s="1"/>
  <c r="AE68" i="1" s="1"/>
  <c r="R68" i="1"/>
  <c r="V68" i="1" s="1"/>
  <c r="AH68" i="1" s="1"/>
  <c r="R72" i="1"/>
  <c r="V72" i="1" s="1"/>
  <c r="AH72" i="1" s="1"/>
  <c r="R12" i="1"/>
  <c r="V12" i="1" s="1"/>
  <c r="AH12" i="1" s="1"/>
  <c r="Q12" i="1"/>
  <c r="U12" i="1" s="1"/>
  <c r="AE12" i="1" s="1"/>
  <c r="R6" i="1"/>
  <c r="V6" i="1" s="1"/>
  <c r="AH6" i="1" s="1"/>
  <c r="R75" i="1"/>
  <c r="V75" i="1" s="1"/>
  <c r="AH75" i="1" s="1"/>
  <c r="R67" i="1"/>
  <c r="V67" i="1" s="1"/>
  <c r="AH67" i="1" s="1"/>
  <c r="R43" i="1"/>
  <c r="V43" i="1" s="1"/>
  <c r="AH43" i="1" s="1"/>
  <c r="R27" i="1"/>
  <c r="V27" i="1" s="1"/>
  <c r="AH27" i="1" s="1"/>
  <c r="R11" i="1"/>
  <c r="V11" i="1" s="1"/>
  <c r="AH11" i="1" s="1"/>
  <c r="R77" i="1"/>
  <c r="V77" i="1" s="1"/>
  <c r="AH77" i="1" s="1"/>
  <c r="R53" i="1"/>
  <c r="V53" i="1" s="1"/>
  <c r="AH53" i="1" s="1"/>
  <c r="R37" i="1"/>
  <c r="V37" i="1" s="1"/>
  <c r="AH37" i="1" s="1"/>
  <c r="R21" i="1"/>
  <c r="V21" i="1" s="1"/>
  <c r="AH21" i="1" s="1"/>
  <c r="R74" i="1"/>
  <c r="V74" i="1" s="1"/>
  <c r="AH74" i="1" s="1"/>
  <c r="R66" i="1"/>
  <c r="V66" i="1" s="1"/>
  <c r="AH66" i="1" s="1"/>
  <c r="R18" i="1"/>
  <c r="V18" i="1" s="1"/>
  <c r="AH18" i="1" s="1"/>
  <c r="R10" i="1"/>
  <c r="V10" i="1" s="1"/>
  <c r="AH10" i="1" s="1"/>
  <c r="Q4" i="1"/>
  <c r="U4" i="1" s="1"/>
  <c r="AE4" i="1" s="1"/>
  <c r="R63" i="1"/>
  <c r="V63" i="1" s="1"/>
  <c r="AH63" i="1" s="1"/>
  <c r="R15" i="1"/>
  <c r="V15" i="1" s="1"/>
  <c r="AH15" i="1" s="1"/>
  <c r="R7" i="1"/>
  <c r="V7" i="1" s="1"/>
  <c r="AH7" i="1" s="1"/>
  <c r="R76" i="1"/>
  <c r="V76" i="1" s="1"/>
  <c r="AH76" i="1" s="1"/>
  <c r="R41" i="1"/>
  <c r="V41" i="1" s="1"/>
  <c r="AH41" i="1" s="1"/>
  <c r="R25" i="1"/>
  <c r="V25" i="1" s="1"/>
  <c r="AH25" i="1" s="1"/>
  <c r="R17" i="1"/>
  <c r="V17" i="1" s="1"/>
  <c r="AH17" i="1" s="1"/>
  <c r="R9" i="1"/>
  <c r="V9" i="1" s="1"/>
  <c r="AH9" i="1" s="1"/>
  <c r="Q79" i="1"/>
  <c r="U79" i="1" s="1"/>
  <c r="AE79" i="1" s="1"/>
  <c r="R55" i="1" l="1"/>
  <c r="V55" i="1" s="1"/>
  <c r="AH55" i="1" s="1"/>
  <c r="D47" i="1"/>
  <c r="L46" i="1"/>
  <c r="P46" i="1" s="1"/>
  <c r="T46" i="1" s="1"/>
  <c r="AB46" i="1" s="1"/>
  <c r="N46" i="1"/>
  <c r="L71" i="1"/>
  <c r="P71" i="1" s="1"/>
  <c r="T71" i="1" s="1"/>
  <c r="AB71" i="1" s="1"/>
  <c r="N71" i="1"/>
  <c r="M28" i="1"/>
  <c r="Q28" i="1" s="1"/>
  <c r="U28" i="1" s="1"/>
  <c r="AE28" i="1" s="1"/>
  <c r="R28" i="1"/>
  <c r="V28" i="1" s="1"/>
  <c r="AH28" i="1" s="1"/>
  <c r="R45" i="1"/>
  <c r="V45" i="1" s="1"/>
  <c r="AH45" i="1" s="1"/>
  <c r="D30" i="1"/>
  <c r="L29" i="1"/>
  <c r="P29" i="1" s="1"/>
  <c r="T29" i="1" s="1"/>
  <c r="AB29" i="1" s="1"/>
  <c r="N29" i="1"/>
  <c r="N56" i="1"/>
  <c r="C57" i="1"/>
  <c r="L56" i="1"/>
  <c r="P56" i="1" s="1"/>
  <c r="T56" i="1" s="1"/>
  <c r="AB56" i="1" s="1"/>
  <c r="R70" i="1"/>
  <c r="V70" i="1" s="1"/>
  <c r="AH70" i="1" s="1"/>
  <c r="L64" i="1"/>
  <c r="P64" i="1" s="1"/>
  <c r="T64" i="1" s="1"/>
  <c r="AB64" i="1" s="1"/>
  <c r="N64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D31" i="1" l="1"/>
  <c r="N30" i="1"/>
  <c r="L30" i="1"/>
  <c r="P30" i="1" s="1"/>
  <c r="T30" i="1" s="1"/>
  <c r="AB30" i="1" s="1"/>
  <c r="D48" i="1"/>
  <c r="L47" i="1"/>
  <c r="P47" i="1" s="1"/>
  <c r="T47" i="1" s="1"/>
  <c r="AB47" i="1" s="1"/>
  <c r="N47" i="1"/>
  <c r="M64" i="1"/>
  <c r="Q64" i="1" s="1"/>
  <c r="U64" i="1" s="1"/>
  <c r="AE64" i="1" s="1"/>
  <c r="R64" i="1"/>
  <c r="V64" i="1" s="1"/>
  <c r="AH64" i="1" s="1"/>
  <c r="L57" i="1"/>
  <c r="P57" i="1" s="1"/>
  <c r="T57" i="1" s="1"/>
  <c r="AB57" i="1" s="1"/>
  <c r="N57" i="1"/>
  <c r="C58" i="1"/>
  <c r="M71" i="1"/>
  <c r="Q71" i="1" s="1"/>
  <c r="U71" i="1" s="1"/>
  <c r="AE71" i="1" s="1"/>
  <c r="R71" i="1"/>
  <c r="V71" i="1" s="1"/>
  <c r="AH71" i="1" s="1"/>
  <c r="M56" i="1"/>
  <c r="Q56" i="1" s="1"/>
  <c r="U56" i="1" s="1"/>
  <c r="AE56" i="1" s="1"/>
  <c r="R56" i="1"/>
  <c r="V56" i="1" s="1"/>
  <c r="AH56" i="1" s="1"/>
  <c r="M29" i="1"/>
  <c r="Q29" i="1" s="1"/>
  <c r="U29" i="1" s="1"/>
  <c r="AE29" i="1" s="1"/>
  <c r="R29" i="1"/>
  <c r="V29" i="1" s="1"/>
  <c r="AH29" i="1" s="1"/>
  <c r="M46" i="1"/>
  <c r="Q46" i="1" s="1"/>
  <c r="U46" i="1" s="1"/>
  <c r="AE46" i="1" s="1"/>
  <c r="R46" i="1"/>
  <c r="V46" i="1" s="1"/>
  <c r="AH46" i="1" s="1"/>
  <c r="P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M47" i="1" l="1"/>
  <c r="Q47" i="1" s="1"/>
  <c r="U47" i="1" s="1"/>
  <c r="AE47" i="1" s="1"/>
  <c r="R47" i="1"/>
  <c r="V47" i="1" s="1"/>
  <c r="AH47" i="1" s="1"/>
  <c r="D49" i="1"/>
  <c r="L48" i="1"/>
  <c r="P48" i="1" s="1"/>
  <c r="T48" i="1" s="1"/>
  <c r="AB48" i="1" s="1"/>
  <c r="N48" i="1"/>
  <c r="C59" i="1"/>
  <c r="L58" i="1"/>
  <c r="P58" i="1" s="1"/>
  <c r="T58" i="1" s="1"/>
  <c r="AB58" i="1" s="1"/>
  <c r="N58" i="1"/>
  <c r="D32" i="1"/>
  <c r="L31" i="1"/>
  <c r="P31" i="1" s="1"/>
  <c r="T31" i="1" s="1"/>
  <c r="AB31" i="1" s="1"/>
  <c r="N31" i="1"/>
  <c r="M57" i="1"/>
  <c r="Q57" i="1" s="1"/>
  <c r="U57" i="1" s="1"/>
  <c r="AE57" i="1" s="1"/>
  <c r="R57" i="1"/>
  <c r="V57" i="1" s="1"/>
  <c r="AH57" i="1" s="1"/>
  <c r="M30" i="1"/>
  <c r="Q30" i="1" s="1"/>
  <c r="U30" i="1" s="1"/>
  <c r="AE30" i="1" s="1"/>
  <c r="R30" i="1"/>
  <c r="V30" i="1" s="1"/>
  <c r="AH30" i="1" s="1"/>
  <c r="T3" i="1"/>
  <c r="AB3" i="1" s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R3" i="1"/>
  <c r="V3" i="1" s="1"/>
  <c r="Q3" i="1"/>
  <c r="U3" i="1" s="1"/>
  <c r="AE3" i="1" s="1"/>
  <c r="M58" i="1" l="1"/>
  <c r="Q58" i="1" s="1"/>
  <c r="U58" i="1" s="1"/>
  <c r="AE58" i="1" s="1"/>
  <c r="R58" i="1"/>
  <c r="V58" i="1" s="1"/>
  <c r="AH58" i="1" s="1"/>
  <c r="D50" i="1"/>
  <c r="N49" i="1"/>
  <c r="L49" i="1"/>
  <c r="P49" i="1" s="1"/>
  <c r="T49" i="1" s="1"/>
  <c r="AB49" i="1" s="1"/>
  <c r="AH3" i="1"/>
  <c r="D33" i="1"/>
  <c r="L32" i="1"/>
  <c r="P32" i="1" s="1"/>
  <c r="T32" i="1" s="1"/>
  <c r="AB32" i="1" s="1"/>
  <c r="N32" i="1"/>
  <c r="C60" i="1"/>
  <c r="L59" i="1"/>
  <c r="P59" i="1" s="1"/>
  <c r="T59" i="1" s="1"/>
  <c r="AB59" i="1" s="1"/>
  <c r="N59" i="1"/>
  <c r="M31" i="1"/>
  <c r="Q31" i="1" s="1"/>
  <c r="U31" i="1" s="1"/>
  <c r="AE31" i="1" s="1"/>
  <c r="R31" i="1"/>
  <c r="V31" i="1" s="1"/>
  <c r="AH31" i="1" s="1"/>
  <c r="M48" i="1"/>
  <c r="Q48" i="1" s="1"/>
  <c r="U48" i="1" s="1"/>
  <c r="AE48" i="1" s="1"/>
  <c r="R48" i="1"/>
  <c r="V48" i="1" s="1"/>
  <c r="AH48" i="1" s="1"/>
  <c r="M32" i="1" l="1"/>
  <c r="Q32" i="1" s="1"/>
  <c r="U32" i="1" s="1"/>
  <c r="AE32" i="1" s="1"/>
  <c r="R32" i="1"/>
  <c r="V32" i="1" s="1"/>
  <c r="D34" i="1"/>
  <c r="L33" i="1"/>
  <c r="P33" i="1" s="1"/>
  <c r="T33" i="1" s="1"/>
  <c r="AB33" i="1" s="1"/>
  <c r="N33" i="1"/>
  <c r="M59" i="1"/>
  <c r="Q59" i="1" s="1"/>
  <c r="U59" i="1" s="1"/>
  <c r="AE59" i="1" s="1"/>
  <c r="R59" i="1"/>
  <c r="V59" i="1" s="1"/>
  <c r="M49" i="1"/>
  <c r="Q49" i="1" s="1"/>
  <c r="U49" i="1" s="1"/>
  <c r="AE49" i="1" s="1"/>
  <c r="R49" i="1"/>
  <c r="V49" i="1" s="1"/>
  <c r="D51" i="1"/>
  <c r="L50" i="1"/>
  <c r="P50" i="1" s="1"/>
  <c r="T50" i="1" s="1"/>
  <c r="AB50" i="1" s="1"/>
  <c r="N50" i="1"/>
  <c r="N60" i="1"/>
  <c r="L60" i="1"/>
  <c r="P60" i="1" s="1"/>
  <c r="T60" i="1" s="1"/>
  <c r="AB60" i="1" s="1"/>
  <c r="M50" i="1" l="1"/>
  <c r="Q50" i="1" s="1"/>
  <c r="U50" i="1" s="1"/>
  <c r="AE50" i="1" s="1"/>
  <c r="R50" i="1"/>
  <c r="V50" i="1" s="1"/>
  <c r="AH59" i="1"/>
  <c r="D35" i="1"/>
  <c r="L34" i="1"/>
  <c r="P34" i="1" s="1"/>
  <c r="T34" i="1" s="1"/>
  <c r="AB34" i="1" s="1"/>
  <c r="N34" i="1"/>
  <c r="M60" i="1"/>
  <c r="Q60" i="1" s="1"/>
  <c r="U60" i="1" s="1"/>
  <c r="AE60" i="1" s="1"/>
  <c r="R60" i="1"/>
  <c r="V60" i="1" s="1"/>
  <c r="D52" i="1"/>
  <c r="L51" i="1"/>
  <c r="P51" i="1" s="1"/>
  <c r="T51" i="1" s="1"/>
  <c r="AB51" i="1" s="1"/>
  <c r="N51" i="1"/>
  <c r="AH32" i="1"/>
  <c r="AH49" i="1"/>
  <c r="M33" i="1"/>
  <c r="Q33" i="1" s="1"/>
  <c r="U33" i="1" s="1"/>
  <c r="AE33" i="1" s="1"/>
  <c r="R33" i="1"/>
  <c r="V33" i="1" s="1"/>
  <c r="M34" i="1" l="1"/>
  <c r="Q34" i="1" s="1"/>
  <c r="U34" i="1" s="1"/>
  <c r="AE34" i="1" s="1"/>
  <c r="R34" i="1"/>
  <c r="V34" i="1" s="1"/>
  <c r="AH50" i="1"/>
  <c r="L35" i="1"/>
  <c r="P35" i="1" s="1"/>
  <c r="T35" i="1" s="1"/>
  <c r="AB35" i="1" s="1"/>
  <c r="N35" i="1"/>
  <c r="L52" i="1"/>
  <c r="P52" i="1" s="1"/>
  <c r="T52" i="1" s="1"/>
  <c r="AB52" i="1" s="1"/>
  <c r="N52" i="1"/>
  <c r="AH33" i="1"/>
  <c r="M51" i="1"/>
  <c r="Q51" i="1" s="1"/>
  <c r="U51" i="1" s="1"/>
  <c r="AE51" i="1" s="1"/>
  <c r="R51" i="1"/>
  <c r="V51" i="1" s="1"/>
  <c r="AH60" i="1"/>
  <c r="M35" i="1" l="1"/>
  <c r="Q35" i="1" s="1"/>
  <c r="U35" i="1" s="1"/>
  <c r="AE35" i="1" s="1"/>
  <c r="R35" i="1"/>
  <c r="V35" i="1" s="1"/>
  <c r="W45" i="1" s="1"/>
  <c r="W28" i="1"/>
  <c r="AH51" i="1"/>
  <c r="W51" i="1"/>
  <c r="W60" i="1"/>
  <c r="AH34" i="1"/>
  <c r="W34" i="1"/>
  <c r="W98" i="1"/>
  <c r="W73" i="1"/>
  <c r="W24" i="1"/>
  <c r="W32" i="1"/>
  <c r="W61" i="1"/>
  <c r="W42" i="1"/>
  <c r="W63" i="1"/>
  <c r="W96" i="1"/>
  <c r="W39" i="1"/>
  <c r="W36" i="1"/>
  <c r="W103" i="1"/>
  <c r="W105" i="1"/>
  <c r="W26" i="1"/>
  <c r="W65" i="1"/>
  <c r="W92" i="1"/>
  <c r="W84" i="1"/>
  <c r="W11" i="1"/>
  <c r="M52" i="1"/>
  <c r="Q52" i="1" s="1"/>
  <c r="U52" i="1" s="1"/>
  <c r="AE52" i="1" s="1"/>
  <c r="R52" i="1"/>
  <c r="V52" i="1" s="1"/>
  <c r="W74" i="1"/>
  <c r="W83" i="1" l="1"/>
  <c r="W31" i="1"/>
  <c r="W80" i="1"/>
  <c r="W9" i="1"/>
  <c r="W23" i="1"/>
  <c r="W46" i="1"/>
  <c r="W76" i="1"/>
  <c r="W91" i="1"/>
  <c r="W5" i="1"/>
  <c r="W57" i="1"/>
  <c r="W75" i="1"/>
  <c r="W43" i="1"/>
  <c r="W29" i="1"/>
  <c r="W33" i="1"/>
  <c r="W69" i="1"/>
  <c r="W47" i="1"/>
  <c r="W70" i="1"/>
  <c r="W68" i="1"/>
  <c r="W87" i="1"/>
  <c r="W40" i="1"/>
  <c r="W21" i="1"/>
  <c r="W100" i="1"/>
  <c r="W25" i="1"/>
  <c r="W64" i="1"/>
  <c r="W101" i="1"/>
  <c r="W79" i="1"/>
  <c r="W82" i="1"/>
  <c r="W90" i="1"/>
  <c r="W7" i="1"/>
  <c r="W62" i="1"/>
  <c r="W6" i="1"/>
  <c r="W86" i="1"/>
  <c r="W50" i="1"/>
  <c r="AH35" i="1"/>
  <c r="W35" i="1"/>
  <c r="W38" i="1"/>
  <c r="W55" i="1"/>
  <c r="W102" i="1"/>
  <c r="W67" i="1"/>
  <c r="W85" i="1"/>
  <c r="W104" i="1"/>
  <c r="W41" i="1"/>
  <c r="W10" i="1"/>
  <c r="W93" i="1"/>
  <c r="W58" i="1"/>
  <c r="W13" i="1"/>
  <c r="W27" i="1"/>
  <c r="W18" i="1"/>
  <c r="W56" i="1"/>
  <c r="W49" i="1"/>
  <c r="W44" i="1"/>
  <c r="W94" i="1"/>
  <c r="W99" i="1"/>
  <c r="W59" i="1"/>
  <c r="W4" i="1"/>
  <c r="W22" i="1"/>
  <c r="W71" i="1"/>
  <c r="W37" i="1"/>
  <c r="W88" i="1"/>
  <c r="W48" i="1"/>
  <c r="W77" i="1"/>
  <c r="W3" i="1"/>
  <c r="W89" i="1"/>
  <c r="W15" i="1"/>
  <c r="AH52" i="1"/>
  <c r="W52" i="1"/>
  <c r="W78" i="1"/>
  <c r="W16" i="1"/>
  <c r="W81" i="1"/>
  <c r="W30" i="1"/>
  <c r="W20" i="1"/>
  <c r="W66" i="1"/>
  <c r="W106" i="1"/>
  <c r="W17" i="1"/>
  <c r="W14" i="1"/>
  <c r="W72" i="1"/>
  <c r="W97" i="1"/>
  <c r="W54" i="1"/>
  <c r="W8" i="1"/>
  <c r="W12" i="1"/>
  <c r="W19" i="1"/>
  <c r="W95" i="1"/>
  <c r="W53" i="1"/>
</calcChain>
</file>

<file path=xl/sharedStrings.xml><?xml version="1.0" encoding="utf-8"?>
<sst xmlns="http://schemas.openxmlformats.org/spreadsheetml/2006/main" count="907" uniqueCount="49">
  <si>
    <t>X</t>
  </si>
  <si>
    <t>Y</t>
  </si>
  <si>
    <t>Z</t>
  </si>
  <si>
    <t>speakers</t>
  </si>
  <si>
    <t>elevation θ</t>
  </si>
  <si>
    <t>azimuth φ</t>
  </si>
  <si>
    <t>distance ρ</t>
  </si>
  <si>
    <t>Z'</t>
  </si>
  <si>
    <t>A</t>
  </si>
  <si>
    <t>E</t>
  </si>
  <si>
    <t>D</t>
  </si>
  <si>
    <t>i</t>
  </si>
  <si>
    <t>Ceiling</t>
  </si>
  <si>
    <t>Ring 4m</t>
  </si>
  <si>
    <t>D_NORM</t>
  </si>
  <si>
    <t>"Elevation":</t>
  </si>
  <si>
    <t xml:space="preserve">"Azimuth": </t>
  </si>
  <si>
    <t>"Radius":</t>
  </si>
  <si>
    <t>"IsImaginary": false</t>
  </si>
  <si>
    <t xml:space="preserve">"Channel": </t>
  </si>
  <si>
    <t>"Gain": 1.0</t>
  </si>
  <si>
    <t>},</t>
  </si>
  <si>
    <t>{</t>
  </si>
  <si>
    <t>Ring 2m - hoek mach + 1</t>
  </si>
  <si>
    <t>Ring 2m - hoek mach</t>
  </si>
  <si>
    <t>Ring 2m - hoek trap</t>
  </si>
  <si>
    <t>Ring 2m - hoek kleedk</t>
  </si>
  <si>
    <t>Ring 2m - hoek urgent</t>
  </si>
  <si>
    <t>Ring 30cm - Hoek mach</t>
  </si>
  <si>
    <t>Hoek Trap</t>
  </si>
  <si>
    <t>Hoek kleedk</t>
  </si>
  <si>
    <t>Hoek urgent</t>
  </si>
  <si>
    <t>Subs 18" - machinekmr</t>
  </si>
  <si>
    <t>18" trap</t>
  </si>
  <si>
    <t>18" kleedk</t>
  </si>
  <si>
    <t>18" urgent</t>
  </si>
  <si>
    <t>Subs 12" Machinekmr</t>
  </si>
  <si>
    <t>12" trap</t>
  </si>
  <si>
    <t>12" kleedk</t>
  </si>
  <si>
    <t>12" urgent</t>
  </si>
  <si>
    <t>FAKE SPEAKERS</t>
  </si>
  <si>
    <t>BARCO FORMAT</t>
  </si>
  <si>
    <t>&lt;Speaker width = "0.5" x = "</t>
  </si>
  <si>
    <t>" y = "</t>
  </si>
  <si>
    <t>" z = "</t>
  </si>
  <si>
    <t>" lsNo = "</t>
  </si>
  <si>
    <t>" pitch = "0.00" disabled = "0" roll = "0" heading = "</t>
  </si>
  <si>
    <t>"/&gt;</t>
  </si>
  <si>
    <t>boven 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</si>
</sst>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222222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3B16-1B89-44E8-8684-E11C0F6FE32A}">
  <dimension ref="A1:BM106"/>
  <sheetViews>
    <sheetView tabSelected="1" topLeftCell="A29" zoomScale="115" zoomScaleNormal="115" workbookViewId="0">
      <selection activeCell="A31" sqref="A31"/>
    </sheetView>
  </sheetViews>
  <sheetFormatPr defaultRowHeight="14.4" x14ac:dyDescent="0.3"/>
  <cols>
    <col min="1" max="1" width="24.6640625" customWidth="1"/>
    <col min="3" max="10" width="8.88671875" style="1"/>
    <col min="12" max="14" width="12.6640625" customWidth="1"/>
    <col min="16" max="16" width="11.109375" customWidth="1"/>
    <col min="17" max="17" width="12.77734375" customWidth="1"/>
    <col min="18" max="18" width="11.109375" customWidth="1"/>
    <col min="36" max="36" width="19.6640625" customWidth="1"/>
  </cols>
  <sheetData>
    <row r="1" spans="1:65" x14ac:dyDescent="0.3">
      <c r="B1" s="5">
        <v>44093</v>
      </c>
      <c r="C1" s="6"/>
      <c r="D1" s="6"/>
      <c r="E1" s="6"/>
      <c r="F1" s="6"/>
      <c r="AW1" t="s">
        <v>41</v>
      </c>
    </row>
    <row r="2" spans="1:65" x14ac:dyDescent="0.3">
      <c r="B2" t="s">
        <v>3</v>
      </c>
      <c r="C2" s="1" t="s">
        <v>0</v>
      </c>
      <c r="D2" s="1" t="s">
        <v>1</v>
      </c>
      <c r="E2" s="1" t="s">
        <v>7</v>
      </c>
      <c r="F2" s="1" t="s">
        <v>2</v>
      </c>
      <c r="G2" s="1" t="s">
        <v>0</v>
      </c>
      <c r="H2" s="1" t="s">
        <v>1</v>
      </c>
      <c r="I2" s="1" t="s">
        <v>7</v>
      </c>
      <c r="J2" s="1" t="s">
        <v>2</v>
      </c>
      <c r="L2" s="1" t="s">
        <v>5</v>
      </c>
      <c r="M2" s="1" t="s">
        <v>4</v>
      </c>
      <c r="N2" s="1" t="s">
        <v>6</v>
      </c>
      <c r="P2" s="1" t="s">
        <v>5</v>
      </c>
      <c r="Q2" s="1" t="s">
        <v>4</v>
      </c>
      <c r="R2" s="1" t="s">
        <v>6</v>
      </c>
      <c r="S2" s="1" t="s">
        <v>11</v>
      </c>
      <c r="T2" s="2" t="s">
        <v>8</v>
      </c>
      <c r="U2" s="1" t="s">
        <v>9</v>
      </c>
      <c r="V2" s="1" t="s">
        <v>10</v>
      </c>
      <c r="W2" s="1" t="s">
        <v>14</v>
      </c>
      <c r="X2" s="1"/>
      <c r="Y2" s="1"/>
      <c r="Z2" s="1"/>
      <c r="AB2" t="s">
        <v>8</v>
      </c>
      <c r="AE2" t="s">
        <v>9</v>
      </c>
      <c r="AH2" t="s">
        <v>14</v>
      </c>
      <c r="AM2" t="s">
        <v>11</v>
      </c>
    </row>
    <row r="3" spans="1:65" x14ac:dyDescent="0.3">
      <c r="A3" t="s">
        <v>12</v>
      </c>
      <c r="B3">
        <v>1</v>
      </c>
      <c r="C3" s="1">
        <v>1.25</v>
      </c>
      <c r="D3" s="1">
        <v>2.58</v>
      </c>
      <c r="E3" s="1">
        <v>6</v>
      </c>
      <c r="F3" s="1">
        <f>E3-1.86</f>
        <v>4.1399999999999997</v>
      </c>
      <c r="G3" s="1">
        <v>1.25</v>
      </c>
      <c r="H3" s="1">
        <v>2.58</v>
      </c>
      <c r="I3" s="1">
        <v>6</v>
      </c>
      <c r="J3" s="1">
        <v>6</v>
      </c>
      <c r="L3">
        <f>ATAN2(C3,D3)</f>
        <v>1.1196285690751924</v>
      </c>
      <c r="M3">
        <f>ACOS(F3/N3)</f>
        <v>0.60566034998544716</v>
      </c>
      <c r="N3">
        <f>SQRT(C3*C3+D3*D3+F3*F3)</f>
        <v>5.0357223910775701</v>
      </c>
      <c r="P3">
        <f>DEGREES(L3)</f>
        <v>64.149991630280084</v>
      </c>
      <c r="Q3">
        <f>DEGREES(M3)</f>
        <v>34.701781872582451</v>
      </c>
      <c r="R3">
        <f>N3</f>
        <v>5.0357223910775701</v>
      </c>
      <c r="S3">
        <v>1</v>
      </c>
      <c r="T3">
        <f>P3</f>
        <v>64.149991630280084</v>
      </c>
      <c r="U3">
        <f>90-Q3</f>
        <v>55.298218127417549</v>
      </c>
      <c r="V3">
        <f>R3</f>
        <v>5.0357223910775701</v>
      </c>
      <c r="W3">
        <f t="shared" ref="W3:W34" si="0">V3/MAX(V:V)</f>
        <v>0.7072113709202148</v>
      </c>
      <c r="Y3" t="s">
        <v>22</v>
      </c>
      <c r="AA3" t="s">
        <v>16</v>
      </c>
      <c r="AB3">
        <f>T3</f>
        <v>64.149991630280084</v>
      </c>
      <c r="AD3" t="s">
        <v>15</v>
      </c>
      <c r="AE3">
        <f>U3</f>
        <v>55.298218127417549</v>
      </c>
      <c r="AG3" t="s">
        <v>17</v>
      </c>
      <c r="AH3">
        <f>V3</f>
        <v>5.0357223910775701</v>
      </c>
      <c r="AJ3" t="s">
        <v>18</v>
      </c>
      <c r="AL3" t="s">
        <v>19</v>
      </c>
      <c r="AM3">
        <v>1</v>
      </c>
      <c r="AO3" t="s">
        <v>20</v>
      </c>
      <c r="AQ3" t="s">
        <v>21</v>
      </c>
      <c r="AW3" t="s">
        <v>42</v>
      </c>
      <c r="AZ3" s="1">
        <f>C3</f>
        <v>1.25</v>
      </c>
      <c r="BA3" t="s">
        <v>43</v>
      </c>
      <c r="BB3" s="1">
        <f>D3</f>
        <v>2.58</v>
      </c>
      <c r="BC3" t="s">
        <v>44</v>
      </c>
      <c r="BD3" s="1">
        <f>E3</f>
        <v>6</v>
      </c>
      <c r="BE3" t="s">
        <v>45</v>
      </c>
      <c r="BG3" t="s">
        <v>46</v>
      </c>
      <c r="BM3" t="s">
        <v>47</v>
      </c>
    </row>
    <row r="4" spans="1:65" x14ac:dyDescent="0.3">
      <c r="B4">
        <f>B3+1</f>
        <v>2</v>
      </c>
      <c r="C4" s="1">
        <v>-1.25</v>
      </c>
      <c r="D4" s="1">
        <v>2.58</v>
      </c>
      <c r="E4" s="1">
        <v>6</v>
      </c>
      <c r="F4" s="1">
        <f t="shared" ref="F4:F67" si="1">E4-1.86</f>
        <v>4.1399999999999997</v>
      </c>
      <c r="G4" s="1">
        <v>-1.25</v>
      </c>
      <c r="H4" s="1">
        <v>2.58</v>
      </c>
      <c r="I4" s="1">
        <v>6</v>
      </c>
      <c r="J4" s="1">
        <v>6</v>
      </c>
      <c r="L4">
        <f t="shared" ref="L4:L67" si="2">ATAN2(C4,D4)</f>
        <v>2.0219640845146007</v>
      </c>
      <c r="M4">
        <f t="shared" ref="M4:M67" si="3">ACOS(F4/N4)</f>
        <v>0.60566034998544716</v>
      </c>
      <c r="N4">
        <f t="shared" ref="N4:N67" si="4">SQRT(C4*C4+D4*D4+F4*F4)</f>
        <v>5.0357223910775701</v>
      </c>
      <c r="P4">
        <f t="shared" ref="P4:P67" si="5">DEGREES(L4)</f>
        <v>115.85000836971992</v>
      </c>
      <c r="Q4">
        <f t="shared" ref="Q4:Q67" si="6">DEGREES(M4)</f>
        <v>34.701781872582451</v>
      </c>
      <c r="R4">
        <f t="shared" ref="R4:R67" si="7">N4</f>
        <v>5.0357223910775701</v>
      </c>
      <c r="S4">
        <f>S3+1</f>
        <v>2</v>
      </c>
      <c r="T4">
        <f t="shared" ref="T4:T67" si="8">P4</f>
        <v>115.85000836971992</v>
      </c>
      <c r="U4">
        <f t="shared" ref="U4:U67" si="9">90-Q4</f>
        <v>55.298218127417549</v>
      </c>
      <c r="V4">
        <f t="shared" ref="V4:V67" si="10">R4</f>
        <v>5.0357223910775701</v>
      </c>
      <c r="W4">
        <f t="shared" si="0"/>
        <v>0.7072113709202148</v>
      </c>
      <c r="Y4" t="s">
        <v>22</v>
      </c>
      <c r="AA4" t="s">
        <v>16</v>
      </c>
      <c r="AB4">
        <f t="shared" ref="AB4:AB67" si="11">T4</f>
        <v>115.85000836971992</v>
      </c>
      <c r="AD4" t="s">
        <v>15</v>
      </c>
      <c r="AE4">
        <f t="shared" ref="AE4:AE67" si="12">U4</f>
        <v>55.298218127417549</v>
      </c>
      <c r="AG4" t="s">
        <v>17</v>
      </c>
      <c r="AH4">
        <f t="shared" ref="AH4:AH67" si="13">V4</f>
        <v>5.0357223910775701</v>
      </c>
      <c r="AJ4" t="s">
        <v>18</v>
      </c>
      <c r="AL4" t="s">
        <v>19</v>
      </c>
      <c r="AM4">
        <v>2</v>
      </c>
      <c r="AO4" t="s">
        <v>20</v>
      </c>
      <c r="AQ4" t="s">
        <v>21</v>
      </c>
    </row>
    <row r="5" spans="1:65" x14ac:dyDescent="0.3">
      <c r="B5">
        <f t="shared" ref="B5:B73" si="14">B4+1</f>
        <v>3</v>
      </c>
      <c r="C5" s="1">
        <v>2.5</v>
      </c>
      <c r="D5" s="1">
        <v>0.66</v>
      </c>
      <c r="E5" s="1">
        <v>6</v>
      </c>
      <c r="F5" s="1">
        <f t="shared" si="1"/>
        <v>4.1399999999999997</v>
      </c>
      <c r="G5" s="1">
        <v>2.5</v>
      </c>
      <c r="H5" s="1">
        <v>0.66</v>
      </c>
      <c r="I5" s="1">
        <v>6</v>
      </c>
      <c r="J5" s="1">
        <v>6</v>
      </c>
      <c r="L5">
        <f t="shared" si="2"/>
        <v>0.25811111638316186</v>
      </c>
      <c r="M5">
        <f t="shared" si="3"/>
        <v>0.55827838637782823</v>
      </c>
      <c r="N5">
        <f t="shared" si="4"/>
        <v>4.8811064319475763</v>
      </c>
      <c r="P5">
        <f t="shared" si="5"/>
        <v>14.788677614165172</v>
      </c>
      <c r="Q5">
        <f t="shared" si="6"/>
        <v>31.98699533282343</v>
      </c>
      <c r="R5">
        <f t="shared" si="7"/>
        <v>4.8811064319475763</v>
      </c>
      <c r="S5">
        <f t="shared" ref="S5:S68" si="15">S4+1</f>
        <v>3</v>
      </c>
      <c r="T5">
        <f t="shared" si="8"/>
        <v>14.788677614165172</v>
      </c>
      <c r="U5">
        <f t="shared" si="9"/>
        <v>58.013004667176574</v>
      </c>
      <c r="V5">
        <f t="shared" si="10"/>
        <v>4.8811064319475763</v>
      </c>
      <c r="W5">
        <f t="shared" si="0"/>
        <v>0.68549727392864723</v>
      </c>
      <c r="Y5" t="s">
        <v>22</v>
      </c>
      <c r="AA5" t="s">
        <v>16</v>
      </c>
      <c r="AB5">
        <f t="shared" si="11"/>
        <v>14.788677614165172</v>
      </c>
      <c r="AD5" t="s">
        <v>15</v>
      </c>
      <c r="AE5">
        <f t="shared" si="12"/>
        <v>58.013004667176574</v>
      </c>
      <c r="AG5" t="s">
        <v>17</v>
      </c>
      <c r="AH5">
        <f t="shared" si="13"/>
        <v>4.8811064319475763</v>
      </c>
      <c r="AJ5" t="s">
        <v>18</v>
      </c>
      <c r="AL5" t="s">
        <v>19</v>
      </c>
      <c r="AM5">
        <v>3</v>
      </c>
      <c r="AO5" t="s">
        <v>20</v>
      </c>
      <c r="AQ5" t="s">
        <v>21</v>
      </c>
    </row>
    <row r="6" spans="1:65" x14ac:dyDescent="0.3">
      <c r="B6">
        <f t="shared" si="14"/>
        <v>4</v>
      </c>
      <c r="C6" s="1">
        <v>0</v>
      </c>
      <c r="D6" s="1">
        <v>0.66</v>
      </c>
      <c r="E6" s="1">
        <v>6</v>
      </c>
      <c r="F6" s="1">
        <f t="shared" si="1"/>
        <v>4.1399999999999997</v>
      </c>
      <c r="G6" s="1">
        <v>0</v>
      </c>
      <c r="H6" s="1">
        <v>0.66</v>
      </c>
      <c r="I6" s="1">
        <v>6</v>
      </c>
      <c r="J6" s="1">
        <v>6</v>
      </c>
      <c r="L6">
        <f t="shared" si="2"/>
        <v>1.5707963267948966</v>
      </c>
      <c r="M6">
        <f t="shared" si="3"/>
        <v>0.15808997112168566</v>
      </c>
      <c r="N6">
        <f t="shared" si="4"/>
        <v>4.1922786166952211</v>
      </c>
      <c r="P6">
        <f t="shared" si="5"/>
        <v>90</v>
      </c>
      <c r="Q6">
        <f t="shared" si="6"/>
        <v>9.0578881286176536</v>
      </c>
      <c r="R6">
        <f t="shared" si="7"/>
        <v>4.1922786166952211</v>
      </c>
      <c r="S6">
        <f t="shared" si="15"/>
        <v>4</v>
      </c>
      <c r="T6">
        <f t="shared" si="8"/>
        <v>90</v>
      </c>
      <c r="U6">
        <f t="shared" si="9"/>
        <v>80.942111871382352</v>
      </c>
      <c r="V6">
        <f t="shared" si="10"/>
        <v>4.1922786166952211</v>
      </c>
      <c r="W6">
        <f t="shared" si="0"/>
        <v>0.58875904538456891</v>
      </c>
      <c r="Y6" t="s">
        <v>22</v>
      </c>
      <c r="AA6" t="s">
        <v>16</v>
      </c>
      <c r="AB6">
        <f t="shared" si="11"/>
        <v>90</v>
      </c>
      <c r="AD6" t="s">
        <v>15</v>
      </c>
      <c r="AE6">
        <f t="shared" si="12"/>
        <v>80.942111871382352</v>
      </c>
      <c r="AG6" t="s">
        <v>17</v>
      </c>
      <c r="AH6">
        <f t="shared" si="13"/>
        <v>4.1922786166952211</v>
      </c>
      <c r="AJ6" t="s">
        <v>18</v>
      </c>
      <c r="AL6" t="s">
        <v>19</v>
      </c>
      <c r="AM6">
        <v>4</v>
      </c>
      <c r="AO6" t="s">
        <v>20</v>
      </c>
      <c r="AQ6" t="s">
        <v>21</v>
      </c>
    </row>
    <row r="7" spans="1:65" x14ac:dyDescent="0.3">
      <c r="B7">
        <f t="shared" si="14"/>
        <v>5</v>
      </c>
      <c r="C7" s="1">
        <v>-2.5</v>
      </c>
      <c r="D7" s="1">
        <v>0.66</v>
      </c>
      <c r="E7" s="1">
        <v>6</v>
      </c>
      <c r="F7" s="1">
        <f t="shared" si="1"/>
        <v>4.1399999999999997</v>
      </c>
      <c r="G7" s="1">
        <v>-2.5</v>
      </c>
      <c r="H7" s="1">
        <v>0.66</v>
      </c>
      <c r="I7" s="1">
        <v>6</v>
      </c>
      <c r="J7" s="1">
        <v>6</v>
      </c>
      <c r="L7">
        <f t="shared" si="2"/>
        <v>2.8834815372066314</v>
      </c>
      <c r="M7">
        <f t="shared" si="3"/>
        <v>0.55827838637782823</v>
      </c>
      <c r="N7">
        <f t="shared" si="4"/>
        <v>4.8811064319475763</v>
      </c>
      <c r="P7">
        <f t="shared" si="5"/>
        <v>165.21132238583482</v>
      </c>
      <c r="Q7">
        <f t="shared" si="6"/>
        <v>31.98699533282343</v>
      </c>
      <c r="R7">
        <f t="shared" si="7"/>
        <v>4.8811064319475763</v>
      </c>
      <c r="S7">
        <f t="shared" si="15"/>
        <v>5</v>
      </c>
      <c r="T7">
        <f t="shared" si="8"/>
        <v>165.21132238583482</v>
      </c>
      <c r="U7">
        <f t="shared" si="9"/>
        <v>58.013004667176574</v>
      </c>
      <c r="V7">
        <f t="shared" si="10"/>
        <v>4.8811064319475763</v>
      </c>
      <c r="W7">
        <f t="shared" si="0"/>
        <v>0.68549727392864723</v>
      </c>
      <c r="Y7" t="s">
        <v>22</v>
      </c>
      <c r="AA7" t="s">
        <v>16</v>
      </c>
      <c r="AB7">
        <f t="shared" si="11"/>
        <v>165.21132238583482</v>
      </c>
      <c r="AD7" t="s">
        <v>15</v>
      </c>
      <c r="AE7">
        <f t="shared" si="12"/>
        <v>58.013004667176574</v>
      </c>
      <c r="AG7" t="s">
        <v>17</v>
      </c>
      <c r="AH7">
        <f t="shared" si="13"/>
        <v>4.8811064319475763</v>
      </c>
      <c r="AJ7" t="s">
        <v>18</v>
      </c>
      <c r="AL7" t="s">
        <v>19</v>
      </c>
      <c r="AM7">
        <v>5</v>
      </c>
      <c r="AO7" t="s">
        <v>20</v>
      </c>
      <c r="AQ7" t="s">
        <v>21</v>
      </c>
    </row>
    <row r="8" spans="1:65" x14ac:dyDescent="0.3">
      <c r="B8">
        <f t="shared" si="14"/>
        <v>6</v>
      </c>
      <c r="C8" s="1">
        <v>1.25</v>
      </c>
      <c r="D8" s="1">
        <v>-1.26</v>
      </c>
      <c r="E8" s="1">
        <v>6</v>
      </c>
      <c r="F8" s="1">
        <f t="shared" si="1"/>
        <v>4.1399999999999997</v>
      </c>
      <c r="G8" s="1">
        <v>1.25</v>
      </c>
      <c r="H8" s="1">
        <v>-1.26</v>
      </c>
      <c r="I8" s="1">
        <v>6</v>
      </c>
      <c r="J8" s="1">
        <v>6</v>
      </c>
      <c r="L8">
        <f t="shared" si="2"/>
        <v>-0.78938220606330123</v>
      </c>
      <c r="M8">
        <f t="shared" si="3"/>
        <v>0.40500736118274339</v>
      </c>
      <c r="N8">
        <f t="shared" si="4"/>
        <v>4.5044089512387746</v>
      </c>
      <c r="P8">
        <f t="shared" si="5"/>
        <v>-45.228268830153425</v>
      </c>
      <c r="Q8">
        <f t="shared" si="6"/>
        <v>23.205212467501763</v>
      </c>
      <c r="R8">
        <f t="shared" si="7"/>
        <v>4.5044089512387746</v>
      </c>
      <c r="S8">
        <f t="shared" si="15"/>
        <v>6</v>
      </c>
      <c r="T8">
        <f t="shared" si="8"/>
        <v>-45.228268830153425</v>
      </c>
      <c r="U8">
        <f t="shared" si="9"/>
        <v>66.794787532498233</v>
      </c>
      <c r="V8">
        <f t="shared" si="10"/>
        <v>4.5044089512387746</v>
      </c>
      <c r="W8">
        <f t="shared" si="0"/>
        <v>0.63259428979546994</v>
      </c>
      <c r="Y8" t="s">
        <v>22</v>
      </c>
      <c r="AA8" t="s">
        <v>16</v>
      </c>
      <c r="AB8">
        <f t="shared" si="11"/>
        <v>-45.228268830153425</v>
      </c>
      <c r="AD8" t="s">
        <v>15</v>
      </c>
      <c r="AE8">
        <f t="shared" si="12"/>
        <v>66.794787532498233</v>
      </c>
      <c r="AG8" t="s">
        <v>17</v>
      </c>
      <c r="AH8">
        <f t="shared" si="13"/>
        <v>4.5044089512387746</v>
      </c>
      <c r="AJ8" t="s">
        <v>18</v>
      </c>
      <c r="AL8" t="s">
        <v>19</v>
      </c>
      <c r="AM8">
        <v>6</v>
      </c>
      <c r="AO8" t="s">
        <v>20</v>
      </c>
      <c r="AQ8" t="s">
        <v>21</v>
      </c>
    </row>
    <row r="9" spans="1:65" x14ac:dyDescent="0.3">
      <c r="B9">
        <f t="shared" si="14"/>
        <v>7</v>
      </c>
      <c r="C9" s="1">
        <v>-1.25</v>
      </c>
      <c r="D9" s="1">
        <v>-1.26</v>
      </c>
      <c r="E9" s="1">
        <v>6</v>
      </c>
      <c r="F9" s="1">
        <f t="shared" si="1"/>
        <v>4.1399999999999997</v>
      </c>
      <c r="G9" s="1">
        <v>-1.25</v>
      </c>
      <c r="H9" s="1">
        <v>-1.26</v>
      </c>
      <c r="I9" s="1">
        <v>6</v>
      </c>
      <c r="J9" s="1">
        <v>6</v>
      </c>
      <c r="L9">
        <f t="shared" si="2"/>
        <v>-2.3522104475264918</v>
      </c>
      <c r="M9">
        <f t="shared" si="3"/>
        <v>0.40500736118274339</v>
      </c>
      <c r="N9">
        <f t="shared" si="4"/>
        <v>4.5044089512387746</v>
      </c>
      <c r="P9">
        <f t="shared" si="5"/>
        <v>-134.77173116984656</v>
      </c>
      <c r="Q9">
        <f t="shared" si="6"/>
        <v>23.205212467501763</v>
      </c>
      <c r="R9">
        <f t="shared" si="7"/>
        <v>4.5044089512387746</v>
      </c>
      <c r="S9">
        <f t="shared" si="15"/>
        <v>7</v>
      </c>
      <c r="T9">
        <f t="shared" si="8"/>
        <v>-134.77173116984656</v>
      </c>
      <c r="U9">
        <f t="shared" si="9"/>
        <v>66.794787532498233</v>
      </c>
      <c r="V9">
        <f t="shared" si="10"/>
        <v>4.5044089512387746</v>
      </c>
      <c r="W9">
        <f t="shared" si="0"/>
        <v>0.63259428979546994</v>
      </c>
      <c r="Y9" t="s">
        <v>22</v>
      </c>
      <c r="AA9" t="s">
        <v>16</v>
      </c>
      <c r="AB9">
        <f t="shared" si="11"/>
        <v>-134.77173116984656</v>
      </c>
      <c r="AD9" t="s">
        <v>15</v>
      </c>
      <c r="AE9">
        <f t="shared" si="12"/>
        <v>66.794787532498233</v>
      </c>
      <c r="AG9" t="s">
        <v>17</v>
      </c>
      <c r="AH9">
        <f t="shared" si="13"/>
        <v>4.5044089512387746</v>
      </c>
      <c r="AJ9" t="s">
        <v>18</v>
      </c>
      <c r="AL9" t="s">
        <v>19</v>
      </c>
      <c r="AM9">
        <v>7</v>
      </c>
      <c r="AO9" t="s">
        <v>20</v>
      </c>
      <c r="AQ9" t="s">
        <v>21</v>
      </c>
    </row>
    <row r="10" spans="1:65" x14ac:dyDescent="0.3">
      <c r="B10">
        <f t="shared" si="14"/>
        <v>8</v>
      </c>
      <c r="C10" s="1">
        <v>2.5</v>
      </c>
      <c r="D10" s="1">
        <v>-3.18</v>
      </c>
      <c r="E10" s="1">
        <v>6</v>
      </c>
      <c r="F10" s="1">
        <f t="shared" si="1"/>
        <v>4.1399999999999997</v>
      </c>
      <c r="G10" s="1">
        <v>2.5</v>
      </c>
      <c r="H10" s="1">
        <v>-3.18</v>
      </c>
      <c r="I10" s="1">
        <v>6</v>
      </c>
      <c r="J10" s="1">
        <v>6</v>
      </c>
      <c r="L10">
        <f t="shared" si="2"/>
        <v>-0.90454938878421387</v>
      </c>
      <c r="M10">
        <f t="shared" si="3"/>
        <v>0.77379781523039204</v>
      </c>
      <c r="N10">
        <f t="shared" si="4"/>
        <v>5.7880912225015937</v>
      </c>
      <c r="P10">
        <f t="shared" si="5"/>
        <v>-51.826862338473696</v>
      </c>
      <c r="Q10">
        <f t="shared" si="6"/>
        <v>44.335349009145354</v>
      </c>
      <c r="R10">
        <f t="shared" si="7"/>
        <v>5.7880912225015937</v>
      </c>
      <c r="S10">
        <f t="shared" si="15"/>
        <v>8</v>
      </c>
      <c r="T10">
        <f t="shared" si="8"/>
        <v>-51.826862338473696</v>
      </c>
      <c r="U10">
        <f t="shared" si="9"/>
        <v>45.664650990854646</v>
      </c>
      <c r="V10">
        <f t="shared" si="10"/>
        <v>5.7880912225015937</v>
      </c>
      <c r="W10">
        <f t="shared" si="0"/>
        <v>0.81287323060727468</v>
      </c>
      <c r="Y10" t="s">
        <v>22</v>
      </c>
      <c r="AA10" t="s">
        <v>16</v>
      </c>
      <c r="AB10">
        <f t="shared" si="11"/>
        <v>-51.826862338473696</v>
      </c>
      <c r="AD10" t="s">
        <v>15</v>
      </c>
      <c r="AE10">
        <f t="shared" si="12"/>
        <v>45.664650990854646</v>
      </c>
      <c r="AG10" t="s">
        <v>17</v>
      </c>
      <c r="AH10">
        <f t="shared" si="13"/>
        <v>5.7880912225015937</v>
      </c>
      <c r="AJ10" t="s">
        <v>18</v>
      </c>
      <c r="AL10" t="s">
        <v>19</v>
      </c>
      <c r="AM10">
        <v>8</v>
      </c>
      <c r="AO10" t="s">
        <v>20</v>
      </c>
      <c r="AQ10" t="s">
        <v>21</v>
      </c>
    </row>
    <row r="11" spans="1:65" x14ac:dyDescent="0.3">
      <c r="B11">
        <f t="shared" si="14"/>
        <v>9</v>
      </c>
      <c r="C11" s="1">
        <v>0</v>
      </c>
      <c r="D11" s="1">
        <v>-3.18</v>
      </c>
      <c r="E11" s="1">
        <v>6</v>
      </c>
      <c r="F11" s="1">
        <f t="shared" si="1"/>
        <v>4.1399999999999997</v>
      </c>
      <c r="G11" s="1">
        <v>0</v>
      </c>
      <c r="H11" s="1">
        <v>-3.18</v>
      </c>
      <c r="I11" s="1">
        <v>6</v>
      </c>
      <c r="J11" s="1">
        <v>6</v>
      </c>
      <c r="L11">
        <f t="shared" si="2"/>
        <v>-1.5707963267948966</v>
      </c>
      <c r="M11">
        <f t="shared" si="3"/>
        <v>0.65499485550831482</v>
      </c>
      <c r="N11">
        <f t="shared" si="4"/>
        <v>5.220344816197489</v>
      </c>
      <c r="P11">
        <f t="shared" si="5"/>
        <v>-90</v>
      </c>
      <c r="Q11">
        <f t="shared" si="6"/>
        <v>37.528440823407621</v>
      </c>
      <c r="R11">
        <f t="shared" si="7"/>
        <v>5.220344816197489</v>
      </c>
      <c r="S11">
        <f t="shared" si="15"/>
        <v>9</v>
      </c>
      <c r="T11">
        <f t="shared" si="8"/>
        <v>-90</v>
      </c>
      <c r="U11">
        <f t="shared" si="9"/>
        <v>52.471559176592379</v>
      </c>
      <c r="V11">
        <f t="shared" si="10"/>
        <v>5.220344816197489</v>
      </c>
      <c r="W11">
        <f t="shared" si="0"/>
        <v>0.73313954333158815</v>
      </c>
      <c r="Y11" t="s">
        <v>22</v>
      </c>
      <c r="AA11" t="s">
        <v>16</v>
      </c>
      <c r="AB11">
        <f t="shared" si="11"/>
        <v>-90</v>
      </c>
      <c r="AD11" t="s">
        <v>15</v>
      </c>
      <c r="AE11">
        <f t="shared" si="12"/>
        <v>52.471559176592379</v>
      </c>
      <c r="AG11" t="s">
        <v>17</v>
      </c>
      <c r="AH11">
        <f t="shared" si="13"/>
        <v>5.220344816197489</v>
      </c>
      <c r="AJ11" t="s">
        <v>18</v>
      </c>
      <c r="AL11" t="s">
        <v>19</v>
      </c>
      <c r="AM11">
        <v>9</v>
      </c>
      <c r="AO11" t="s">
        <v>20</v>
      </c>
      <c r="AQ11" t="s">
        <v>21</v>
      </c>
    </row>
    <row r="12" spans="1:65" x14ac:dyDescent="0.3">
      <c r="B12">
        <f t="shared" si="14"/>
        <v>10</v>
      </c>
      <c r="C12" s="1">
        <v>-2.5</v>
      </c>
      <c r="D12" s="1">
        <v>-3.18</v>
      </c>
      <c r="E12" s="1">
        <v>6</v>
      </c>
      <c r="F12" s="1">
        <f t="shared" si="1"/>
        <v>4.1399999999999997</v>
      </c>
      <c r="G12" s="1">
        <v>-2.5</v>
      </c>
      <c r="H12" s="1">
        <v>-3.18</v>
      </c>
      <c r="I12" s="1">
        <v>6</v>
      </c>
      <c r="J12" s="1">
        <v>6</v>
      </c>
      <c r="L12">
        <f t="shared" si="2"/>
        <v>-2.2370432648055791</v>
      </c>
      <c r="M12">
        <f t="shared" si="3"/>
        <v>0.77379781523039204</v>
      </c>
      <c r="N12">
        <f t="shared" si="4"/>
        <v>5.7880912225015937</v>
      </c>
      <c r="P12">
        <f t="shared" si="5"/>
        <v>-128.17313766152628</v>
      </c>
      <c r="Q12">
        <f t="shared" si="6"/>
        <v>44.335349009145354</v>
      </c>
      <c r="R12">
        <f t="shared" si="7"/>
        <v>5.7880912225015937</v>
      </c>
      <c r="S12">
        <f t="shared" si="15"/>
        <v>10</v>
      </c>
      <c r="T12">
        <f t="shared" si="8"/>
        <v>-128.17313766152628</v>
      </c>
      <c r="U12">
        <f t="shared" si="9"/>
        <v>45.664650990854646</v>
      </c>
      <c r="V12">
        <f t="shared" si="10"/>
        <v>5.7880912225015937</v>
      </c>
      <c r="W12">
        <f t="shared" si="0"/>
        <v>0.81287323060727468</v>
      </c>
      <c r="Y12" t="s">
        <v>22</v>
      </c>
      <c r="AA12" t="s">
        <v>16</v>
      </c>
      <c r="AB12">
        <f t="shared" si="11"/>
        <v>-128.17313766152628</v>
      </c>
      <c r="AD12" t="s">
        <v>15</v>
      </c>
      <c r="AE12">
        <f t="shared" si="12"/>
        <v>45.664650990854646</v>
      </c>
      <c r="AG12" t="s">
        <v>17</v>
      </c>
      <c r="AH12">
        <f t="shared" si="13"/>
        <v>5.7880912225015937</v>
      </c>
      <c r="AJ12" t="s">
        <v>18</v>
      </c>
      <c r="AL12" t="s">
        <v>19</v>
      </c>
      <c r="AM12">
        <v>10</v>
      </c>
      <c r="AO12" t="s">
        <v>20</v>
      </c>
      <c r="AQ12" t="s">
        <v>21</v>
      </c>
    </row>
    <row r="13" spans="1:65" x14ac:dyDescent="0.3">
      <c r="A13" t="s">
        <v>13</v>
      </c>
      <c r="B13">
        <f t="shared" si="14"/>
        <v>11</v>
      </c>
      <c r="C13" s="1">
        <v>4.01</v>
      </c>
      <c r="D13" s="1">
        <v>3.05</v>
      </c>
      <c r="E13" s="1">
        <v>4.1500000000000004</v>
      </c>
      <c r="F13" s="1">
        <f t="shared" si="1"/>
        <v>2.29</v>
      </c>
      <c r="G13" s="1">
        <v>4.01</v>
      </c>
      <c r="H13" s="1">
        <v>3.05</v>
      </c>
      <c r="I13" s="1">
        <v>4.1500000000000004</v>
      </c>
      <c r="J13" s="1">
        <v>4.1500000000000004</v>
      </c>
      <c r="L13">
        <f t="shared" si="2"/>
        <v>0.65024971614471083</v>
      </c>
      <c r="M13">
        <f t="shared" si="3"/>
        <v>1.1441774121057788</v>
      </c>
      <c r="N13">
        <f t="shared" si="4"/>
        <v>5.5341394995066757</v>
      </c>
      <c r="P13">
        <f t="shared" si="5"/>
        <v>37.256564364671718</v>
      </c>
      <c r="Q13">
        <f t="shared" si="6"/>
        <v>65.55653672786184</v>
      </c>
      <c r="R13">
        <f t="shared" si="7"/>
        <v>5.5341394995066757</v>
      </c>
      <c r="S13">
        <f t="shared" si="15"/>
        <v>11</v>
      </c>
      <c r="T13">
        <f t="shared" si="8"/>
        <v>37.256564364671718</v>
      </c>
      <c r="U13">
        <f t="shared" si="9"/>
        <v>24.44346327213816</v>
      </c>
      <c r="V13">
        <f t="shared" si="10"/>
        <v>5.5341394995066757</v>
      </c>
      <c r="W13">
        <f t="shared" si="0"/>
        <v>0.77720852707139221</v>
      </c>
      <c r="Y13" t="s">
        <v>22</v>
      </c>
      <c r="AA13" t="s">
        <v>16</v>
      </c>
      <c r="AB13">
        <f t="shared" si="11"/>
        <v>37.256564364671718</v>
      </c>
      <c r="AD13" t="s">
        <v>15</v>
      </c>
      <c r="AE13">
        <f t="shared" si="12"/>
        <v>24.44346327213816</v>
      </c>
      <c r="AG13" t="s">
        <v>17</v>
      </c>
      <c r="AH13">
        <f t="shared" si="13"/>
        <v>5.5341394995066757</v>
      </c>
      <c r="AJ13" t="s">
        <v>18</v>
      </c>
      <c r="AL13" t="s">
        <v>19</v>
      </c>
      <c r="AM13">
        <v>11</v>
      </c>
      <c r="AO13" t="s">
        <v>20</v>
      </c>
      <c r="AQ13" t="s">
        <v>21</v>
      </c>
    </row>
    <row r="14" spans="1:65" x14ac:dyDescent="0.3">
      <c r="B14">
        <f t="shared" si="14"/>
        <v>12</v>
      </c>
      <c r="C14" s="1">
        <v>4.01</v>
      </c>
      <c r="D14" s="1">
        <v>1.21</v>
      </c>
      <c r="E14" s="1">
        <v>4.1500000000000004</v>
      </c>
      <c r="F14" s="1">
        <f t="shared" si="1"/>
        <v>2.29</v>
      </c>
      <c r="G14" s="1">
        <v>4.01</v>
      </c>
      <c r="H14" s="1">
        <v>1.21</v>
      </c>
      <c r="I14" s="1">
        <v>4.1500000000000004</v>
      </c>
      <c r="J14" s="1">
        <v>4.1500000000000004</v>
      </c>
      <c r="L14">
        <f t="shared" si="2"/>
        <v>0.29305752487375342</v>
      </c>
      <c r="M14">
        <f t="shared" si="3"/>
        <v>1.070471216387221</v>
      </c>
      <c r="N14">
        <f t="shared" si="4"/>
        <v>4.7737092496296833</v>
      </c>
      <c r="P14">
        <f t="shared" si="5"/>
        <v>16.790959329816214</v>
      </c>
      <c r="Q14">
        <f t="shared" si="6"/>
        <v>61.333482789223247</v>
      </c>
      <c r="R14">
        <f t="shared" si="7"/>
        <v>4.7737092496296833</v>
      </c>
      <c r="S14">
        <f t="shared" si="15"/>
        <v>12</v>
      </c>
      <c r="T14">
        <f t="shared" si="8"/>
        <v>16.790959329816214</v>
      </c>
      <c r="U14">
        <f t="shared" si="9"/>
        <v>28.666517210776753</v>
      </c>
      <c r="V14">
        <f t="shared" si="10"/>
        <v>4.7737092496296833</v>
      </c>
      <c r="W14">
        <f t="shared" si="0"/>
        <v>0.67041453055212996</v>
      </c>
      <c r="Y14" t="s">
        <v>22</v>
      </c>
      <c r="AA14" t="s">
        <v>16</v>
      </c>
      <c r="AB14">
        <f t="shared" si="11"/>
        <v>16.790959329816214</v>
      </c>
      <c r="AD14" t="s">
        <v>15</v>
      </c>
      <c r="AE14">
        <f t="shared" si="12"/>
        <v>28.666517210776753</v>
      </c>
      <c r="AG14" t="s">
        <v>17</v>
      </c>
      <c r="AH14">
        <f t="shared" si="13"/>
        <v>4.7737092496296833</v>
      </c>
      <c r="AJ14" t="s">
        <v>18</v>
      </c>
      <c r="AL14" t="s">
        <v>19</v>
      </c>
      <c r="AM14">
        <v>12</v>
      </c>
      <c r="AO14" t="s">
        <v>20</v>
      </c>
      <c r="AQ14" t="s">
        <v>21</v>
      </c>
    </row>
    <row r="15" spans="1:65" x14ac:dyDescent="0.3">
      <c r="B15">
        <f t="shared" si="14"/>
        <v>13</v>
      </c>
      <c r="C15" s="1">
        <v>4.01</v>
      </c>
      <c r="D15" s="1">
        <v>-0.6</v>
      </c>
      <c r="E15" s="1">
        <v>4.1500000000000004</v>
      </c>
      <c r="F15" s="1">
        <f t="shared" si="1"/>
        <v>2.29</v>
      </c>
      <c r="G15" s="1">
        <v>4.01</v>
      </c>
      <c r="H15" s="1">
        <v>-0.6</v>
      </c>
      <c r="I15" s="1">
        <v>4.1500000000000004</v>
      </c>
      <c r="J15" s="1">
        <v>4.1500000000000004</v>
      </c>
      <c r="L15">
        <f t="shared" si="2"/>
        <v>-0.14852409396728369</v>
      </c>
      <c r="M15">
        <f t="shared" si="3"/>
        <v>1.0566726753949349</v>
      </c>
      <c r="N15">
        <f t="shared" si="4"/>
        <v>4.6566296825064368</v>
      </c>
      <c r="P15">
        <f t="shared" si="5"/>
        <v>-8.5098037403298061</v>
      </c>
      <c r="Q15">
        <f t="shared" si="6"/>
        <v>60.542884626926998</v>
      </c>
      <c r="R15">
        <f t="shared" si="7"/>
        <v>4.6566296825064368</v>
      </c>
      <c r="S15">
        <f t="shared" si="15"/>
        <v>13</v>
      </c>
      <c r="T15">
        <f t="shared" si="8"/>
        <v>-8.5098037403298061</v>
      </c>
      <c r="U15">
        <f t="shared" si="9"/>
        <v>29.457115373073002</v>
      </c>
      <c r="V15">
        <f t="shared" si="10"/>
        <v>4.6566296825064368</v>
      </c>
      <c r="W15">
        <f t="shared" si="0"/>
        <v>0.65397200359339924</v>
      </c>
      <c r="Y15" t="s">
        <v>22</v>
      </c>
      <c r="AA15" t="s">
        <v>16</v>
      </c>
      <c r="AB15">
        <f t="shared" si="11"/>
        <v>-8.5098037403298061</v>
      </c>
      <c r="AD15" t="s">
        <v>15</v>
      </c>
      <c r="AE15">
        <f t="shared" si="12"/>
        <v>29.457115373073002</v>
      </c>
      <c r="AG15" t="s">
        <v>17</v>
      </c>
      <c r="AH15">
        <f t="shared" si="13"/>
        <v>4.6566296825064368</v>
      </c>
      <c r="AJ15" t="s">
        <v>18</v>
      </c>
      <c r="AL15" t="s">
        <v>19</v>
      </c>
      <c r="AM15">
        <v>13</v>
      </c>
      <c r="AO15" t="s">
        <v>20</v>
      </c>
      <c r="AQ15" t="s">
        <v>21</v>
      </c>
    </row>
    <row r="16" spans="1:65" x14ac:dyDescent="0.3">
      <c r="B16">
        <f t="shared" si="14"/>
        <v>14</v>
      </c>
      <c r="C16" s="1">
        <v>4.01</v>
      </c>
      <c r="D16" s="1">
        <v>-2.6</v>
      </c>
      <c r="E16" s="1">
        <v>4.1500000000000004</v>
      </c>
      <c r="F16" s="1">
        <f t="shared" si="1"/>
        <v>2.29</v>
      </c>
      <c r="G16" s="1">
        <v>4.01</v>
      </c>
      <c r="H16" s="1">
        <v>-2.6</v>
      </c>
      <c r="I16" s="1">
        <v>4.1500000000000004</v>
      </c>
      <c r="J16" s="1">
        <v>4.1500000000000004</v>
      </c>
      <c r="L16">
        <f t="shared" si="2"/>
        <v>-0.57523487020829445</v>
      </c>
      <c r="M16">
        <f t="shared" si="3"/>
        <v>1.1239539631310902</v>
      </c>
      <c r="N16">
        <f t="shared" si="4"/>
        <v>5.2994528019409701</v>
      </c>
      <c r="P16">
        <f t="shared" si="5"/>
        <v>-32.958530291690963</v>
      </c>
      <c r="Q16">
        <f t="shared" si="6"/>
        <v>64.397818454414008</v>
      </c>
      <c r="R16">
        <f t="shared" si="7"/>
        <v>5.2994528019409701</v>
      </c>
      <c r="S16">
        <f t="shared" si="15"/>
        <v>14</v>
      </c>
      <c r="T16">
        <f t="shared" si="8"/>
        <v>-32.958530291690963</v>
      </c>
      <c r="U16">
        <f t="shared" si="9"/>
        <v>25.602181545585992</v>
      </c>
      <c r="V16">
        <f t="shared" si="10"/>
        <v>5.2994528019409701</v>
      </c>
      <c r="W16">
        <f t="shared" si="0"/>
        <v>0.74424938273566477</v>
      </c>
      <c r="Y16" t="s">
        <v>22</v>
      </c>
      <c r="AA16" t="s">
        <v>16</v>
      </c>
      <c r="AB16">
        <f t="shared" si="11"/>
        <v>-32.958530291690963</v>
      </c>
      <c r="AD16" t="s">
        <v>15</v>
      </c>
      <c r="AE16">
        <f t="shared" si="12"/>
        <v>25.602181545585992</v>
      </c>
      <c r="AG16" t="s">
        <v>17</v>
      </c>
      <c r="AH16">
        <f t="shared" si="13"/>
        <v>5.2994528019409701</v>
      </c>
      <c r="AJ16" t="s">
        <v>18</v>
      </c>
      <c r="AL16" t="s">
        <v>19</v>
      </c>
      <c r="AM16">
        <v>14</v>
      </c>
      <c r="AO16" t="s">
        <v>20</v>
      </c>
      <c r="AQ16" t="s">
        <v>21</v>
      </c>
    </row>
    <row r="17" spans="1:43" x14ac:dyDescent="0.3">
      <c r="B17">
        <f t="shared" si="14"/>
        <v>15</v>
      </c>
      <c r="C17" s="1">
        <v>2.15</v>
      </c>
      <c r="D17" s="1">
        <v>-4.6100000000000003</v>
      </c>
      <c r="E17" s="1">
        <v>4.1500000000000004</v>
      </c>
      <c r="F17" s="1">
        <f t="shared" si="1"/>
        <v>2.29</v>
      </c>
      <c r="G17" s="1">
        <v>2.15</v>
      </c>
      <c r="H17" s="1">
        <v>-4.6100000000000003</v>
      </c>
      <c r="I17" s="1">
        <v>4.1500000000000004</v>
      </c>
      <c r="J17" s="1">
        <v>4.1500000000000004</v>
      </c>
      <c r="L17">
        <f t="shared" si="2"/>
        <v>-1.1344066966680997</v>
      </c>
      <c r="M17">
        <f t="shared" si="3"/>
        <v>1.147781980456732</v>
      </c>
      <c r="N17">
        <f t="shared" si="4"/>
        <v>5.5784137530305156</v>
      </c>
      <c r="P17">
        <f t="shared" si="5"/>
        <v>-64.996715970459505</v>
      </c>
      <c r="Q17">
        <f t="shared" si="6"/>
        <v>65.763063281337878</v>
      </c>
      <c r="R17">
        <f t="shared" si="7"/>
        <v>5.5784137530305156</v>
      </c>
      <c r="S17">
        <f t="shared" si="15"/>
        <v>15</v>
      </c>
      <c r="T17">
        <f t="shared" si="8"/>
        <v>-64.996715970459505</v>
      </c>
      <c r="U17">
        <f t="shared" si="9"/>
        <v>24.236936718662122</v>
      </c>
      <c r="V17">
        <f t="shared" si="10"/>
        <v>5.5784137530305156</v>
      </c>
      <c r="W17">
        <f t="shared" si="0"/>
        <v>0.78342635504112745</v>
      </c>
      <c r="Y17" t="s">
        <v>22</v>
      </c>
      <c r="AA17" t="s">
        <v>16</v>
      </c>
      <c r="AB17">
        <f t="shared" si="11"/>
        <v>-64.996715970459505</v>
      </c>
      <c r="AD17" t="s">
        <v>15</v>
      </c>
      <c r="AE17">
        <f t="shared" si="12"/>
        <v>24.236936718662122</v>
      </c>
      <c r="AG17" t="s">
        <v>17</v>
      </c>
      <c r="AH17">
        <f t="shared" si="13"/>
        <v>5.5784137530305156</v>
      </c>
      <c r="AJ17" t="s">
        <v>18</v>
      </c>
      <c r="AL17" t="s">
        <v>19</v>
      </c>
      <c r="AM17">
        <v>15</v>
      </c>
      <c r="AO17" t="s">
        <v>20</v>
      </c>
      <c r="AQ17" t="s">
        <v>21</v>
      </c>
    </row>
    <row r="18" spans="1:43" x14ac:dyDescent="0.3">
      <c r="B18">
        <f t="shared" si="14"/>
        <v>16</v>
      </c>
      <c r="C18" s="1">
        <v>0</v>
      </c>
      <c r="D18" s="1">
        <v>-4.6100000000000003</v>
      </c>
      <c r="E18" s="1">
        <v>4.1500000000000004</v>
      </c>
      <c r="F18" s="1">
        <f t="shared" si="1"/>
        <v>2.29</v>
      </c>
      <c r="G18" s="1">
        <v>0</v>
      </c>
      <c r="H18" s="1">
        <v>-4.6100000000000003</v>
      </c>
      <c r="I18" s="1">
        <v>4.1500000000000004</v>
      </c>
      <c r="J18" s="1">
        <v>4.1500000000000004</v>
      </c>
      <c r="L18">
        <f t="shared" si="2"/>
        <v>-1.5707963267948966</v>
      </c>
      <c r="M18">
        <f t="shared" si="3"/>
        <v>1.109755141083886</v>
      </c>
      <c r="N18">
        <f t="shared" si="4"/>
        <v>5.1474459686333764</v>
      </c>
      <c r="P18">
        <f t="shared" si="5"/>
        <v>-90</v>
      </c>
      <c r="Q18">
        <f t="shared" si="6"/>
        <v>63.584285877051897</v>
      </c>
      <c r="R18">
        <f t="shared" si="7"/>
        <v>5.1474459686333764</v>
      </c>
      <c r="S18">
        <f t="shared" si="15"/>
        <v>16</v>
      </c>
      <c r="T18">
        <f t="shared" si="8"/>
        <v>-90</v>
      </c>
      <c r="U18">
        <f t="shared" si="9"/>
        <v>26.415714122948103</v>
      </c>
      <c r="V18">
        <f t="shared" si="10"/>
        <v>5.1474459686333764</v>
      </c>
      <c r="W18">
        <f t="shared" si="0"/>
        <v>0.72290170853440672</v>
      </c>
      <c r="Y18" t="s">
        <v>22</v>
      </c>
      <c r="AA18" t="s">
        <v>16</v>
      </c>
      <c r="AB18">
        <f t="shared" si="11"/>
        <v>-90</v>
      </c>
      <c r="AD18" t="s">
        <v>15</v>
      </c>
      <c r="AE18">
        <f t="shared" si="12"/>
        <v>26.415714122948103</v>
      </c>
      <c r="AG18" t="s">
        <v>17</v>
      </c>
      <c r="AH18">
        <f t="shared" si="13"/>
        <v>5.1474459686333764</v>
      </c>
      <c r="AJ18" t="s">
        <v>18</v>
      </c>
      <c r="AL18" t="s">
        <v>19</v>
      </c>
      <c r="AM18">
        <v>16</v>
      </c>
      <c r="AO18" t="s">
        <v>20</v>
      </c>
      <c r="AQ18" t="s">
        <v>21</v>
      </c>
    </row>
    <row r="19" spans="1:43" x14ac:dyDescent="0.3">
      <c r="B19">
        <f t="shared" si="14"/>
        <v>17</v>
      </c>
      <c r="C19" s="1">
        <v>-2.15</v>
      </c>
      <c r="D19" s="1">
        <v>-4.6100000000000003</v>
      </c>
      <c r="E19" s="1">
        <v>4.1500000000000004</v>
      </c>
      <c r="F19" s="1">
        <f t="shared" si="1"/>
        <v>2.29</v>
      </c>
      <c r="G19" s="1">
        <v>-2.15</v>
      </c>
      <c r="H19" s="1">
        <v>-4.6100000000000003</v>
      </c>
      <c r="I19" s="1">
        <v>4.1500000000000004</v>
      </c>
      <c r="J19" s="1">
        <v>4.1500000000000004</v>
      </c>
      <c r="L19">
        <f t="shared" si="2"/>
        <v>-2.0071859569216937</v>
      </c>
      <c r="M19">
        <f t="shared" si="3"/>
        <v>1.147781980456732</v>
      </c>
      <c r="N19">
        <f t="shared" si="4"/>
        <v>5.5784137530305156</v>
      </c>
      <c r="P19">
        <f t="shared" si="5"/>
        <v>-115.00328402954051</v>
      </c>
      <c r="Q19">
        <f t="shared" si="6"/>
        <v>65.763063281337878</v>
      </c>
      <c r="R19">
        <f t="shared" si="7"/>
        <v>5.5784137530305156</v>
      </c>
      <c r="S19">
        <f t="shared" si="15"/>
        <v>17</v>
      </c>
      <c r="T19">
        <f t="shared" si="8"/>
        <v>-115.00328402954051</v>
      </c>
      <c r="U19">
        <f t="shared" si="9"/>
        <v>24.236936718662122</v>
      </c>
      <c r="V19">
        <f t="shared" si="10"/>
        <v>5.5784137530305156</v>
      </c>
      <c r="W19">
        <f t="shared" si="0"/>
        <v>0.78342635504112745</v>
      </c>
      <c r="Y19" t="s">
        <v>22</v>
      </c>
      <c r="AA19" t="s">
        <v>16</v>
      </c>
      <c r="AB19">
        <f t="shared" si="11"/>
        <v>-115.00328402954051</v>
      </c>
      <c r="AD19" t="s">
        <v>15</v>
      </c>
      <c r="AE19">
        <f t="shared" si="12"/>
        <v>24.236936718662122</v>
      </c>
      <c r="AG19" t="s">
        <v>17</v>
      </c>
      <c r="AH19">
        <f t="shared" si="13"/>
        <v>5.5784137530305156</v>
      </c>
      <c r="AJ19" t="s">
        <v>18</v>
      </c>
      <c r="AL19" t="s">
        <v>19</v>
      </c>
      <c r="AM19">
        <v>17</v>
      </c>
      <c r="AO19" t="s">
        <v>20</v>
      </c>
      <c r="AQ19" t="s">
        <v>21</v>
      </c>
    </row>
    <row r="20" spans="1:43" x14ac:dyDescent="0.3">
      <c r="B20">
        <f t="shared" si="14"/>
        <v>18</v>
      </c>
      <c r="C20" s="1">
        <v>-4.01</v>
      </c>
      <c r="D20" s="1">
        <v>-2.6</v>
      </c>
      <c r="E20" s="1">
        <v>4.1500000000000004</v>
      </c>
      <c r="F20" s="1">
        <f t="shared" si="1"/>
        <v>2.29</v>
      </c>
      <c r="G20" s="1">
        <v>-4.01</v>
      </c>
      <c r="H20" s="1">
        <v>-2.6</v>
      </c>
      <c r="I20" s="1">
        <v>4.1500000000000004</v>
      </c>
      <c r="J20" s="1">
        <v>4.1500000000000004</v>
      </c>
      <c r="L20">
        <f t="shared" si="2"/>
        <v>-2.5663577833814988</v>
      </c>
      <c r="M20">
        <f t="shared" si="3"/>
        <v>1.1239539631310902</v>
      </c>
      <c r="N20">
        <f t="shared" si="4"/>
        <v>5.2994528019409701</v>
      </c>
      <c r="P20">
        <f t="shared" si="5"/>
        <v>-147.04146970830905</v>
      </c>
      <c r="Q20">
        <f t="shared" si="6"/>
        <v>64.397818454414008</v>
      </c>
      <c r="R20">
        <f t="shared" si="7"/>
        <v>5.2994528019409701</v>
      </c>
      <c r="S20">
        <f t="shared" si="15"/>
        <v>18</v>
      </c>
      <c r="T20">
        <f t="shared" si="8"/>
        <v>-147.04146970830905</v>
      </c>
      <c r="U20">
        <f t="shared" si="9"/>
        <v>25.602181545585992</v>
      </c>
      <c r="V20">
        <f t="shared" si="10"/>
        <v>5.2994528019409701</v>
      </c>
      <c r="W20">
        <f t="shared" si="0"/>
        <v>0.74424938273566477</v>
      </c>
      <c r="Y20" t="s">
        <v>22</v>
      </c>
      <c r="AA20" t="s">
        <v>16</v>
      </c>
      <c r="AB20">
        <f t="shared" si="11"/>
        <v>-147.04146970830905</v>
      </c>
      <c r="AD20" t="s">
        <v>15</v>
      </c>
      <c r="AE20">
        <f t="shared" si="12"/>
        <v>25.602181545585992</v>
      </c>
      <c r="AG20" t="s">
        <v>17</v>
      </c>
      <c r="AH20">
        <f t="shared" si="13"/>
        <v>5.2994528019409701</v>
      </c>
      <c r="AJ20" t="s">
        <v>18</v>
      </c>
      <c r="AL20" t="s">
        <v>19</v>
      </c>
      <c r="AM20">
        <v>18</v>
      </c>
      <c r="AO20" t="s">
        <v>20</v>
      </c>
      <c r="AQ20" t="s">
        <v>21</v>
      </c>
    </row>
    <row r="21" spans="1:43" x14ac:dyDescent="0.3">
      <c r="B21">
        <f t="shared" si="14"/>
        <v>19</v>
      </c>
      <c r="C21" s="1">
        <v>-4.01</v>
      </c>
      <c r="D21" s="1">
        <v>-0.6</v>
      </c>
      <c r="E21" s="1">
        <v>4.1500000000000004</v>
      </c>
      <c r="F21" s="1">
        <f t="shared" si="1"/>
        <v>2.29</v>
      </c>
      <c r="G21" s="1">
        <v>-4.01</v>
      </c>
      <c r="H21" s="1">
        <v>-0.6</v>
      </c>
      <c r="I21" s="1">
        <v>4.1500000000000004</v>
      </c>
      <c r="J21" s="1">
        <v>4.1500000000000004</v>
      </c>
      <c r="L21">
        <f t="shared" si="2"/>
        <v>-2.9930685596225093</v>
      </c>
      <c r="M21">
        <f t="shared" si="3"/>
        <v>1.0566726753949349</v>
      </c>
      <c r="N21">
        <f t="shared" si="4"/>
        <v>4.6566296825064368</v>
      </c>
      <c r="P21">
        <f t="shared" si="5"/>
        <v>-171.49019625967017</v>
      </c>
      <c r="Q21">
        <f t="shared" si="6"/>
        <v>60.542884626926998</v>
      </c>
      <c r="R21">
        <f t="shared" si="7"/>
        <v>4.6566296825064368</v>
      </c>
      <c r="S21">
        <f t="shared" si="15"/>
        <v>19</v>
      </c>
      <c r="T21">
        <f t="shared" si="8"/>
        <v>-171.49019625967017</v>
      </c>
      <c r="U21">
        <f t="shared" si="9"/>
        <v>29.457115373073002</v>
      </c>
      <c r="V21">
        <f t="shared" si="10"/>
        <v>4.6566296825064368</v>
      </c>
      <c r="W21">
        <f t="shared" si="0"/>
        <v>0.65397200359339924</v>
      </c>
      <c r="Y21" t="s">
        <v>22</v>
      </c>
      <c r="AA21" t="s">
        <v>16</v>
      </c>
      <c r="AB21">
        <f t="shared" si="11"/>
        <v>-171.49019625967017</v>
      </c>
      <c r="AD21" t="s">
        <v>15</v>
      </c>
      <c r="AE21">
        <f t="shared" si="12"/>
        <v>29.457115373073002</v>
      </c>
      <c r="AG21" t="s">
        <v>17</v>
      </c>
      <c r="AH21">
        <f t="shared" si="13"/>
        <v>4.6566296825064368</v>
      </c>
      <c r="AJ21" t="s">
        <v>18</v>
      </c>
      <c r="AL21" t="s">
        <v>19</v>
      </c>
      <c r="AM21">
        <v>19</v>
      </c>
      <c r="AO21" t="s">
        <v>20</v>
      </c>
      <c r="AQ21" t="s">
        <v>21</v>
      </c>
    </row>
    <row r="22" spans="1:43" x14ac:dyDescent="0.3">
      <c r="B22">
        <f t="shared" si="14"/>
        <v>20</v>
      </c>
      <c r="C22" s="1">
        <v>-4.01</v>
      </c>
      <c r="D22" s="1">
        <v>1.21</v>
      </c>
      <c r="E22" s="1">
        <v>4.1500000000000004</v>
      </c>
      <c r="F22" s="1">
        <f t="shared" si="1"/>
        <v>2.29</v>
      </c>
      <c r="G22" s="1">
        <v>-4.01</v>
      </c>
      <c r="H22" s="1">
        <v>1.21</v>
      </c>
      <c r="I22" s="1">
        <v>4.1500000000000004</v>
      </c>
      <c r="J22" s="1">
        <v>4.1500000000000004</v>
      </c>
      <c r="L22">
        <f t="shared" si="2"/>
        <v>2.8485351287160396</v>
      </c>
      <c r="M22">
        <f t="shared" si="3"/>
        <v>1.070471216387221</v>
      </c>
      <c r="N22">
        <f t="shared" si="4"/>
        <v>4.7737092496296833</v>
      </c>
      <c r="P22">
        <f t="shared" si="5"/>
        <v>163.20904067018378</v>
      </c>
      <c r="Q22">
        <f t="shared" si="6"/>
        <v>61.333482789223247</v>
      </c>
      <c r="R22">
        <f t="shared" si="7"/>
        <v>4.7737092496296833</v>
      </c>
      <c r="S22">
        <f t="shared" si="15"/>
        <v>20</v>
      </c>
      <c r="T22">
        <f t="shared" si="8"/>
        <v>163.20904067018378</v>
      </c>
      <c r="U22">
        <f t="shared" si="9"/>
        <v>28.666517210776753</v>
      </c>
      <c r="V22">
        <f t="shared" si="10"/>
        <v>4.7737092496296833</v>
      </c>
      <c r="W22">
        <f t="shared" si="0"/>
        <v>0.67041453055212996</v>
      </c>
      <c r="Y22" t="s">
        <v>22</v>
      </c>
      <c r="AA22" t="s">
        <v>16</v>
      </c>
      <c r="AB22">
        <f t="shared" si="11"/>
        <v>163.20904067018378</v>
      </c>
      <c r="AD22" t="s">
        <v>15</v>
      </c>
      <c r="AE22">
        <f t="shared" si="12"/>
        <v>28.666517210776753</v>
      </c>
      <c r="AG22" t="s">
        <v>17</v>
      </c>
      <c r="AH22">
        <f t="shared" si="13"/>
        <v>4.7737092496296833</v>
      </c>
      <c r="AJ22" t="s">
        <v>18</v>
      </c>
      <c r="AL22" t="s">
        <v>19</v>
      </c>
      <c r="AM22">
        <v>20</v>
      </c>
      <c r="AO22" t="s">
        <v>20</v>
      </c>
      <c r="AQ22" t="s">
        <v>21</v>
      </c>
    </row>
    <row r="23" spans="1:43" x14ac:dyDescent="0.3">
      <c r="B23">
        <f t="shared" si="14"/>
        <v>21</v>
      </c>
      <c r="C23" s="1">
        <v>-4.01</v>
      </c>
      <c r="D23" s="1">
        <v>3.05</v>
      </c>
      <c r="E23" s="1">
        <v>4.1500000000000004</v>
      </c>
      <c r="F23" s="1">
        <f t="shared" si="1"/>
        <v>2.29</v>
      </c>
      <c r="G23" s="1">
        <v>-4.01</v>
      </c>
      <c r="H23" s="1">
        <v>3.05</v>
      </c>
      <c r="I23" s="1">
        <v>4.1500000000000004</v>
      </c>
      <c r="J23" s="1">
        <v>4.1500000000000004</v>
      </c>
      <c r="L23">
        <f t="shared" si="2"/>
        <v>2.4913429374450824</v>
      </c>
      <c r="M23">
        <f t="shared" si="3"/>
        <v>1.1441774121057788</v>
      </c>
      <c r="N23">
        <f t="shared" si="4"/>
        <v>5.5341394995066757</v>
      </c>
      <c r="P23">
        <f t="shared" si="5"/>
        <v>142.7434356353283</v>
      </c>
      <c r="Q23">
        <f t="shared" si="6"/>
        <v>65.55653672786184</v>
      </c>
      <c r="R23">
        <f t="shared" si="7"/>
        <v>5.5341394995066757</v>
      </c>
      <c r="S23">
        <f t="shared" si="15"/>
        <v>21</v>
      </c>
      <c r="T23">
        <f t="shared" si="8"/>
        <v>142.7434356353283</v>
      </c>
      <c r="U23">
        <f t="shared" si="9"/>
        <v>24.44346327213816</v>
      </c>
      <c r="V23">
        <f t="shared" si="10"/>
        <v>5.5341394995066757</v>
      </c>
      <c r="W23">
        <f t="shared" si="0"/>
        <v>0.77720852707139221</v>
      </c>
      <c r="Y23" t="s">
        <v>22</v>
      </c>
      <c r="AA23" t="s">
        <v>16</v>
      </c>
      <c r="AB23">
        <f t="shared" si="11"/>
        <v>142.7434356353283</v>
      </c>
      <c r="AD23" t="s">
        <v>15</v>
      </c>
      <c r="AE23">
        <f t="shared" si="12"/>
        <v>24.44346327213816</v>
      </c>
      <c r="AG23" t="s">
        <v>17</v>
      </c>
      <c r="AH23">
        <f t="shared" si="13"/>
        <v>5.5341394995066757</v>
      </c>
      <c r="AJ23" t="s">
        <v>18</v>
      </c>
      <c r="AL23" t="s">
        <v>19</v>
      </c>
      <c r="AM23">
        <v>21</v>
      </c>
      <c r="AO23" t="s">
        <v>20</v>
      </c>
      <c r="AQ23" t="s">
        <v>21</v>
      </c>
    </row>
    <row r="24" spans="1:43" x14ac:dyDescent="0.3">
      <c r="B24">
        <f t="shared" si="14"/>
        <v>22</v>
      </c>
      <c r="C24" s="1">
        <v>-2.15</v>
      </c>
      <c r="D24" s="1">
        <v>4.01</v>
      </c>
      <c r="E24" s="1">
        <v>4.1500000000000004</v>
      </c>
      <c r="F24" s="1">
        <f t="shared" si="1"/>
        <v>2.29</v>
      </c>
      <c r="G24" s="1">
        <v>-2.15</v>
      </c>
      <c r="H24" s="1">
        <v>4.01</v>
      </c>
      <c r="I24" s="1">
        <v>4.1500000000000004</v>
      </c>
      <c r="J24" s="1">
        <v>4.1500000000000004</v>
      </c>
      <c r="L24">
        <f t="shared" si="2"/>
        <v>2.0629514517077308</v>
      </c>
      <c r="M24">
        <f t="shared" si="3"/>
        <v>1.1045158043753764</v>
      </c>
      <c r="N24">
        <f t="shared" si="4"/>
        <v>5.0937903372635978</v>
      </c>
      <c r="P24">
        <f t="shared" si="5"/>
        <v>118.19841152323923</v>
      </c>
      <c r="Q24">
        <f t="shared" si="6"/>
        <v>63.284093996206337</v>
      </c>
      <c r="R24">
        <f t="shared" si="7"/>
        <v>5.0937903372635978</v>
      </c>
      <c r="S24">
        <f t="shared" si="15"/>
        <v>22</v>
      </c>
      <c r="T24">
        <f t="shared" si="8"/>
        <v>118.19841152323923</v>
      </c>
      <c r="U24">
        <f t="shared" si="9"/>
        <v>26.715906003793663</v>
      </c>
      <c r="V24">
        <f t="shared" si="10"/>
        <v>5.0937903372635978</v>
      </c>
      <c r="W24">
        <f t="shared" si="0"/>
        <v>0.71536637007217452</v>
      </c>
      <c r="Y24" t="s">
        <v>22</v>
      </c>
      <c r="AA24" t="s">
        <v>16</v>
      </c>
      <c r="AB24">
        <f t="shared" si="11"/>
        <v>118.19841152323923</v>
      </c>
      <c r="AD24" t="s">
        <v>15</v>
      </c>
      <c r="AE24">
        <f t="shared" si="12"/>
        <v>26.715906003793663</v>
      </c>
      <c r="AG24" t="s">
        <v>17</v>
      </c>
      <c r="AH24">
        <f t="shared" si="13"/>
        <v>5.0937903372635978</v>
      </c>
      <c r="AJ24" t="s">
        <v>18</v>
      </c>
      <c r="AL24" t="s">
        <v>19</v>
      </c>
      <c r="AM24">
        <v>22</v>
      </c>
      <c r="AO24" t="s">
        <v>20</v>
      </c>
      <c r="AQ24" t="s">
        <v>21</v>
      </c>
    </row>
    <row r="25" spans="1:43" x14ac:dyDescent="0.3">
      <c r="B25">
        <f t="shared" si="14"/>
        <v>23</v>
      </c>
      <c r="C25" s="1">
        <v>0</v>
      </c>
      <c r="D25" s="1">
        <v>4.01</v>
      </c>
      <c r="E25" s="1">
        <v>4.1500000000000004</v>
      </c>
      <c r="F25" s="1">
        <f t="shared" si="1"/>
        <v>2.29</v>
      </c>
      <c r="G25" s="1">
        <v>0</v>
      </c>
      <c r="H25" s="1">
        <v>4.01</v>
      </c>
      <c r="I25" s="1">
        <v>4.1500000000000004</v>
      </c>
      <c r="J25" s="1">
        <v>4.1500000000000004</v>
      </c>
      <c r="L25">
        <f t="shared" si="2"/>
        <v>1.5707963267948966</v>
      </c>
      <c r="M25">
        <f t="shared" si="3"/>
        <v>1.0519188131328354</v>
      </c>
      <c r="N25">
        <f t="shared" si="4"/>
        <v>4.6178133353352422</v>
      </c>
      <c r="P25">
        <f t="shared" si="5"/>
        <v>90</v>
      </c>
      <c r="Q25">
        <f t="shared" si="6"/>
        <v>60.270508382922181</v>
      </c>
      <c r="R25">
        <f t="shared" si="7"/>
        <v>4.6178133353352422</v>
      </c>
      <c r="S25">
        <f t="shared" si="15"/>
        <v>23</v>
      </c>
      <c r="T25">
        <f t="shared" si="8"/>
        <v>90</v>
      </c>
      <c r="U25">
        <f t="shared" si="9"/>
        <v>29.729491617077819</v>
      </c>
      <c r="V25">
        <f t="shared" si="10"/>
        <v>4.6178133353352422</v>
      </c>
      <c r="W25">
        <f t="shared" si="0"/>
        <v>0.64852067805057456</v>
      </c>
      <c r="Y25" t="s">
        <v>22</v>
      </c>
      <c r="AA25" t="s">
        <v>16</v>
      </c>
      <c r="AB25">
        <f t="shared" si="11"/>
        <v>90</v>
      </c>
      <c r="AD25" t="s">
        <v>15</v>
      </c>
      <c r="AE25">
        <f t="shared" si="12"/>
        <v>29.729491617077819</v>
      </c>
      <c r="AG25" t="s">
        <v>17</v>
      </c>
      <c r="AH25">
        <f t="shared" si="13"/>
        <v>4.6178133353352422</v>
      </c>
      <c r="AJ25" t="s">
        <v>18</v>
      </c>
      <c r="AL25" t="s">
        <v>19</v>
      </c>
      <c r="AM25">
        <v>23</v>
      </c>
      <c r="AO25" t="s">
        <v>20</v>
      </c>
      <c r="AQ25" t="s">
        <v>21</v>
      </c>
    </row>
    <row r="26" spans="1:43" x14ac:dyDescent="0.3">
      <c r="B26">
        <f t="shared" si="14"/>
        <v>24</v>
      </c>
      <c r="C26" s="1">
        <v>2.15</v>
      </c>
      <c r="D26" s="1">
        <v>4.01</v>
      </c>
      <c r="E26" s="1">
        <v>4.1500000000000004</v>
      </c>
      <c r="F26" s="1">
        <f t="shared" si="1"/>
        <v>2.29</v>
      </c>
      <c r="G26" s="1">
        <v>2.15</v>
      </c>
      <c r="H26" s="1">
        <v>4.01</v>
      </c>
      <c r="I26" s="1">
        <v>4.1500000000000004</v>
      </c>
      <c r="J26" s="1">
        <v>4.1500000000000004</v>
      </c>
      <c r="L26">
        <f t="shared" si="2"/>
        <v>1.0786412018820624</v>
      </c>
      <c r="M26">
        <f t="shared" si="3"/>
        <v>1.1045158043753764</v>
      </c>
      <c r="N26">
        <f t="shared" si="4"/>
        <v>5.0937903372635978</v>
      </c>
      <c r="P26">
        <f t="shared" si="5"/>
        <v>61.801588476760763</v>
      </c>
      <c r="Q26">
        <f t="shared" si="6"/>
        <v>63.284093996206337</v>
      </c>
      <c r="R26">
        <f t="shared" si="7"/>
        <v>5.0937903372635978</v>
      </c>
      <c r="S26">
        <f t="shared" si="15"/>
        <v>24</v>
      </c>
      <c r="T26">
        <f t="shared" si="8"/>
        <v>61.801588476760763</v>
      </c>
      <c r="U26">
        <f t="shared" si="9"/>
        <v>26.715906003793663</v>
      </c>
      <c r="V26">
        <f t="shared" si="10"/>
        <v>5.0937903372635978</v>
      </c>
      <c r="W26">
        <f t="shared" si="0"/>
        <v>0.71536637007217452</v>
      </c>
      <c r="Y26" t="s">
        <v>22</v>
      </c>
      <c r="AA26" t="s">
        <v>16</v>
      </c>
      <c r="AB26">
        <f t="shared" si="11"/>
        <v>61.801588476760763</v>
      </c>
      <c r="AD26" t="s">
        <v>15</v>
      </c>
      <c r="AE26">
        <f t="shared" si="12"/>
        <v>26.715906003793663</v>
      </c>
      <c r="AG26" t="s">
        <v>17</v>
      </c>
      <c r="AH26">
        <f t="shared" si="13"/>
        <v>5.0937903372635978</v>
      </c>
      <c r="AJ26" t="s">
        <v>18</v>
      </c>
      <c r="AL26" t="s">
        <v>19</v>
      </c>
      <c r="AM26">
        <v>24</v>
      </c>
      <c r="AO26" t="s">
        <v>20</v>
      </c>
      <c r="AQ26" t="s">
        <v>21</v>
      </c>
    </row>
    <row r="27" spans="1:43" x14ac:dyDescent="0.3">
      <c r="A27" t="s">
        <v>23</v>
      </c>
      <c r="B27" s="4">
        <f t="shared" si="14"/>
        <v>25</v>
      </c>
      <c r="C27" s="3">
        <v>4.0999999999999996</v>
      </c>
      <c r="D27" s="3">
        <f>4.49-$A$28</f>
        <v>3.4922222222222223</v>
      </c>
      <c r="E27" s="3">
        <v>1.86</v>
      </c>
      <c r="F27" s="1">
        <f t="shared" si="1"/>
        <v>0</v>
      </c>
      <c r="G27" s="1">
        <v>4.0999999999999996</v>
      </c>
      <c r="H27" s="1">
        <v>3.64</v>
      </c>
      <c r="I27" s="1">
        <v>1.9</v>
      </c>
      <c r="J27" s="1">
        <v>1.9</v>
      </c>
      <c r="L27">
        <f>ATAN2(C27,D27)</f>
        <v>0.7055158274505553</v>
      </c>
      <c r="M27">
        <f>ACOS(F27/N27)</f>
        <v>1.5707963267948966</v>
      </c>
      <c r="N27">
        <f t="shared" si="4"/>
        <v>5.3856862189866499</v>
      </c>
      <c r="P27">
        <f t="shared" si="5"/>
        <v>40.423079292596853</v>
      </c>
      <c r="Q27">
        <f>DEGREES(M27)</f>
        <v>90</v>
      </c>
      <c r="R27">
        <f t="shared" si="7"/>
        <v>5.3856862189866499</v>
      </c>
      <c r="S27">
        <f t="shared" si="15"/>
        <v>25</v>
      </c>
      <c r="T27">
        <f t="shared" si="8"/>
        <v>40.423079292596853</v>
      </c>
      <c r="U27">
        <f t="shared" si="9"/>
        <v>0</v>
      </c>
      <c r="V27">
        <f t="shared" si="10"/>
        <v>5.3856862189866499</v>
      </c>
      <c r="W27">
        <f t="shared" si="0"/>
        <v>0.75635990995536717</v>
      </c>
      <c r="Y27" t="s">
        <v>22</v>
      </c>
      <c r="AA27" t="s">
        <v>16</v>
      </c>
      <c r="AB27">
        <f t="shared" si="11"/>
        <v>40.423079292596853</v>
      </c>
      <c r="AD27" t="s">
        <v>15</v>
      </c>
      <c r="AE27">
        <f t="shared" si="12"/>
        <v>0</v>
      </c>
      <c r="AG27" t="s">
        <v>17</v>
      </c>
      <c r="AH27">
        <f t="shared" si="13"/>
        <v>5.3856862189866499</v>
      </c>
      <c r="AJ27" t="s">
        <v>18</v>
      </c>
      <c r="AL27" t="s">
        <v>19</v>
      </c>
      <c r="AM27">
        <v>25</v>
      </c>
      <c r="AO27" t="s">
        <v>20</v>
      </c>
      <c r="AQ27" t="s">
        <v>21</v>
      </c>
    </row>
    <row r="28" spans="1:43" x14ac:dyDescent="0.3">
      <c r="A28">
        <f>2*4.49/9</f>
        <v>0.99777777777777787</v>
      </c>
      <c r="B28" s="4">
        <f t="shared" si="14"/>
        <v>26</v>
      </c>
      <c r="C28" s="3">
        <v>4.0999999999999996</v>
      </c>
      <c r="D28" s="3">
        <f>D27-$A$28</f>
        <v>2.4944444444444445</v>
      </c>
      <c r="E28" s="3">
        <v>1.86</v>
      </c>
      <c r="F28" s="1">
        <f t="shared" si="1"/>
        <v>0</v>
      </c>
      <c r="G28" s="1">
        <v>4.0999999999999996</v>
      </c>
      <c r="H28" s="1">
        <v>2.73</v>
      </c>
      <c r="I28" s="1">
        <v>1.9</v>
      </c>
      <c r="J28" s="1">
        <v>1.9</v>
      </c>
      <c r="L28">
        <f t="shared" si="2"/>
        <v>0.54657387958559367</v>
      </c>
      <c r="M28">
        <f t="shared" si="3"/>
        <v>1.5707963267948966</v>
      </c>
      <c r="N28">
        <f t="shared" si="4"/>
        <v>4.7991929619905624</v>
      </c>
      <c r="P28">
        <f t="shared" si="5"/>
        <v>31.316376492346183</v>
      </c>
      <c r="Q28">
        <f t="shared" si="6"/>
        <v>90</v>
      </c>
      <c r="R28">
        <f t="shared" si="7"/>
        <v>4.7991929619905624</v>
      </c>
      <c r="S28">
        <f t="shared" si="15"/>
        <v>26</v>
      </c>
      <c r="T28">
        <f t="shared" si="8"/>
        <v>31.316376492346183</v>
      </c>
      <c r="U28">
        <f t="shared" si="9"/>
        <v>0</v>
      </c>
      <c r="V28">
        <f t="shared" si="10"/>
        <v>4.7991929619905624</v>
      </c>
      <c r="W28">
        <f t="shared" si="0"/>
        <v>0.67399343537555834</v>
      </c>
      <c r="Y28" t="s">
        <v>22</v>
      </c>
      <c r="AA28" t="s">
        <v>16</v>
      </c>
      <c r="AB28">
        <f t="shared" si="11"/>
        <v>31.316376492346183</v>
      </c>
      <c r="AD28" t="s">
        <v>15</v>
      </c>
      <c r="AE28">
        <f t="shared" si="12"/>
        <v>0</v>
      </c>
      <c r="AG28" t="s">
        <v>17</v>
      </c>
      <c r="AH28">
        <f t="shared" si="13"/>
        <v>4.7991929619905624</v>
      </c>
      <c r="AJ28" t="s">
        <v>18</v>
      </c>
      <c r="AL28" t="s">
        <v>19</v>
      </c>
      <c r="AM28">
        <v>26</v>
      </c>
      <c r="AO28" t="s">
        <v>20</v>
      </c>
      <c r="AQ28" t="s">
        <v>21</v>
      </c>
    </row>
    <row r="29" spans="1:43" x14ac:dyDescent="0.3">
      <c r="B29" s="4">
        <f t="shared" si="14"/>
        <v>27</v>
      </c>
      <c r="C29" s="3">
        <v>4.0999999999999996</v>
      </c>
      <c r="D29" s="3">
        <f t="shared" ref="D29:D35" si="16">D28-$A$28</f>
        <v>1.4966666666666666</v>
      </c>
      <c r="E29" s="3">
        <v>1.86</v>
      </c>
      <c r="F29" s="1">
        <f t="shared" si="1"/>
        <v>0</v>
      </c>
      <c r="G29" s="1">
        <v>4.0999999999999996</v>
      </c>
      <c r="H29" s="1">
        <v>1.82</v>
      </c>
      <c r="I29" s="1">
        <v>1.9</v>
      </c>
      <c r="J29" s="1">
        <v>1.9</v>
      </c>
      <c r="L29">
        <f t="shared" si="2"/>
        <v>0.35001072629473962</v>
      </c>
      <c r="M29">
        <f t="shared" si="3"/>
        <v>1.5707963267948966</v>
      </c>
      <c r="N29">
        <f t="shared" si="4"/>
        <v>4.3646318414169949</v>
      </c>
      <c r="P29">
        <f t="shared" si="5"/>
        <v>20.054137400997206</v>
      </c>
      <c r="Q29">
        <f t="shared" si="6"/>
        <v>90</v>
      </c>
      <c r="R29">
        <f t="shared" si="7"/>
        <v>4.3646318414169949</v>
      </c>
      <c r="S29">
        <f t="shared" si="15"/>
        <v>27</v>
      </c>
      <c r="T29">
        <f t="shared" si="8"/>
        <v>20.054137400997206</v>
      </c>
      <c r="U29">
        <f t="shared" si="9"/>
        <v>0</v>
      </c>
      <c r="V29">
        <f t="shared" si="10"/>
        <v>4.3646318414169949</v>
      </c>
      <c r="W29">
        <f t="shared" si="0"/>
        <v>0.61296414464777971</v>
      </c>
      <c r="Y29" t="s">
        <v>22</v>
      </c>
      <c r="AA29" t="s">
        <v>16</v>
      </c>
      <c r="AB29">
        <f t="shared" si="11"/>
        <v>20.054137400997206</v>
      </c>
      <c r="AD29" t="s">
        <v>15</v>
      </c>
      <c r="AE29">
        <f t="shared" si="12"/>
        <v>0</v>
      </c>
      <c r="AG29" t="s">
        <v>17</v>
      </c>
      <c r="AH29">
        <f t="shared" si="13"/>
        <v>4.3646318414169949</v>
      </c>
      <c r="AJ29" t="s">
        <v>18</v>
      </c>
      <c r="AL29" t="s">
        <v>19</v>
      </c>
      <c r="AM29">
        <v>27</v>
      </c>
      <c r="AO29" t="s">
        <v>20</v>
      </c>
      <c r="AQ29" t="s">
        <v>21</v>
      </c>
    </row>
    <row r="30" spans="1:43" x14ac:dyDescent="0.3">
      <c r="B30" s="4">
        <f t="shared" si="14"/>
        <v>28</v>
      </c>
      <c r="C30" s="3">
        <v>4.0999999999999996</v>
      </c>
      <c r="D30" s="3">
        <f t="shared" si="16"/>
        <v>0.49888888888888872</v>
      </c>
      <c r="E30" s="3">
        <v>1.86</v>
      </c>
      <c r="F30" s="1">
        <f t="shared" si="1"/>
        <v>0</v>
      </c>
      <c r="G30" s="1">
        <v>4.0999999999999996</v>
      </c>
      <c r="H30" s="1">
        <v>0.91</v>
      </c>
      <c r="I30" s="1">
        <v>1.9</v>
      </c>
      <c r="J30" s="1">
        <v>1.9</v>
      </c>
      <c r="L30">
        <f t="shared" si="2"/>
        <v>0.12108496048853208</v>
      </c>
      <c r="M30">
        <f t="shared" si="3"/>
        <v>1.5707963267948966</v>
      </c>
      <c r="N30">
        <f t="shared" si="4"/>
        <v>4.1302409280157963</v>
      </c>
      <c r="P30">
        <f t="shared" si="5"/>
        <v>6.9376571985012188</v>
      </c>
      <c r="Q30">
        <f t="shared" si="6"/>
        <v>90</v>
      </c>
      <c r="R30">
        <f t="shared" si="7"/>
        <v>4.1302409280157963</v>
      </c>
      <c r="S30">
        <f t="shared" si="15"/>
        <v>28</v>
      </c>
      <c r="T30">
        <f t="shared" si="8"/>
        <v>6.9376571985012188</v>
      </c>
      <c r="U30">
        <f t="shared" si="9"/>
        <v>0</v>
      </c>
      <c r="V30">
        <f t="shared" si="10"/>
        <v>4.1302409280157963</v>
      </c>
      <c r="W30">
        <f t="shared" si="0"/>
        <v>0.58004653991813693</v>
      </c>
      <c r="Y30" t="s">
        <v>22</v>
      </c>
      <c r="AA30" t="s">
        <v>16</v>
      </c>
      <c r="AB30">
        <f t="shared" si="11"/>
        <v>6.9376571985012188</v>
      </c>
      <c r="AD30" t="s">
        <v>15</v>
      </c>
      <c r="AE30">
        <f t="shared" si="12"/>
        <v>0</v>
      </c>
      <c r="AG30" t="s">
        <v>17</v>
      </c>
      <c r="AH30">
        <f t="shared" si="13"/>
        <v>4.1302409280157963</v>
      </c>
      <c r="AJ30" t="s">
        <v>18</v>
      </c>
      <c r="AL30" t="s">
        <v>19</v>
      </c>
      <c r="AM30">
        <v>28</v>
      </c>
      <c r="AO30" t="s">
        <v>20</v>
      </c>
      <c r="AQ30" t="s">
        <v>21</v>
      </c>
    </row>
    <row r="31" spans="1:43" x14ac:dyDescent="0.3">
      <c r="A31" t="s">
        <v>48</v>
      </c>
      <c r="B31" s="4">
        <f t="shared" si="14"/>
        <v>29</v>
      </c>
      <c r="C31" s="3">
        <v>4.0999999999999996</v>
      </c>
      <c r="D31" s="3">
        <f t="shared" si="16"/>
        <v>-0.49888888888888916</v>
      </c>
      <c r="E31" s="3">
        <v>2.35</v>
      </c>
      <c r="F31" s="1">
        <f t="shared" si="1"/>
        <v>0.49</v>
      </c>
      <c r="G31" s="1">
        <v>4.0999999999999996</v>
      </c>
      <c r="H31" s="1">
        <v>0</v>
      </c>
      <c r="I31" s="1">
        <v>1.9</v>
      </c>
      <c r="J31" s="1">
        <v>1.9</v>
      </c>
      <c r="L31">
        <f t="shared" si="2"/>
        <v>-0.12108496048853219</v>
      </c>
      <c r="M31">
        <f t="shared" si="3"/>
        <v>1.4527111231394538</v>
      </c>
      <c r="N31">
        <f t="shared" si="4"/>
        <v>4.1592054678095414</v>
      </c>
      <c r="P31">
        <f t="shared" si="5"/>
        <v>-6.937657198501225</v>
      </c>
      <c r="Q31">
        <f t="shared" si="6"/>
        <v>83.234216207600326</v>
      </c>
      <c r="R31">
        <f t="shared" si="7"/>
        <v>4.1592054678095414</v>
      </c>
      <c r="S31">
        <f t="shared" si="15"/>
        <v>29</v>
      </c>
      <c r="T31">
        <f t="shared" si="8"/>
        <v>-6.937657198501225</v>
      </c>
      <c r="U31">
        <f t="shared" si="9"/>
        <v>6.7657837923996738</v>
      </c>
      <c r="V31">
        <f t="shared" si="10"/>
        <v>4.1592054678095414</v>
      </c>
      <c r="W31">
        <f t="shared" si="0"/>
        <v>0.58411428835714974</v>
      </c>
      <c r="Y31" t="s">
        <v>22</v>
      </c>
      <c r="AA31" t="s">
        <v>16</v>
      </c>
      <c r="AB31">
        <f t="shared" si="11"/>
        <v>-6.937657198501225</v>
      </c>
      <c r="AD31" t="s">
        <v>15</v>
      </c>
      <c r="AE31">
        <f t="shared" si="12"/>
        <v>6.7657837923996738</v>
      </c>
      <c r="AG31" t="s">
        <v>17</v>
      </c>
      <c r="AH31">
        <f t="shared" si="13"/>
        <v>4.1592054678095414</v>
      </c>
      <c r="AJ31" t="s">
        <v>18</v>
      </c>
      <c r="AL31" t="s">
        <v>19</v>
      </c>
      <c r="AM31">
        <v>29</v>
      </c>
      <c r="AO31" t="s">
        <v>20</v>
      </c>
      <c r="AQ31" t="s">
        <v>21</v>
      </c>
    </row>
    <row r="32" spans="1:43" x14ac:dyDescent="0.3">
      <c r="B32" s="4">
        <f t="shared" si="14"/>
        <v>30</v>
      </c>
      <c r="C32" s="3">
        <v>4.0999999999999996</v>
      </c>
      <c r="D32" s="3">
        <f t="shared" si="16"/>
        <v>-1.496666666666667</v>
      </c>
      <c r="E32" s="3">
        <v>1.86</v>
      </c>
      <c r="F32" s="1">
        <f t="shared" si="1"/>
        <v>0</v>
      </c>
      <c r="G32" s="1">
        <v>4.0999999999999996</v>
      </c>
      <c r="H32" s="1">
        <v>-0.98</v>
      </c>
      <c r="I32" s="1">
        <v>2.1</v>
      </c>
      <c r="J32" s="1">
        <v>2.1</v>
      </c>
      <c r="L32">
        <f t="shared" si="2"/>
        <v>-0.35001072629473967</v>
      </c>
      <c r="M32">
        <f t="shared" si="3"/>
        <v>1.5707963267948966</v>
      </c>
      <c r="N32">
        <f t="shared" si="4"/>
        <v>4.3646318414169949</v>
      </c>
      <c r="P32">
        <f t="shared" si="5"/>
        <v>-20.05413740099721</v>
      </c>
      <c r="Q32">
        <f t="shared" si="6"/>
        <v>90</v>
      </c>
      <c r="R32">
        <f t="shared" si="7"/>
        <v>4.3646318414169949</v>
      </c>
      <c r="S32">
        <f t="shared" si="15"/>
        <v>30</v>
      </c>
      <c r="T32">
        <f t="shared" si="8"/>
        <v>-20.05413740099721</v>
      </c>
      <c r="U32">
        <f t="shared" si="9"/>
        <v>0</v>
      </c>
      <c r="V32">
        <f t="shared" si="10"/>
        <v>4.3646318414169949</v>
      </c>
      <c r="W32">
        <f t="shared" si="0"/>
        <v>0.61296414464777971</v>
      </c>
      <c r="Y32" t="s">
        <v>22</v>
      </c>
      <c r="AA32" t="s">
        <v>16</v>
      </c>
      <c r="AB32">
        <f t="shared" si="11"/>
        <v>-20.05413740099721</v>
      </c>
      <c r="AD32" t="s">
        <v>15</v>
      </c>
      <c r="AE32">
        <f t="shared" si="12"/>
        <v>0</v>
      </c>
      <c r="AG32" t="s">
        <v>17</v>
      </c>
      <c r="AH32">
        <f t="shared" si="13"/>
        <v>4.3646318414169949</v>
      </c>
      <c r="AJ32" t="s">
        <v>18</v>
      </c>
      <c r="AL32" t="s">
        <v>19</v>
      </c>
      <c r="AM32">
        <v>30</v>
      </c>
      <c r="AO32" t="s">
        <v>20</v>
      </c>
      <c r="AQ32" t="s">
        <v>21</v>
      </c>
    </row>
    <row r="33" spans="1:43" x14ac:dyDescent="0.3">
      <c r="B33" s="4">
        <f t="shared" si="14"/>
        <v>31</v>
      </c>
      <c r="C33" s="3">
        <v>4.0999999999999996</v>
      </c>
      <c r="D33" s="3">
        <f t="shared" si="16"/>
        <v>-2.4944444444444449</v>
      </c>
      <c r="E33" s="3">
        <v>1.86</v>
      </c>
      <c r="F33" s="1">
        <f t="shared" si="1"/>
        <v>0</v>
      </c>
      <c r="G33" s="1">
        <v>4.0999999999999996</v>
      </c>
      <c r="H33" s="1">
        <v>-1.88</v>
      </c>
      <c r="I33" s="1">
        <v>1.9</v>
      </c>
      <c r="J33" s="1">
        <v>1.9</v>
      </c>
      <c r="L33">
        <f t="shared" si="2"/>
        <v>-0.54657387958559367</v>
      </c>
      <c r="M33">
        <f t="shared" si="3"/>
        <v>1.5707963267948966</v>
      </c>
      <c r="N33">
        <f t="shared" si="4"/>
        <v>4.7991929619905633</v>
      </c>
      <c r="P33">
        <f t="shared" si="5"/>
        <v>-31.316376492346183</v>
      </c>
      <c r="Q33">
        <f t="shared" si="6"/>
        <v>90</v>
      </c>
      <c r="R33">
        <f t="shared" si="7"/>
        <v>4.7991929619905633</v>
      </c>
      <c r="S33">
        <f t="shared" si="15"/>
        <v>31</v>
      </c>
      <c r="T33">
        <f t="shared" si="8"/>
        <v>-31.316376492346183</v>
      </c>
      <c r="U33">
        <f t="shared" si="9"/>
        <v>0</v>
      </c>
      <c r="V33">
        <f t="shared" si="10"/>
        <v>4.7991929619905633</v>
      </c>
      <c r="W33">
        <f t="shared" si="0"/>
        <v>0.67399343537555845</v>
      </c>
      <c r="Y33" t="s">
        <v>22</v>
      </c>
      <c r="AA33" t="s">
        <v>16</v>
      </c>
      <c r="AB33">
        <f t="shared" si="11"/>
        <v>-31.316376492346183</v>
      </c>
      <c r="AD33" t="s">
        <v>15</v>
      </c>
      <c r="AE33">
        <f t="shared" si="12"/>
        <v>0</v>
      </c>
      <c r="AG33" t="s">
        <v>17</v>
      </c>
      <c r="AH33">
        <f t="shared" si="13"/>
        <v>4.7991929619905633</v>
      </c>
      <c r="AJ33" t="s">
        <v>18</v>
      </c>
      <c r="AL33" t="s">
        <v>19</v>
      </c>
      <c r="AM33">
        <v>31</v>
      </c>
      <c r="AO33" t="s">
        <v>20</v>
      </c>
      <c r="AQ33" t="s">
        <v>21</v>
      </c>
    </row>
    <row r="34" spans="1:43" x14ac:dyDescent="0.3">
      <c r="B34" s="4">
        <f t="shared" si="14"/>
        <v>32</v>
      </c>
      <c r="C34" s="3">
        <v>4.0999999999999996</v>
      </c>
      <c r="D34" s="3">
        <f t="shared" si="16"/>
        <v>-3.4922222222222228</v>
      </c>
      <c r="E34" s="3">
        <v>1.86</v>
      </c>
      <c r="F34" s="1">
        <f t="shared" si="1"/>
        <v>0</v>
      </c>
      <c r="G34" s="1">
        <v>4.0999999999999996</v>
      </c>
      <c r="H34" s="1">
        <v>-2.77</v>
      </c>
      <c r="I34" s="1">
        <v>1.9</v>
      </c>
      <c r="J34" s="1">
        <v>1.9</v>
      </c>
      <c r="L34">
        <f t="shared" si="2"/>
        <v>-0.70551582745055541</v>
      </c>
      <c r="M34">
        <f t="shared" si="3"/>
        <v>1.5707963267948966</v>
      </c>
      <c r="N34">
        <f t="shared" si="4"/>
        <v>5.3856862189866499</v>
      </c>
      <c r="P34">
        <f t="shared" si="5"/>
        <v>-40.423079292596853</v>
      </c>
      <c r="Q34">
        <f t="shared" si="6"/>
        <v>90</v>
      </c>
      <c r="R34">
        <f t="shared" si="7"/>
        <v>5.3856862189866499</v>
      </c>
      <c r="S34">
        <f t="shared" si="15"/>
        <v>32</v>
      </c>
      <c r="T34">
        <f t="shared" si="8"/>
        <v>-40.423079292596853</v>
      </c>
      <c r="U34">
        <f t="shared" si="9"/>
        <v>0</v>
      </c>
      <c r="V34">
        <f t="shared" si="10"/>
        <v>5.3856862189866499</v>
      </c>
      <c r="W34">
        <f t="shared" si="0"/>
        <v>0.75635990995536717</v>
      </c>
      <c r="Y34" t="s">
        <v>22</v>
      </c>
      <c r="AA34" t="s">
        <v>16</v>
      </c>
      <c r="AB34">
        <f t="shared" si="11"/>
        <v>-40.423079292596853</v>
      </c>
      <c r="AD34" t="s">
        <v>15</v>
      </c>
      <c r="AE34">
        <f t="shared" si="12"/>
        <v>0</v>
      </c>
      <c r="AG34" t="s">
        <v>17</v>
      </c>
      <c r="AH34">
        <f t="shared" si="13"/>
        <v>5.3856862189866499</v>
      </c>
      <c r="AJ34" t="s">
        <v>18</v>
      </c>
      <c r="AL34" t="s">
        <v>19</v>
      </c>
      <c r="AM34">
        <v>32</v>
      </c>
      <c r="AO34" t="s">
        <v>20</v>
      </c>
      <c r="AQ34" t="s">
        <v>21</v>
      </c>
    </row>
    <row r="35" spans="1:43" x14ac:dyDescent="0.3">
      <c r="A35" t="s">
        <v>25</v>
      </c>
      <c r="B35" s="4">
        <f t="shared" si="14"/>
        <v>33</v>
      </c>
      <c r="C35" s="3">
        <v>4.0999999999999996</v>
      </c>
      <c r="D35" s="3">
        <f t="shared" si="16"/>
        <v>-4.49</v>
      </c>
      <c r="E35" s="3">
        <v>1.86</v>
      </c>
      <c r="F35" s="1">
        <f t="shared" si="1"/>
        <v>0</v>
      </c>
      <c r="G35" s="1">
        <v>4.01</v>
      </c>
      <c r="H35" s="1">
        <v>-3.7</v>
      </c>
      <c r="I35" s="1">
        <v>1.9</v>
      </c>
      <c r="J35" s="1">
        <v>1.9</v>
      </c>
      <c r="L35">
        <f t="shared" si="2"/>
        <v>-0.83076863614431073</v>
      </c>
      <c r="M35">
        <f t="shared" si="3"/>
        <v>1.5707963267948966</v>
      </c>
      <c r="N35">
        <f t="shared" si="4"/>
        <v>6.0803042687023483</v>
      </c>
      <c r="P35">
        <f t="shared" si="5"/>
        <v>-47.599536602908543</v>
      </c>
      <c r="Q35">
        <f t="shared" si="6"/>
        <v>90</v>
      </c>
      <c r="R35">
        <f t="shared" si="7"/>
        <v>6.0803042687023483</v>
      </c>
      <c r="S35">
        <f t="shared" si="15"/>
        <v>33</v>
      </c>
      <c r="T35">
        <f t="shared" si="8"/>
        <v>-47.599536602908543</v>
      </c>
      <c r="U35">
        <f t="shared" si="9"/>
        <v>0</v>
      </c>
      <c r="V35">
        <f t="shared" si="10"/>
        <v>6.0803042687023483</v>
      </c>
      <c r="W35">
        <f t="shared" ref="W35:W66" si="17">V35/MAX(V:V)</f>
        <v>0.85391131272446352</v>
      </c>
      <c r="Y35" t="s">
        <v>22</v>
      </c>
      <c r="AA35" t="s">
        <v>16</v>
      </c>
      <c r="AB35">
        <f t="shared" si="11"/>
        <v>-47.599536602908543</v>
      </c>
      <c r="AD35" t="s">
        <v>15</v>
      </c>
      <c r="AE35">
        <f t="shared" si="12"/>
        <v>0</v>
      </c>
      <c r="AG35" t="s">
        <v>17</v>
      </c>
      <c r="AH35">
        <f t="shared" si="13"/>
        <v>6.0803042687023483</v>
      </c>
      <c r="AJ35" t="s">
        <v>18</v>
      </c>
      <c r="AL35" t="s">
        <v>19</v>
      </c>
      <c r="AM35">
        <v>33</v>
      </c>
      <c r="AO35" t="s">
        <v>20</v>
      </c>
      <c r="AQ35" t="s">
        <v>21</v>
      </c>
    </row>
    <row r="36" spans="1:43" x14ac:dyDescent="0.3">
      <c r="A36">
        <f>2*4.1/8</f>
        <v>1.0249999999999999</v>
      </c>
      <c r="B36" s="4">
        <f t="shared" si="14"/>
        <v>34</v>
      </c>
      <c r="C36" s="3">
        <f>C35-$A$36</f>
        <v>3.0749999999999997</v>
      </c>
      <c r="D36" s="3">
        <v>-4.49</v>
      </c>
      <c r="E36" s="3">
        <v>1.86</v>
      </c>
      <c r="F36" s="1">
        <f t="shared" si="1"/>
        <v>0</v>
      </c>
      <c r="G36" s="1">
        <f>3.3-0.45</f>
        <v>2.8499999999999996</v>
      </c>
      <c r="H36" s="1">
        <v>-4.49</v>
      </c>
      <c r="I36" s="1">
        <v>1.9</v>
      </c>
      <c r="J36" s="1">
        <v>1.9</v>
      </c>
      <c r="L36">
        <f t="shared" si="2"/>
        <v>-0.97030711433925165</v>
      </c>
      <c r="M36">
        <f t="shared" si="3"/>
        <v>1.5707963267948966</v>
      </c>
      <c r="N36">
        <f t="shared" si="4"/>
        <v>5.442033167851883</v>
      </c>
      <c r="P36">
        <f t="shared" si="5"/>
        <v>-55.594502483156923</v>
      </c>
      <c r="Q36">
        <f t="shared" si="6"/>
        <v>90</v>
      </c>
      <c r="R36">
        <f t="shared" si="7"/>
        <v>5.442033167851883</v>
      </c>
      <c r="S36">
        <f t="shared" si="15"/>
        <v>34</v>
      </c>
      <c r="T36">
        <f t="shared" si="8"/>
        <v>-55.594502483156923</v>
      </c>
      <c r="U36">
        <f t="shared" si="9"/>
        <v>0</v>
      </c>
      <c r="V36">
        <f t="shared" si="10"/>
        <v>5.442033167851883</v>
      </c>
      <c r="W36">
        <f t="shared" si="17"/>
        <v>0.76427321411700211</v>
      </c>
      <c r="Y36" t="s">
        <v>22</v>
      </c>
      <c r="AA36" t="s">
        <v>16</v>
      </c>
      <c r="AB36">
        <f t="shared" si="11"/>
        <v>-55.594502483156923</v>
      </c>
      <c r="AD36" t="s">
        <v>15</v>
      </c>
      <c r="AE36">
        <f t="shared" si="12"/>
        <v>0</v>
      </c>
      <c r="AG36" t="s">
        <v>17</v>
      </c>
      <c r="AH36">
        <f t="shared" si="13"/>
        <v>5.442033167851883</v>
      </c>
      <c r="AJ36" t="s">
        <v>18</v>
      </c>
      <c r="AL36" t="s">
        <v>19</v>
      </c>
      <c r="AM36">
        <v>34</v>
      </c>
      <c r="AO36" t="s">
        <v>20</v>
      </c>
      <c r="AQ36" t="s">
        <v>21</v>
      </c>
    </row>
    <row r="37" spans="1:43" x14ac:dyDescent="0.3">
      <c r="B37" s="4">
        <f t="shared" si="14"/>
        <v>35</v>
      </c>
      <c r="C37" s="3">
        <f t="shared" ref="C37:C43" si="18">C36-$A$36</f>
        <v>2.0499999999999998</v>
      </c>
      <c r="D37" s="3">
        <v>-4.49</v>
      </c>
      <c r="E37" s="3">
        <v>1.86</v>
      </c>
      <c r="F37" s="1">
        <f t="shared" si="1"/>
        <v>0</v>
      </c>
      <c r="G37" s="1">
        <f>2.33-0.45</f>
        <v>1.8800000000000001</v>
      </c>
      <c r="H37" s="1">
        <v>-4.49</v>
      </c>
      <c r="I37" s="1">
        <v>1.9</v>
      </c>
      <c r="J37" s="1">
        <v>1.9</v>
      </c>
      <c r="L37">
        <f t="shared" si="2"/>
        <v>-1.1424921082105026</v>
      </c>
      <c r="M37">
        <f t="shared" si="3"/>
        <v>1.5707963267948966</v>
      </c>
      <c r="N37">
        <f t="shared" si="4"/>
        <v>4.9358484579654593</v>
      </c>
      <c r="P37">
        <f t="shared" si="5"/>
        <v>-65.45997592746555</v>
      </c>
      <c r="Q37">
        <f t="shared" si="6"/>
        <v>90</v>
      </c>
      <c r="R37">
        <f t="shared" si="7"/>
        <v>4.9358484579654593</v>
      </c>
      <c r="S37">
        <f t="shared" si="15"/>
        <v>35</v>
      </c>
      <c r="T37">
        <f t="shared" si="8"/>
        <v>-65.45997592746555</v>
      </c>
      <c r="U37">
        <f t="shared" si="9"/>
        <v>0</v>
      </c>
      <c r="V37">
        <f t="shared" si="10"/>
        <v>4.9358484579654593</v>
      </c>
      <c r="W37">
        <f t="shared" si="17"/>
        <v>0.6931851844726542</v>
      </c>
      <c r="Y37" t="s">
        <v>22</v>
      </c>
      <c r="AA37" t="s">
        <v>16</v>
      </c>
      <c r="AB37">
        <f t="shared" si="11"/>
        <v>-65.45997592746555</v>
      </c>
      <c r="AD37" t="s">
        <v>15</v>
      </c>
      <c r="AE37">
        <f t="shared" si="12"/>
        <v>0</v>
      </c>
      <c r="AG37" t="s">
        <v>17</v>
      </c>
      <c r="AH37">
        <f t="shared" si="13"/>
        <v>4.9358484579654593</v>
      </c>
      <c r="AJ37" t="s">
        <v>18</v>
      </c>
      <c r="AL37" t="s">
        <v>19</v>
      </c>
      <c r="AM37">
        <v>35</v>
      </c>
      <c r="AO37" t="s">
        <v>20</v>
      </c>
      <c r="AQ37" t="s">
        <v>21</v>
      </c>
    </row>
    <row r="38" spans="1:43" x14ac:dyDescent="0.3">
      <c r="B38" s="4">
        <f t="shared" si="14"/>
        <v>36</v>
      </c>
      <c r="C38" s="3">
        <f t="shared" si="18"/>
        <v>1.0249999999999999</v>
      </c>
      <c r="D38" s="3">
        <v>-4.49</v>
      </c>
      <c r="E38" s="3">
        <v>1.86</v>
      </c>
      <c r="F38" s="1">
        <f t="shared" si="1"/>
        <v>0</v>
      </c>
      <c r="G38" s="1">
        <f>1.45-0.45</f>
        <v>1</v>
      </c>
      <c r="H38" s="1">
        <v>-4.49</v>
      </c>
      <c r="I38" s="1">
        <v>1.9</v>
      </c>
      <c r="J38" s="1">
        <v>1.9</v>
      </c>
      <c r="L38">
        <f t="shared" si="2"/>
        <v>-1.3463573083584155</v>
      </c>
      <c r="M38">
        <f t="shared" si="3"/>
        <v>1.5707963267948966</v>
      </c>
      <c r="N38">
        <f t="shared" si="4"/>
        <v>4.6055102866023443</v>
      </c>
      <c r="P38">
        <f t="shared" si="5"/>
        <v>-77.140591485530763</v>
      </c>
      <c r="Q38">
        <f t="shared" si="6"/>
        <v>90</v>
      </c>
      <c r="R38">
        <f t="shared" si="7"/>
        <v>4.6055102866023443</v>
      </c>
      <c r="S38">
        <f t="shared" si="15"/>
        <v>36</v>
      </c>
      <c r="T38">
        <f t="shared" si="8"/>
        <v>-77.140591485530763</v>
      </c>
      <c r="U38">
        <f t="shared" si="9"/>
        <v>0</v>
      </c>
      <c r="V38">
        <f t="shared" si="10"/>
        <v>4.6055102866023443</v>
      </c>
      <c r="W38">
        <f t="shared" si="17"/>
        <v>0.64679285127912522</v>
      </c>
      <c r="Y38" t="s">
        <v>22</v>
      </c>
      <c r="AA38" t="s">
        <v>16</v>
      </c>
      <c r="AB38">
        <f t="shared" si="11"/>
        <v>-77.140591485530763</v>
      </c>
      <c r="AD38" t="s">
        <v>15</v>
      </c>
      <c r="AE38">
        <f t="shared" si="12"/>
        <v>0</v>
      </c>
      <c r="AG38" t="s">
        <v>17</v>
      </c>
      <c r="AH38">
        <f t="shared" si="13"/>
        <v>4.6055102866023443</v>
      </c>
      <c r="AJ38" t="s">
        <v>18</v>
      </c>
      <c r="AL38" t="s">
        <v>19</v>
      </c>
      <c r="AM38">
        <v>36</v>
      </c>
      <c r="AO38" t="s">
        <v>20</v>
      </c>
      <c r="AQ38" t="s">
        <v>21</v>
      </c>
    </row>
    <row r="39" spans="1:43" x14ac:dyDescent="0.3">
      <c r="B39" s="4">
        <f t="shared" si="14"/>
        <v>37</v>
      </c>
      <c r="C39" s="3">
        <f t="shared" si="18"/>
        <v>0</v>
      </c>
      <c r="D39" s="3">
        <v>-4.49</v>
      </c>
      <c r="E39" s="3">
        <v>1.86</v>
      </c>
      <c r="F39" s="1">
        <f t="shared" si="1"/>
        <v>0</v>
      </c>
      <c r="G39" s="1">
        <f>0.52-0.45</f>
        <v>7.0000000000000007E-2</v>
      </c>
      <c r="H39" s="1">
        <v>-4.49</v>
      </c>
      <c r="I39" s="1">
        <v>1.9</v>
      </c>
      <c r="J39" s="1">
        <v>1.9</v>
      </c>
      <c r="L39">
        <f t="shared" si="2"/>
        <v>-1.5707963267948966</v>
      </c>
      <c r="M39">
        <f t="shared" si="3"/>
        <v>1.5707963267948966</v>
      </c>
      <c r="N39">
        <f t="shared" si="4"/>
        <v>4.49</v>
      </c>
      <c r="P39">
        <f t="shared" si="5"/>
        <v>-90</v>
      </c>
      <c r="Q39">
        <f t="shared" si="6"/>
        <v>90</v>
      </c>
      <c r="R39">
        <f t="shared" si="7"/>
        <v>4.49</v>
      </c>
      <c r="S39">
        <f t="shared" si="15"/>
        <v>37</v>
      </c>
      <c r="T39">
        <f t="shared" si="8"/>
        <v>-90</v>
      </c>
      <c r="U39">
        <f t="shared" si="9"/>
        <v>0</v>
      </c>
      <c r="V39">
        <f t="shared" si="10"/>
        <v>4.49</v>
      </c>
      <c r="W39">
        <f t="shared" si="17"/>
        <v>0.63057071236849505</v>
      </c>
      <c r="Y39" t="s">
        <v>22</v>
      </c>
      <c r="AA39" t="s">
        <v>16</v>
      </c>
      <c r="AB39">
        <f t="shared" si="11"/>
        <v>-90</v>
      </c>
      <c r="AD39" t="s">
        <v>15</v>
      </c>
      <c r="AE39">
        <f t="shared" si="12"/>
        <v>0</v>
      </c>
      <c r="AG39" t="s">
        <v>17</v>
      </c>
      <c r="AH39">
        <f t="shared" si="13"/>
        <v>4.49</v>
      </c>
      <c r="AJ39" t="s">
        <v>18</v>
      </c>
      <c r="AL39" t="s">
        <v>19</v>
      </c>
      <c r="AM39">
        <v>37</v>
      </c>
      <c r="AO39" t="s">
        <v>20</v>
      </c>
      <c r="AQ39" t="s">
        <v>21</v>
      </c>
    </row>
    <row r="40" spans="1:43" x14ac:dyDescent="0.3">
      <c r="B40" s="4">
        <f t="shared" si="14"/>
        <v>38</v>
      </c>
      <c r="C40" s="3">
        <f t="shared" si="18"/>
        <v>-1.0249999999999999</v>
      </c>
      <c r="D40" s="3">
        <v>-4.49</v>
      </c>
      <c r="E40" s="3">
        <v>1.86</v>
      </c>
      <c r="F40" s="1">
        <f t="shared" si="1"/>
        <v>0</v>
      </c>
      <c r="G40" s="1">
        <f>-0.49-0.45</f>
        <v>-0.94</v>
      </c>
      <c r="H40" s="1">
        <v>-4.49</v>
      </c>
      <c r="I40" s="1">
        <v>1.9</v>
      </c>
      <c r="J40" s="1">
        <v>1.9</v>
      </c>
      <c r="L40">
        <f t="shared" si="2"/>
        <v>-1.7952353452313776</v>
      </c>
      <c r="M40">
        <f t="shared" si="3"/>
        <v>1.5707963267948966</v>
      </c>
      <c r="N40">
        <f t="shared" si="4"/>
        <v>4.6055102866023443</v>
      </c>
      <c r="P40">
        <f t="shared" si="5"/>
        <v>-102.85940851446924</v>
      </c>
      <c r="Q40">
        <f t="shared" si="6"/>
        <v>90</v>
      </c>
      <c r="R40">
        <f t="shared" si="7"/>
        <v>4.6055102866023443</v>
      </c>
      <c r="S40">
        <f t="shared" si="15"/>
        <v>38</v>
      </c>
      <c r="T40">
        <f t="shared" si="8"/>
        <v>-102.85940851446924</v>
      </c>
      <c r="U40">
        <f t="shared" si="9"/>
        <v>0</v>
      </c>
      <c r="V40">
        <f t="shared" si="10"/>
        <v>4.6055102866023443</v>
      </c>
      <c r="W40">
        <f t="shared" si="17"/>
        <v>0.64679285127912522</v>
      </c>
      <c r="Y40" t="s">
        <v>22</v>
      </c>
      <c r="AA40" t="s">
        <v>16</v>
      </c>
      <c r="AB40">
        <f t="shared" si="11"/>
        <v>-102.85940851446924</v>
      </c>
      <c r="AD40" t="s">
        <v>15</v>
      </c>
      <c r="AE40">
        <f t="shared" si="12"/>
        <v>0</v>
      </c>
      <c r="AG40" t="s">
        <v>17</v>
      </c>
      <c r="AH40">
        <f t="shared" si="13"/>
        <v>4.6055102866023443</v>
      </c>
      <c r="AJ40" t="s">
        <v>18</v>
      </c>
      <c r="AL40" t="s">
        <v>19</v>
      </c>
      <c r="AM40">
        <v>38</v>
      </c>
      <c r="AO40" t="s">
        <v>20</v>
      </c>
      <c r="AQ40" t="s">
        <v>21</v>
      </c>
    </row>
    <row r="41" spans="1:43" x14ac:dyDescent="0.3">
      <c r="B41" s="4">
        <f t="shared" si="14"/>
        <v>39</v>
      </c>
      <c r="C41" s="3">
        <f t="shared" si="18"/>
        <v>-2.0499999999999998</v>
      </c>
      <c r="D41" s="3">
        <v>-4.49</v>
      </c>
      <c r="E41" s="3">
        <v>1.86</v>
      </c>
      <c r="F41" s="1">
        <f t="shared" si="1"/>
        <v>0</v>
      </c>
      <c r="G41" s="1">
        <f>-1.42-0.45</f>
        <v>-1.8699999999999999</v>
      </c>
      <c r="H41" s="1">
        <v>-4.49</v>
      </c>
      <c r="I41" s="1">
        <v>1.9</v>
      </c>
      <c r="J41" s="1">
        <v>1.9</v>
      </c>
      <c r="L41">
        <f t="shared" si="2"/>
        <v>-1.9991005453792905</v>
      </c>
      <c r="M41">
        <f t="shared" si="3"/>
        <v>1.5707963267948966</v>
      </c>
      <c r="N41">
        <f t="shared" si="4"/>
        <v>4.9358484579654593</v>
      </c>
      <c r="P41">
        <f t="shared" si="5"/>
        <v>-114.54002407253445</v>
      </c>
      <c r="Q41">
        <f t="shared" si="6"/>
        <v>90</v>
      </c>
      <c r="R41">
        <f t="shared" si="7"/>
        <v>4.9358484579654593</v>
      </c>
      <c r="S41">
        <f t="shared" si="15"/>
        <v>39</v>
      </c>
      <c r="T41">
        <f t="shared" si="8"/>
        <v>-114.54002407253445</v>
      </c>
      <c r="U41">
        <f t="shared" si="9"/>
        <v>0</v>
      </c>
      <c r="V41">
        <f t="shared" si="10"/>
        <v>4.9358484579654593</v>
      </c>
      <c r="W41">
        <f t="shared" si="17"/>
        <v>0.6931851844726542</v>
      </c>
      <c r="Y41" t="s">
        <v>22</v>
      </c>
      <c r="AA41" t="s">
        <v>16</v>
      </c>
      <c r="AB41">
        <f t="shared" si="11"/>
        <v>-114.54002407253445</v>
      </c>
      <c r="AD41" t="s">
        <v>15</v>
      </c>
      <c r="AE41">
        <f t="shared" si="12"/>
        <v>0</v>
      </c>
      <c r="AG41" t="s">
        <v>17</v>
      </c>
      <c r="AH41">
        <f t="shared" si="13"/>
        <v>4.9358484579654593</v>
      </c>
      <c r="AJ41" t="s">
        <v>18</v>
      </c>
      <c r="AL41" t="s">
        <v>19</v>
      </c>
      <c r="AM41">
        <v>39</v>
      </c>
      <c r="AO41" t="s">
        <v>20</v>
      </c>
      <c r="AQ41" t="s">
        <v>21</v>
      </c>
    </row>
    <row r="42" spans="1:43" x14ac:dyDescent="0.3">
      <c r="B42" s="4">
        <f t="shared" si="14"/>
        <v>40</v>
      </c>
      <c r="C42" s="3">
        <f t="shared" si="18"/>
        <v>-3.0749999999999997</v>
      </c>
      <c r="D42" s="3">
        <v>-4.49</v>
      </c>
      <c r="E42" s="3">
        <v>1.86</v>
      </c>
      <c r="F42" s="1">
        <f t="shared" si="1"/>
        <v>0</v>
      </c>
      <c r="G42" s="1">
        <f>-2.41-0.45</f>
        <v>-2.8600000000000003</v>
      </c>
      <c r="H42" s="1">
        <v>-4.49</v>
      </c>
      <c r="I42" s="1">
        <v>1.9</v>
      </c>
      <c r="J42" s="1">
        <v>1.9</v>
      </c>
      <c r="L42">
        <f t="shared" si="2"/>
        <v>-2.1712855392505412</v>
      </c>
      <c r="M42">
        <f t="shared" si="3"/>
        <v>1.5707963267948966</v>
      </c>
      <c r="N42">
        <f t="shared" si="4"/>
        <v>5.442033167851883</v>
      </c>
      <c r="P42">
        <f t="shared" si="5"/>
        <v>-124.40549751684307</v>
      </c>
      <c r="Q42">
        <f t="shared" si="6"/>
        <v>90</v>
      </c>
      <c r="R42">
        <f t="shared" si="7"/>
        <v>5.442033167851883</v>
      </c>
      <c r="S42">
        <f t="shared" si="15"/>
        <v>40</v>
      </c>
      <c r="T42">
        <f t="shared" si="8"/>
        <v>-124.40549751684307</v>
      </c>
      <c r="U42">
        <f t="shared" si="9"/>
        <v>0</v>
      </c>
      <c r="V42">
        <f t="shared" si="10"/>
        <v>5.442033167851883</v>
      </c>
      <c r="W42">
        <f t="shared" si="17"/>
        <v>0.76427321411700211</v>
      </c>
      <c r="Y42" t="s">
        <v>22</v>
      </c>
      <c r="AA42" t="s">
        <v>16</v>
      </c>
      <c r="AB42">
        <f t="shared" si="11"/>
        <v>-124.40549751684307</v>
      </c>
      <c r="AD42" t="s">
        <v>15</v>
      </c>
      <c r="AE42">
        <f t="shared" si="12"/>
        <v>0</v>
      </c>
      <c r="AG42" t="s">
        <v>17</v>
      </c>
      <c r="AH42">
        <f t="shared" si="13"/>
        <v>5.442033167851883</v>
      </c>
      <c r="AJ42" t="s">
        <v>18</v>
      </c>
      <c r="AL42" t="s">
        <v>19</v>
      </c>
      <c r="AM42">
        <v>40</v>
      </c>
      <c r="AO42" t="s">
        <v>20</v>
      </c>
      <c r="AQ42" t="s">
        <v>21</v>
      </c>
    </row>
    <row r="43" spans="1:43" x14ac:dyDescent="0.3">
      <c r="A43" t="s">
        <v>26</v>
      </c>
      <c r="B43" s="4">
        <f t="shared" si="14"/>
        <v>41</v>
      </c>
      <c r="C43" s="3">
        <f t="shared" si="18"/>
        <v>-4.0999999999999996</v>
      </c>
      <c r="D43" s="3">
        <v>-4.49</v>
      </c>
      <c r="E43" s="3">
        <v>1.86</v>
      </c>
      <c r="F43" s="1">
        <f t="shared" si="1"/>
        <v>0</v>
      </c>
      <c r="G43" s="1">
        <v>-3.36</v>
      </c>
      <c r="H43" s="1">
        <v>-4.49</v>
      </c>
      <c r="I43" s="1">
        <v>1.9</v>
      </c>
      <c r="J43" s="1">
        <v>1.9</v>
      </c>
      <c r="L43">
        <f t="shared" si="2"/>
        <v>-2.3108240174454826</v>
      </c>
      <c r="M43">
        <f t="shared" si="3"/>
        <v>1.5707963267948966</v>
      </c>
      <c r="N43">
        <f t="shared" si="4"/>
        <v>6.0803042687023483</v>
      </c>
      <c r="P43">
        <f t="shared" si="5"/>
        <v>-132.40046339709147</v>
      </c>
      <c r="Q43">
        <f t="shared" si="6"/>
        <v>90</v>
      </c>
      <c r="R43">
        <f t="shared" si="7"/>
        <v>6.0803042687023483</v>
      </c>
      <c r="S43">
        <f t="shared" si="15"/>
        <v>41</v>
      </c>
      <c r="T43">
        <f t="shared" si="8"/>
        <v>-132.40046339709147</v>
      </c>
      <c r="U43">
        <f t="shared" si="9"/>
        <v>0</v>
      </c>
      <c r="V43">
        <f t="shared" si="10"/>
        <v>6.0803042687023483</v>
      </c>
      <c r="W43">
        <f t="shared" si="17"/>
        <v>0.85391131272446352</v>
      </c>
      <c r="Y43" t="s">
        <v>22</v>
      </c>
      <c r="AA43" t="s">
        <v>16</v>
      </c>
      <c r="AB43">
        <f t="shared" si="11"/>
        <v>-132.40046339709147</v>
      </c>
      <c r="AD43" t="s">
        <v>15</v>
      </c>
      <c r="AE43">
        <f t="shared" si="12"/>
        <v>0</v>
      </c>
      <c r="AG43" t="s">
        <v>17</v>
      </c>
      <c r="AH43">
        <f t="shared" si="13"/>
        <v>6.0803042687023483</v>
      </c>
      <c r="AJ43" t="s">
        <v>18</v>
      </c>
      <c r="AL43" t="s">
        <v>19</v>
      </c>
      <c r="AM43">
        <v>41</v>
      </c>
      <c r="AO43" t="s">
        <v>20</v>
      </c>
      <c r="AQ43" t="s">
        <v>21</v>
      </c>
    </row>
    <row r="44" spans="1:43" x14ac:dyDescent="0.3">
      <c r="A44">
        <f>2*4.49/9</f>
        <v>0.99777777777777787</v>
      </c>
      <c r="B44" s="4">
        <f t="shared" si="14"/>
        <v>42</v>
      </c>
      <c r="C44" s="3">
        <v>-4.0999999999999996</v>
      </c>
      <c r="D44" s="3">
        <f>D43+$A$44</f>
        <v>-3.4922222222222223</v>
      </c>
      <c r="E44" s="3">
        <v>1.86</v>
      </c>
      <c r="F44" s="1">
        <f t="shared" si="1"/>
        <v>0</v>
      </c>
      <c r="G44" s="1">
        <v>-4.0999999999999996</v>
      </c>
      <c r="H44" s="1">
        <v>-3.76</v>
      </c>
      <c r="I44" s="1">
        <v>1.9</v>
      </c>
      <c r="J44" s="1">
        <v>1.9</v>
      </c>
      <c r="L44">
        <f t="shared" si="2"/>
        <v>-2.4360768261392378</v>
      </c>
      <c r="M44">
        <f t="shared" si="3"/>
        <v>1.5707963267948966</v>
      </c>
      <c r="N44">
        <f t="shared" si="4"/>
        <v>5.3856862189866499</v>
      </c>
      <c r="P44">
        <f t="shared" si="5"/>
        <v>-139.57692070740316</v>
      </c>
      <c r="Q44">
        <f t="shared" si="6"/>
        <v>90</v>
      </c>
      <c r="R44">
        <f t="shared" si="7"/>
        <v>5.3856862189866499</v>
      </c>
      <c r="S44">
        <f t="shared" si="15"/>
        <v>42</v>
      </c>
      <c r="T44">
        <f t="shared" si="8"/>
        <v>-139.57692070740316</v>
      </c>
      <c r="U44">
        <f t="shared" si="9"/>
        <v>0</v>
      </c>
      <c r="V44">
        <f t="shared" si="10"/>
        <v>5.3856862189866499</v>
      </c>
      <c r="W44">
        <f t="shared" si="17"/>
        <v>0.75635990995536717</v>
      </c>
      <c r="Y44" t="s">
        <v>22</v>
      </c>
      <c r="AA44" t="s">
        <v>16</v>
      </c>
      <c r="AB44">
        <f t="shared" si="11"/>
        <v>-139.57692070740316</v>
      </c>
      <c r="AD44" t="s">
        <v>15</v>
      </c>
      <c r="AE44">
        <f t="shared" si="12"/>
        <v>0</v>
      </c>
      <c r="AG44" t="s">
        <v>17</v>
      </c>
      <c r="AH44">
        <f t="shared" si="13"/>
        <v>5.3856862189866499</v>
      </c>
      <c r="AJ44" t="s">
        <v>18</v>
      </c>
      <c r="AL44" t="s">
        <v>19</v>
      </c>
      <c r="AM44">
        <v>42</v>
      </c>
      <c r="AO44" t="s">
        <v>20</v>
      </c>
      <c r="AQ44" t="s">
        <v>21</v>
      </c>
    </row>
    <row r="45" spans="1:43" x14ac:dyDescent="0.3">
      <c r="B45" s="4">
        <f t="shared" si="14"/>
        <v>43</v>
      </c>
      <c r="C45" s="3">
        <v>-4.0999999999999996</v>
      </c>
      <c r="D45" s="3">
        <f t="shared" ref="D45:D52" si="19">D44+$A$44</f>
        <v>-2.4944444444444445</v>
      </c>
      <c r="E45" s="3">
        <v>1.86</v>
      </c>
      <c r="F45" s="1">
        <f t="shared" si="1"/>
        <v>0</v>
      </c>
      <c r="G45" s="1">
        <v>-4.0999999999999996</v>
      </c>
      <c r="H45" s="1">
        <v>-2.73</v>
      </c>
      <c r="I45" s="1">
        <v>1.9</v>
      </c>
      <c r="J45" s="1">
        <v>1.9</v>
      </c>
      <c r="L45">
        <f t="shared" si="2"/>
        <v>-2.5950187740041994</v>
      </c>
      <c r="M45">
        <f t="shared" si="3"/>
        <v>1.5707963267948966</v>
      </c>
      <c r="N45">
        <f t="shared" si="4"/>
        <v>4.7991929619905624</v>
      </c>
      <c r="P45">
        <f t="shared" si="5"/>
        <v>-148.68362350765381</v>
      </c>
      <c r="Q45">
        <f t="shared" si="6"/>
        <v>90</v>
      </c>
      <c r="R45">
        <f t="shared" si="7"/>
        <v>4.7991929619905624</v>
      </c>
      <c r="S45">
        <f t="shared" si="15"/>
        <v>43</v>
      </c>
      <c r="T45">
        <f t="shared" si="8"/>
        <v>-148.68362350765381</v>
      </c>
      <c r="U45">
        <f t="shared" si="9"/>
        <v>0</v>
      </c>
      <c r="V45">
        <f t="shared" si="10"/>
        <v>4.7991929619905624</v>
      </c>
      <c r="W45">
        <f t="shared" si="17"/>
        <v>0.67399343537555834</v>
      </c>
      <c r="Y45" t="s">
        <v>22</v>
      </c>
      <c r="AA45" t="s">
        <v>16</v>
      </c>
      <c r="AB45">
        <f t="shared" si="11"/>
        <v>-148.68362350765381</v>
      </c>
      <c r="AD45" t="s">
        <v>15</v>
      </c>
      <c r="AE45">
        <f t="shared" si="12"/>
        <v>0</v>
      </c>
      <c r="AG45" t="s">
        <v>17</v>
      </c>
      <c r="AH45">
        <f t="shared" si="13"/>
        <v>4.7991929619905624</v>
      </c>
      <c r="AJ45" t="s">
        <v>18</v>
      </c>
      <c r="AL45" t="s">
        <v>19</v>
      </c>
      <c r="AM45">
        <v>43</v>
      </c>
      <c r="AO45" t="s">
        <v>20</v>
      </c>
      <c r="AQ45" t="s">
        <v>21</v>
      </c>
    </row>
    <row r="46" spans="1:43" x14ac:dyDescent="0.3">
      <c r="B46" s="4">
        <f t="shared" si="14"/>
        <v>44</v>
      </c>
      <c r="C46" s="3">
        <v>-4.0999999999999996</v>
      </c>
      <c r="D46" s="3">
        <f t="shared" si="19"/>
        <v>-1.4966666666666666</v>
      </c>
      <c r="E46" s="3">
        <v>1.86</v>
      </c>
      <c r="F46" s="1">
        <f t="shared" si="1"/>
        <v>0</v>
      </c>
      <c r="G46" s="1">
        <v>-4.0999999999999996</v>
      </c>
      <c r="H46" s="1">
        <v>-1.87</v>
      </c>
      <c r="I46" s="1">
        <v>1.9</v>
      </c>
      <c r="J46" s="1">
        <v>1.9</v>
      </c>
      <c r="L46">
        <f t="shared" si="2"/>
        <v>-2.7915819272950535</v>
      </c>
      <c r="M46">
        <f t="shared" si="3"/>
        <v>1.5707963267948966</v>
      </c>
      <c r="N46">
        <f t="shared" si="4"/>
        <v>4.3646318414169949</v>
      </c>
      <c r="P46">
        <f t="shared" si="5"/>
        <v>-159.94586259900279</v>
      </c>
      <c r="Q46">
        <f t="shared" si="6"/>
        <v>90</v>
      </c>
      <c r="R46">
        <f t="shared" si="7"/>
        <v>4.3646318414169949</v>
      </c>
      <c r="S46">
        <f t="shared" si="15"/>
        <v>44</v>
      </c>
      <c r="T46">
        <f t="shared" si="8"/>
        <v>-159.94586259900279</v>
      </c>
      <c r="U46">
        <f t="shared" si="9"/>
        <v>0</v>
      </c>
      <c r="V46">
        <f t="shared" si="10"/>
        <v>4.3646318414169949</v>
      </c>
      <c r="W46">
        <f t="shared" si="17"/>
        <v>0.61296414464777971</v>
      </c>
      <c r="Y46" t="s">
        <v>22</v>
      </c>
      <c r="AA46" t="s">
        <v>16</v>
      </c>
      <c r="AB46">
        <f t="shared" si="11"/>
        <v>-159.94586259900279</v>
      </c>
      <c r="AD46" t="s">
        <v>15</v>
      </c>
      <c r="AE46">
        <f t="shared" si="12"/>
        <v>0</v>
      </c>
      <c r="AG46" t="s">
        <v>17</v>
      </c>
      <c r="AH46">
        <f t="shared" si="13"/>
        <v>4.3646318414169949</v>
      </c>
      <c r="AJ46" t="s">
        <v>18</v>
      </c>
      <c r="AL46" t="s">
        <v>19</v>
      </c>
      <c r="AM46">
        <v>44</v>
      </c>
      <c r="AO46" t="s">
        <v>20</v>
      </c>
      <c r="AQ46" t="s">
        <v>21</v>
      </c>
    </row>
    <row r="47" spans="1:43" x14ac:dyDescent="0.3">
      <c r="B47" s="4">
        <f t="shared" si="14"/>
        <v>45</v>
      </c>
      <c r="C47" s="3">
        <v>-4.0999999999999996</v>
      </c>
      <c r="D47" s="3">
        <f t="shared" si="19"/>
        <v>-0.49888888888888872</v>
      </c>
      <c r="E47" s="3">
        <v>1.86</v>
      </c>
      <c r="F47" s="1">
        <f t="shared" si="1"/>
        <v>0</v>
      </c>
      <c r="G47" s="1">
        <v>-4.0999999999999996</v>
      </c>
      <c r="H47" s="1">
        <v>-0.94</v>
      </c>
      <c r="I47" s="1">
        <v>1.9</v>
      </c>
      <c r="J47" s="1">
        <v>1.9</v>
      </c>
      <c r="L47">
        <f t="shared" si="2"/>
        <v>-3.0205076931012611</v>
      </c>
      <c r="M47">
        <f t="shared" si="3"/>
        <v>1.5707963267948966</v>
      </c>
      <c r="N47">
        <f t="shared" si="4"/>
        <v>4.1302409280157963</v>
      </c>
      <c r="P47">
        <f t="shared" si="5"/>
        <v>-173.06234280149877</v>
      </c>
      <c r="Q47">
        <f t="shared" si="6"/>
        <v>90</v>
      </c>
      <c r="R47">
        <f t="shared" si="7"/>
        <v>4.1302409280157963</v>
      </c>
      <c r="S47">
        <f t="shared" si="15"/>
        <v>45</v>
      </c>
      <c r="T47">
        <f t="shared" si="8"/>
        <v>-173.06234280149877</v>
      </c>
      <c r="U47">
        <f t="shared" si="9"/>
        <v>0</v>
      </c>
      <c r="V47">
        <f t="shared" si="10"/>
        <v>4.1302409280157963</v>
      </c>
      <c r="W47">
        <f t="shared" si="17"/>
        <v>0.58004653991813693</v>
      </c>
      <c r="Y47" t="s">
        <v>22</v>
      </c>
      <c r="AA47" t="s">
        <v>16</v>
      </c>
      <c r="AB47">
        <f t="shared" si="11"/>
        <v>-173.06234280149877</v>
      </c>
      <c r="AD47" t="s">
        <v>15</v>
      </c>
      <c r="AE47">
        <f t="shared" si="12"/>
        <v>0</v>
      </c>
      <c r="AG47" t="s">
        <v>17</v>
      </c>
      <c r="AH47">
        <f t="shared" si="13"/>
        <v>4.1302409280157963</v>
      </c>
      <c r="AJ47" t="s">
        <v>18</v>
      </c>
      <c r="AL47" t="s">
        <v>19</v>
      </c>
      <c r="AM47">
        <v>45</v>
      </c>
      <c r="AO47" t="s">
        <v>20</v>
      </c>
      <c r="AQ47" t="s">
        <v>21</v>
      </c>
    </row>
    <row r="48" spans="1:43" x14ac:dyDescent="0.3">
      <c r="B48" s="4">
        <f t="shared" si="14"/>
        <v>46</v>
      </c>
      <c r="C48" s="3">
        <v>-4.0999999999999996</v>
      </c>
      <c r="D48" s="3">
        <f t="shared" si="19"/>
        <v>0.49888888888888916</v>
      </c>
      <c r="E48" s="3">
        <v>1.86</v>
      </c>
      <c r="F48" s="1">
        <f t="shared" si="1"/>
        <v>0</v>
      </c>
      <c r="G48" s="1">
        <v>-4.0999999999999996</v>
      </c>
      <c r="H48" s="1">
        <v>0</v>
      </c>
      <c r="I48" s="1">
        <v>1.9</v>
      </c>
      <c r="J48" s="1">
        <v>1.9</v>
      </c>
      <c r="L48">
        <f t="shared" si="2"/>
        <v>3.0205076931012611</v>
      </c>
      <c r="M48">
        <f t="shared" si="3"/>
        <v>1.5707963267948966</v>
      </c>
      <c r="N48">
        <f t="shared" si="4"/>
        <v>4.1302409280157963</v>
      </c>
      <c r="P48">
        <f t="shared" si="5"/>
        <v>173.06234280149877</v>
      </c>
      <c r="Q48">
        <f t="shared" si="6"/>
        <v>90</v>
      </c>
      <c r="R48">
        <f t="shared" si="7"/>
        <v>4.1302409280157963</v>
      </c>
      <c r="S48">
        <f t="shared" si="15"/>
        <v>46</v>
      </c>
      <c r="T48">
        <f t="shared" si="8"/>
        <v>173.06234280149877</v>
      </c>
      <c r="U48">
        <f t="shared" si="9"/>
        <v>0</v>
      </c>
      <c r="V48">
        <f t="shared" si="10"/>
        <v>4.1302409280157963</v>
      </c>
      <c r="W48">
        <f t="shared" si="17"/>
        <v>0.58004653991813693</v>
      </c>
      <c r="Y48" t="s">
        <v>22</v>
      </c>
      <c r="AA48" t="s">
        <v>16</v>
      </c>
      <c r="AB48">
        <f t="shared" si="11"/>
        <v>173.06234280149877</v>
      </c>
      <c r="AD48" t="s">
        <v>15</v>
      </c>
      <c r="AE48">
        <f t="shared" si="12"/>
        <v>0</v>
      </c>
      <c r="AG48" t="s">
        <v>17</v>
      </c>
      <c r="AH48">
        <f t="shared" si="13"/>
        <v>4.1302409280157963</v>
      </c>
      <c r="AJ48" t="s">
        <v>18</v>
      </c>
      <c r="AL48" t="s">
        <v>19</v>
      </c>
      <c r="AM48">
        <v>46</v>
      </c>
      <c r="AO48" t="s">
        <v>20</v>
      </c>
      <c r="AQ48" t="s">
        <v>21</v>
      </c>
    </row>
    <row r="49" spans="1:43" x14ac:dyDescent="0.3">
      <c r="B49" s="4">
        <f t="shared" si="14"/>
        <v>47</v>
      </c>
      <c r="C49" s="3">
        <v>-4.0999999999999996</v>
      </c>
      <c r="D49" s="3">
        <f t="shared" si="19"/>
        <v>1.496666666666667</v>
      </c>
      <c r="E49" s="3">
        <v>1.86</v>
      </c>
      <c r="F49" s="1">
        <f t="shared" si="1"/>
        <v>0</v>
      </c>
      <c r="G49" s="1">
        <v>-4.0999999999999996</v>
      </c>
      <c r="H49" s="1">
        <v>0.92</v>
      </c>
      <c r="I49" s="1">
        <v>1.9</v>
      </c>
      <c r="J49" s="1">
        <v>1.9</v>
      </c>
      <c r="L49">
        <f t="shared" si="2"/>
        <v>2.7915819272950535</v>
      </c>
      <c r="M49">
        <f t="shared" si="3"/>
        <v>1.5707963267948966</v>
      </c>
      <c r="N49">
        <f t="shared" si="4"/>
        <v>4.3646318414169949</v>
      </c>
      <c r="P49">
        <f t="shared" si="5"/>
        <v>159.94586259900279</v>
      </c>
      <c r="Q49">
        <f t="shared" si="6"/>
        <v>90</v>
      </c>
      <c r="R49">
        <f t="shared" si="7"/>
        <v>4.3646318414169949</v>
      </c>
      <c r="S49">
        <f t="shared" si="15"/>
        <v>47</v>
      </c>
      <c r="T49">
        <f t="shared" si="8"/>
        <v>159.94586259900279</v>
      </c>
      <c r="U49">
        <f t="shared" si="9"/>
        <v>0</v>
      </c>
      <c r="V49">
        <f t="shared" si="10"/>
        <v>4.3646318414169949</v>
      </c>
      <c r="W49">
        <f t="shared" si="17"/>
        <v>0.61296414464777971</v>
      </c>
      <c r="Y49" t="s">
        <v>22</v>
      </c>
      <c r="AA49" t="s">
        <v>16</v>
      </c>
      <c r="AB49">
        <f t="shared" si="11"/>
        <v>159.94586259900279</v>
      </c>
      <c r="AD49" t="s">
        <v>15</v>
      </c>
      <c r="AE49">
        <f t="shared" si="12"/>
        <v>0</v>
      </c>
      <c r="AG49" t="s">
        <v>17</v>
      </c>
      <c r="AH49">
        <f t="shared" si="13"/>
        <v>4.3646318414169949</v>
      </c>
      <c r="AJ49" t="s">
        <v>18</v>
      </c>
      <c r="AL49" t="s">
        <v>19</v>
      </c>
      <c r="AM49">
        <v>47</v>
      </c>
      <c r="AO49" t="s">
        <v>20</v>
      </c>
      <c r="AQ49" t="s">
        <v>21</v>
      </c>
    </row>
    <row r="50" spans="1:43" x14ac:dyDescent="0.3">
      <c r="B50" s="4">
        <f t="shared" si="14"/>
        <v>48</v>
      </c>
      <c r="C50" s="3">
        <v>-4.0999999999999996</v>
      </c>
      <c r="D50" s="3">
        <f t="shared" si="19"/>
        <v>2.4944444444444449</v>
      </c>
      <c r="E50" s="3">
        <v>1.86</v>
      </c>
      <c r="F50" s="1">
        <f t="shared" si="1"/>
        <v>0</v>
      </c>
      <c r="G50" s="1">
        <v>-4.0999999999999996</v>
      </c>
      <c r="H50" s="1">
        <v>1.84</v>
      </c>
      <c r="I50" s="1">
        <v>1.9</v>
      </c>
      <c r="J50" s="1">
        <v>1.9</v>
      </c>
      <c r="L50">
        <f t="shared" si="2"/>
        <v>2.5950187740041994</v>
      </c>
      <c r="M50">
        <f t="shared" si="3"/>
        <v>1.5707963267948966</v>
      </c>
      <c r="N50">
        <f t="shared" si="4"/>
        <v>4.7991929619905633</v>
      </c>
      <c r="P50">
        <f t="shared" si="5"/>
        <v>148.68362350765381</v>
      </c>
      <c r="Q50">
        <f t="shared" si="6"/>
        <v>90</v>
      </c>
      <c r="R50">
        <f t="shared" si="7"/>
        <v>4.7991929619905633</v>
      </c>
      <c r="S50">
        <f t="shared" si="15"/>
        <v>48</v>
      </c>
      <c r="T50">
        <f t="shared" si="8"/>
        <v>148.68362350765381</v>
      </c>
      <c r="U50">
        <f t="shared" si="9"/>
        <v>0</v>
      </c>
      <c r="V50">
        <f t="shared" si="10"/>
        <v>4.7991929619905633</v>
      </c>
      <c r="W50">
        <f t="shared" si="17"/>
        <v>0.67399343537555845</v>
      </c>
      <c r="Y50" t="s">
        <v>22</v>
      </c>
      <c r="AA50" t="s">
        <v>16</v>
      </c>
      <c r="AB50">
        <f t="shared" si="11"/>
        <v>148.68362350765381</v>
      </c>
      <c r="AD50" t="s">
        <v>15</v>
      </c>
      <c r="AE50">
        <f t="shared" si="12"/>
        <v>0</v>
      </c>
      <c r="AG50" t="s">
        <v>17</v>
      </c>
      <c r="AH50">
        <f t="shared" si="13"/>
        <v>4.7991929619905633</v>
      </c>
      <c r="AJ50" t="s">
        <v>18</v>
      </c>
      <c r="AL50" t="s">
        <v>19</v>
      </c>
      <c r="AM50">
        <v>48</v>
      </c>
      <c r="AO50" t="s">
        <v>20</v>
      </c>
      <c r="AQ50" t="s">
        <v>21</v>
      </c>
    </row>
    <row r="51" spans="1:43" x14ac:dyDescent="0.3">
      <c r="B51" s="4">
        <f t="shared" si="14"/>
        <v>49</v>
      </c>
      <c r="C51" s="3">
        <v>-4.0999999999999996</v>
      </c>
      <c r="D51" s="3">
        <f t="shared" si="19"/>
        <v>3.4922222222222228</v>
      </c>
      <c r="E51" s="3">
        <v>1.86</v>
      </c>
      <c r="F51" s="1">
        <f t="shared" si="1"/>
        <v>0</v>
      </c>
      <c r="G51" s="1">
        <v>-4.0999999999999996</v>
      </c>
      <c r="H51" s="1">
        <v>2.74</v>
      </c>
      <c r="I51" s="1">
        <v>1.9</v>
      </c>
      <c r="J51" s="1">
        <v>1.9</v>
      </c>
      <c r="L51">
        <f t="shared" si="2"/>
        <v>2.4360768261392378</v>
      </c>
      <c r="M51">
        <f t="shared" si="3"/>
        <v>1.5707963267948966</v>
      </c>
      <c r="N51">
        <f t="shared" si="4"/>
        <v>5.3856862189866499</v>
      </c>
      <c r="P51">
        <f t="shared" si="5"/>
        <v>139.57692070740316</v>
      </c>
      <c r="Q51">
        <f t="shared" si="6"/>
        <v>90</v>
      </c>
      <c r="R51">
        <f t="shared" si="7"/>
        <v>5.3856862189866499</v>
      </c>
      <c r="S51">
        <f t="shared" si="15"/>
        <v>49</v>
      </c>
      <c r="T51">
        <f t="shared" si="8"/>
        <v>139.57692070740316</v>
      </c>
      <c r="U51">
        <f t="shared" si="9"/>
        <v>0</v>
      </c>
      <c r="V51">
        <f t="shared" si="10"/>
        <v>5.3856862189866499</v>
      </c>
      <c r="W51">
        <f t="shared" si="17"/>
        <v>0.75635990995536717</v>
      </c>
      <c r="Y51" t="s">
        <v>22</v>
      </c>
      <c r="AA51" t="s">
        <v>16</v>
      </c>
      <c r="AB51">
        <f t="shared" si="11"/>
        <v>139.57692070740316</v>
      </c>
      <c r="AD51" t="s">
        <v>15</v>
      </c>
      <c r="AE51">
        <f t="shared" si="12"/>
        <v>0</v>
      </c>
      <c r="AG51" t="s">
        <v>17</v>
      </c>
      <c r="AH51">
        <f t="shared" si="13"/>
        <v>5.3856862189866499</v>
      </c>
      <c r="AJ51" t="s">
        <v>18</v>
      </c>
      <c r="AL51" t="s">
        <v>19</v>
      </c>
      <c r="AM51">
        <v>49</v>
      </c>
      <c r="AO51" t="s">
        <v>20</v>
      </c>
      <c r="AQ51" t="s">
        <v>21</v>
      </c>
    </row>
    <row r="52" spans="1:43" x14ac:dyDescent="0.3">
      <c r="A52" t="s">
        <v>27</v>
      </c>
      <c r="B52" s="4">
        <f t="shared" si="14"/>
        <v>50</v>
      </c>
      <c r="C52" s="3">
        <v>-4.0999999999999996</v>
      </c>
      <c r="D52" s="3">
        <f t="shared" si="19"/>
        <v>4.49</v>
      </c>
      <c r="E52" s="3">
        <v>1.86</v>
      </c>
      <c r="F52" s="1">
        <f t="shared" si="1"/>
        <v>0</v>
      </c>
      <c r="G52" s="1">
        <v>-4.0999999999999996</v>
      </c>
      <c r="H52" s="1">
        <v>3.64</v>
      </c>
      <c r="I52" s="1">
        <v>1.9</v>
      </c>
      <c r="J52" s="1">
        <v>1.9</v>
      </c>
      <c r="L52">
        <f t="shared" si="2"/>
        <v>2.3108240174454826</v>
      </c>
      <c r="M52">
        <f t="shared" si="3"/>
        <v>1.5707963267948966</v>
      </c>
      <c r="N52">
        <f t="shared" si="4"/>
        <v>6.0803042687023483</v>
      </c>
      <c r="P52">
        <f t="shared" si="5"/>
        <v>132.40046339709147</v>
      </c>
      <c r="Q52">
        <f t="shared" si="6"/>
        <v>90</v>
      </c>
      <c r="R52">
        <f t="shared" si="7"/>
        <v>6.0803042687023483</v>
      </c>
      <c r="S52">
        <f t="shared" si="15"/>
        <v>50</v>
      </c>
      <c r="T52">
        <f t="shared" si="8"/>
        <v>132.40046339709147</v>
      </c>
      <c r="U52">
        <f t="shared" si="9"/>
        <v>0</v>
      </c>
      <c r="V52">
        <f t="shared" si="10"/>
        <v>6.0803042687023483</v>
      </c>
      <c r="W52">
        <f t="shared" si="17"/>
        <v>0.85391131272446352</v>
      </c>
      <c r="Y52" t="s">
        <v>22</v>
      </c>
      <c r="AA52" t="s">
        <v>16</v>
      </c>
      <c r="AB52">
        <f t="shared" si="11"/>
        <v>132.40046339709147</v>
      </c>
      <c r="AD52" t="s">
        <v>15</v>
      </c>
      <c r="AE52">
        <f t="shared" si="12"/>
        <v>0</v>
      </c>
      <c r="AG52" t="s">
        <v>17</v>
      </c>
      <c r="AH52">
        <f t="shared" si="13"/>
        <v>6.0803042687023483</v>
      </c>
      <c r="AJ52" t="s">
        <v>18</v>
      </c>
      <c r="AL52" t="s">
        <v>19</v>
      </c>
      <c r="AM52">
        <v>50</v>
      </c>
      <c r="AO52" t="s">
        <v>20</v>
      </c>
      <c r="AQ52" t="s">
        <v>21</v>
      </c>
    </row>
    <row r="53" spans="1:43" x14ac:dyDescent="0.3">
      <c r="A53">
        <f>2*4.1/8</f>
        <v>1.0249999999999999</v>
      </c>
      <c r="B53" s="4">
        <f t="shared" si="14"/>
        <v>51</v>
      </c>
      <c r="C53" s="3">
        <f>C52+$A$53</f>
        <v>-3.0749999999999997</v>
      </c>
      <c r="D53" s="3">
        <v>4.49</v>
      </c>
      <c r="E53" s="3">
        <v>1.86</v>
      </c>
      <c r="F53" s="1">
        <f t="shared" si="1"/>
        <v>0</v>
      </c>
      <c r="G53" s="1">
        <v>-3.31</v>
      </c>
      <c r="H53" s="1">
        <v>4.42</v>
      </c>
      <c r="I53" s="1">
        <v>1.9</v>
      </c>
      <c r="J53" s="1">
        <v>1.9</v>
      </c>
      <c r="L53">
        <f t="shared" si="2"/>
        <v>2.1712855392505412</v>
      </c>
      <c r="M53">
        <f t="shared" si="3"/>
        <v>1.5707963267948966</v>
      </c>
      <c r="N53">
        <f t="shared" si="4"/>
        <v>5.442033167851883</v>
      </c>
      <c r="P53">
        <f t="shared" si="5"/>
        <v>124.40549751684307</v>
      </c>
      <c r="Q53">
        <f t="shared" si="6"/>
        <v>90</v>
      </c>
      <c r="R53">
        <f t="shared" si="7"/>
        <v>5.442033167851883</v>
      </c>
      <c r="S53">
        <f t="shared" si="15"/>
        <v>51</v>
      </c>
      <c r="T53">
        <f t="shared" si="8"/>
        <v>124.40549751684307</v>
      </c>
      <c r="U53">
        <f t="shared" si="9"/>
        <v>0</v>
      </c>
      <c r="V53">
        <f t="shared" si="10"/>
        <v>5.442033167851883</v>
      </c>
      <c r="W53">
        <f t="shared" si="17"/>
        <v>0.76427321411700211</v>
      </c>
      <c r="Y53" t="s">
        <v>22</v>
      </c>
      <c r="AA53" t="s">
        <v>16</v>
      </c>
      <c r="AB53">
        <f t="shared" si="11"/>
        <v>124.40549751684307</v>
      </c>
      <c r="AD53" t="s">
        <v>15</v>
      </c>
      <c r="AE53">
        <f t="shared" si="12"/>
        <v>0</v>
      </c>
      <c r="AG53" t="s">
        <v>17</v>
      </c>
      <c r="AH53">
        <f t="shared" si="13"/>
        <v>5.442033167851883</v>
      </c>
      <c r="AJ53" t="s">
        <v>18</v>
      </c>
      <c r="AL53" t="s">
        <v>19</v>
      </c>
      <c r="AM53">
        <v>51</v>
      </c>
      <c r="AO53" t="s">
        <v>20</v>
      </c>
      <c r="AQ53" t="s">
        <v>21</v>
      </c>
    </row>
    <row r="54" spans="1:43" x14ac:dyDescent="0.3">
      <c r="B54" s="4">
        <f t="shared" si="14"/>
        <v>52</v>
      </c>
      <c r="C54" s="3">
        <f t="shared" ref="C54:C60" si="20">C53+$A$53</f>
        <v>-2.0499999999999998</v>
      </c>
      <c r="D54" s="3">
        <v>4.49</v>
      </c>
      <c r="E54" s="3">
        <v>1.86</v>
      </c>
      <c r="F54" s="1">
        <f t="shared" si="1"/>
        <v>0</v>
      </c>
      <c r="G54" s="1">
        <v>-2.37</v>
      </c>
      <c r="H54" s="1">
        <v>4.42</v>
      </c>
      <c r="I54" s="1">
        <v>1.9</v>
      </c>
      <c r="J54" s="1">
        <v>1.9</v>
      </c>
      <c r="L54">
        <f t="shared" si="2"/>
        <v>1.9991005453792905</v>
      </c>
      <c r="M54">
        <f t="shared" si="3"/>
        <v>1.5707963267948966</v>
      </c>
      <c r="N54">
        <f t="shared" si="4"/>
        <v>4.9358484579654593</v>
      </c>
      <c r="P54">
        <f t="shared" si="5"/>
        <v>114.54002407253445</v>
      </c>
      <c r="Q54">
        <f t="shared" si="6"/>
        <v>90</v>
      </c>
      <c r="R54">
        <f t="shared" si="7"/>
        <v>4.9358484579654593</v>
      </c>
      <c r="S54">
        <f t="shared" si="15"/>
        <v>52</v>
      </c>
      <c r="T54">
        <f t="shared" si="8"/>
        <v>114.54002407253445</v>
      </c>
      <c r="U54">
        <f t="shared" si="9"/>
        <v>0</v>
      </c>
      <c r="V54">
        <f t="shared" si="10"/>
        <v>4.9358484579654593</v>
      </c>
      <c r="W54">
        <f t="shared" si="17"/>
        <v>0.6931851844726542</v>
      </c>
      <c r="Y54" t="s">
        <v>22</v>
      </c>
      <c r="AA54" t="s">
        <v>16</v>
      </c>
      <c r="AB54">
        <f t="shared" si="11"/>
        <v>114.54002407253445</v>
      </c>
      <c r="AD54" t="s">
        <v>15</v>
      </c>
      <c r="AE54">
        <f t="shared" si="12"/>
        <v>0</v>
      </c>
      <c r="AG54" t="s">
        <v>17</v>
      </c>
      <c r="AH54">
        <f t="shared" si="13"/>
        <v>4.9358484579654593</v>
      </c>
      <c r="AJ54" t="s">
        <v>18</v>
      </c>
      <c r="AL54" t="s">
        <v>19</v>
      </c>
      <c r="AM54">
        <v>52</v>
      </c>
      <c r="AO54" t="s">
        <v>20</v>
      </c>
      <c r="AQ54" t="s">
        <v>21</v>
      </c>
    </row>
    <row r="55" spans="1:43" x14ac:dyDescent="0.3">
      <c r="B55" s="4">
        <f t="shared" si="14"/>
        <v>53</v>
      </c>
      <c r="C55" s="3">
        <f t="shared" si="20"/>
        <v>-1.0249999999999999</v>
      </c>
      <c r="D55" s="3">
        <v>4.49</v>
      </c>
      <c r="E55" s="3">
        <v>1.86</v>
      </c>
      <c r="F55" s="1">
        <f t="shared" si="1"/>
        <v>0</v>
      </c>
      <c r="G55" s="1">
        <v>-1.44</v>
      </c>
      <c r="H55" s="1">
        <v>4.42</v>
      </c>
      <c r="I55" s="1">
        <v>1.9</v>
      </c>
      <c r="J55" s="1">
        <v>1.9</v>
      </c>
      <c r="L55">
        <f t="shared" si="2"/>
        <v>1.7952353452313776</v>
      </c>
      <c r="M55">
        <f t="shared" si="3"/>
        <v>1.5707963267948966</v>
      </c>
      <c r="N55">
        <f t="shared" si="4"/>
        <v>4.6055102866023443</v>
      </c>
      <c r="P55">
        <f t="shared" si="5"/>
        <v>102.85940851446924</v>
      </c>
      <c r="Q55">
        <f t="shared" si="6"/>
        <v>90</v>
      </c>
      <c r="R55">
        <f t="shared" si="7"/>
        <v>4.6055102866023443</v>
      </c>
      <c r="S55">
        <f t="shared" si="15"/>
        <v>53</v>
      </c>
      <c r="T55">
        <f t="shared" si="8"/>
        <v>102.85940851446924</v>
      </c>
      <c r="U55">
        <f t="shared" si="9"/>
        <v>0</v>
      </c>
      <c r="V55">
        <f t="shared" si="10"/>
        <v>4.6055102866023443</v>
      </c>
      <c r="W55">
        <f t="shared" si="17"/>
        <v>0.64679285127912522</v>
      </c>
      <c r="Y55" t="s">
        <v>22</v>
      </c>
      <c r="AA55" t="s">
        <v>16</v>
      </c>
      <c r="AB55">
        <f t="shared" si="11"/>
        <v>102.85940851446924</v>
      </c>
      <c r="AD55" t="s">
        <v>15</v>
      </c>
      <c r="AE55">
        <f t="shared" si="12"/>
        <v>0</v>
      </c>
      <c r="AG55" t="s">
        <v>17</v>
      </c>
      <c r="AH55">
        <f t="shared" si="13"/>
        <v>4.6055102866023443</v>
      </c>
      <c r="AJ55" t="s">
        <v>18</v>
      </c>
      <c r="AL55" t="s">
        <v>19</v>
      </c>
      <c r="AM55">
        <v>53</v>
      </c>
      <c r="AO55" t="s">
        <v>20</v>
      </c>
      <c r="AQ55" t="s">
        <v>21</v>
      </c>
    </row>
    <row r="56" spans="1:43" x14ac:dyDescent="0.3">
      <c r="B56" s="4">
        <f t="shared" si="14"/>
        <v>54</v>
      </c>
      <c r="C56" s="3">
        <f t="shared" si="20"/>
        <v>0</v>
      </c>
      <c r="D56" s="3">
        <v>4.49</v>
      </c>
      <c r="E56" s="3">
        <v>1.86</v>
      </c>
      <c r="F56" s="1">
        <f t="shared" si="1"/>
        <v>0</v>
      </c>
      <c r="G56" s="1">
        <v>-0.49</v>
      </c>
      <c r="H56" s="1">
        <v>4.42</v>
      </c>
      <c r="I56" s="1">
        <v>1.9</v>
      </c>
      <c r="J56" s="1">
        <v>1.9</v>
      </c>
      <c r="L56">
        <f t="shared" si="2"/>
        <v>1.5707963267948966</v>
      </c>
      <c r="M56">
        <f t="shared" si="3"/>
        <v>1.5707963267948966</v>
      </c>
      <c r="N56">
        <f t="shared" si="4"/>
        <v>4.49</v>
      </c>
      <c r="P56">
        <f t="shared" si="5"/>
        <v>90</v>
      </c>
      <c r="Q56">
        <f t="shared" si="6"/>
        <v>90</v>
      </c>
      <c r="R56">
        <f t="shared" si="7"/>
        <v>4.49</v>
      </c>
      <c r="S56">
        <f t="shared" si="15"/>
        <v>54</v>
      </c>
      <c r="T56">
        <f t="shared" si="8"/>
        <v>90</v>
      </c>
      <c r="U56">
        <f t="shared" si="9"/>
        <v>0</v>
      </c>
      <c r="V56">
        <f t="shared" si="10"/>
        <v>4.49</v>
      </c>
      <c r="W56">
        <f t="shared" si="17"/>
        <v>0.63057071236849505</v>
      </c>
      <c r="Y56" t="s">
        <v>22</v>
      </c>
      <c r="AA56" t="s">
        <v>16</v>
      </c>
      <c r="AB56">
        <f t="shared" si="11"/>
        <v>90</v>
      </c>
      <c r="AD56" t="s">
        <v>15</v>
      </c>
      <c r="AE56">
        <f t="shared" si="12"/>
        <v>0</v>
      </c>
      <c r="AG56" t="s">
        <v>17</v>
      </c>
      <c r="AH56">
        <f t="shared" si="13"/>
        <v>4.49</v>
      </c>
      <c r="AJ56" t="s">
        <v>18</v>
      </c>
      <c r="AL56" t="s">
        <v>19</v>
      </c>
      <c r="AM56">
        <v>54</v>
      </c>
      <c r="AO56" t="s">
        <v>20</v>
      </c>
      <c r="AQ56" t="s">
        <v>21</v>
      </c>
    </row>
    <row r="57" spans="1:43" x14ac:dyDescent="0.3">
      <c r="B57" s="4">
        <f t="shared" si="14"/>
        <v>55</v>
      </c>
      <c r="C57" s="3">
        <f t="shared" si="20"/>
        <v>1.0249999999999999</v>
      </c>
      <c r="D57" s="3">
        <v>4.49</v>
      </c>
      <c r="E57" s="3">
        <v>1.86</v>
      </c>
      <c r="F57" s="1">
        <f t="shared" si="1"/>
        <v>0</v>
      </c>
      <c r="G57" s="1">
        <v>0.5</v>
      </c>
      <c r="H57" s="1">
        <v>4.42</v>
      </c>
      <c r="I57" s="1">
        <v>1.9</v>
      </c>
      <c r="J57" s="1">
        <v>1.9</v>
      </c>
      <c r="L57">
        <f t="shared" si="2"/>
        <v>1.3463573083584155</v>
      </c>
      <c r="M57">
        <f t="shared" si="3"/>
        <v>1.5707963267948966</v>
      </c>
      <c r="N57">
        <f t="shared" si="4"/>
        <v>4.6055102866023443</v>
      </c>
      <c r="P57">
        <f t="shared" si="5"/>
        <v>77.140591485530763</v>
      </c>
      <c r="Q57">
        <f t="shared" si="6"/>
        <v>90</v>
      </c>
      <c r="R57">
        <f t="shared" si="7"/>
        <v>4.6055102866023443</v>
      </c>
      <c r="S57">
        <f t="shared" si="15"/>
        <v>55</v>
      </c>
      <c r="T57">
        <f t="shared" si="8"/>
        <v>77.140591485530763</v>
      </c>
      <c r="U57">
        <f t="shared" si="9"/>
        <v>0</v>
      </c>
      <c r="V57">
        <f t="shared" si="10"/>
        <v>4.6055102866023443</v>
      </c>
      <c r="W57">
        <f t="shared" si="17"/>
        <v>0.64679285127912522</v>
      </c>
      <c r="Y57" t="s">
        <v>22</v>
      </c>
      <c r="AA57" t="s">
        <v>16</v>
      </c>
      <c r="AB57">
        <f t="shared" si="11"/>
        <v>77.140591485530763</v>
      </c>
      <c r="AD57" t="s">
        <v>15</v>
      </c>
      <c r="AE57">
        <f t="shared" si="12"/>
        <v>0</v>
      </c>
      <c r="AG57" t="s">
        <v>17</v>
      </c>
      <c r="AH57">
        <f t="shared" si="13"/>
        <v>4.6055102866023443</v>
      </c>
      <c r="AJ57" t="s">
        <v>18</v>
      </c>
      <c r="AL57" t="s">
        <v>19</v>
      </c>
      <c r="AM57">
        <v>55</v>
      </c>
      <c r="AO57" t="s">
        <v>20</v>
      </c>
      <c r="AQ57" t="s">
        <v>21</v>
      </c>
    </row>
    <row r="58" spans="1:43" x14ac:dyDescent="0.3">
      <c r="B58" s="4">
        <f t="shared" si="14"/>
        <v>56</v>
      </c>
      <c r="C58" s="3">
        <f t="shared" si="20"/>
        <v>2.0499999999999998</v>
      </c>
      <c r="D58" s="3">
        <v>4.49</v>
      </c>
      <c r="E58" s="3">
        <v>1.86</v>
      </c>
      <c r="F58" s="1">
        <f t="shared" si="1"/>
        <v>0</v>
      </c>
      <c r="G58" s="1">
        <v>1.44</v>
      </c>
      <c r="H58" s="1">
        <v>4.42</v>
      </c>
      <c r="I58" s="1">
        <v>1.9</v>
      </c>
      <c r="J58" s="1">
        <v>1.9</v>
      </c>
      <c r="L58">
        <f t="shared" si="2"/>
        <v>1.1424921082105026</v>
      </c>
      <c r="M58">
        <f t="shared" si="3"/>
        <v>1.5707963267948966</v>
      </c>
      <c r="N58">
        <f t="shared" si="4"/>
        <v>4.9358484579654593</v>
      </c>
      <c r="P58">
        <f t="shared" si="5"/>
        <v>65.45997592746555</v>
      </c>
      <c r="Q58">
        <f>DEGREES(M58)</f>
        <v>90</v>
      </c>
      <c r="R58">
        <f t="shared" si="7"/>
        <v>4.9358484579654593</v>
      </c>
      <c r="S58">
        <f t="shared" si="15"/>
        <v>56</v>
      </c>
      <c r="T58">
        <f t="shared" si="8"/>
        <v>65.45997592746555</v>
      </c>
      <c r="U58">
        <f t="shared" si="9"/>
        <v>0</v>
      </c>
      <c r="V58">
        <f t="shared" si="10"/>
        <v>4.9358484579654593</v>
      </c>
      <c r="W58">
        <f t="shared" si="17"/>
        <v>0.6931851844726542</v>
      </c>
      <c r="Y58" t="s">
        <v>22</v>
      </c>
      <c r="AA58" t="s">
        <v>16</v>
      </c>
      <c r="AB58">
        <f t="shared" si="11"/>
        <v>65.45997592746555</v>
      </c>
      <c r="AD58" t="s">
        <v>15</v>
      </c>
      <c r="AE58">
        <f t="shared" si="12"/>
        <v>0</v>
      </c>
      <c r="AG58" t="s">
        <v>17</v>
      </c>
      <c r="AH58">
        <f t="shared" si="13"/>
        <v>4.9358484579654593</v>
      </c>
      <c r="AJ58" t="s">
        <v>18</v>
      </c>
      <c r="AL58" t="s">
        <v>19</v>
      </c>
      <c r="AM58">
        <v>56</v>
      </c>
      <c r="AO58" t="s">
        <v>20</v>
      </c>
      <c r="AQ58" t="s">
        <v>21</v>
      </c>
    </row>
    <row r="59" spans="1:43" x14ac:dyDescent="0.3">
      <c r="B59" s="4">
        <f t="shared" si="14"/>
        <v>57</v>
      </c>
      <c r="C59" s="3">
        <f t="shared" si="20"/>
        <v>3.0749999999999997</v>
      </c>
      <c r="D59" s="3">
        <v>4.49</v>
      </c>
      <c r="E59" s="3">
        <v>1.86</v>
      </c>
      <c r="F59" s="1">
        <f t="shared" si="1"/>
        <v>0</v>
      </c>
      <c r="G59" s="1">
        <v>2.37</v>
      </c>
      <c r="H59" s="1">
        <v>4.42</v>
      </c>
      <c r="I59" s="1">
        <v>1.9</v>
      </c>
      <c r="J59" s="1">
        <v>1.9</v>
      </c>
      <c r="L59">
        <f t="shared" si="2"/>
        <v>0.97030711433925165</v>
      </c>
      <c r="M59">
        <f t="shared" si="3"/>
        <v>1.5707963267948966</v>
      </c>
      <c r="N59">
        <f t="shared" si="4"/>
        <v>5.442033167851883</v>
      </c>
      <c r="P59">
        <f t="shared" si="5"/>
        <v>55.594502483156923</v>
      </c>
      <c r="Q59">
        <f t="shared" si="6"/>
        <v>90</v>
      </c>
      <c r="R59">
        <f t="shared" si="7"/>
        <v>5.442033167851883</v>
      </c>
      <c r="S59">
        <f t="shared" si="15"/>
        <v>57</v>
      </c>
      <c r="T59">
        <f t="shared" si="8"/>
        <v>55.594502483156923</v>
      </c>
      <c r="U59">
        <f t="shared" si="9"/>
        <v>0</v>
      </c>
      <c r="V59">
        <f t="shared" si="10"/>
        <v>5.442033167851883</v>
      </c>
      <c r="W59">
        <f t="shared" si="17"/>
        <v>0.76427321411700211</v>
      </c>
      <c r="Y59" t="s">
        <v>22</v>
      </c>
      <c r="AA59" t="s">
        <v>16</v>
      </c>
      <c r="AB59">
        <f t="shared" si="11"/>
        <v>55.594502483156923</v>
      </c>
      <c r="AD59" t="s">
        <v>15</v>
      </c>
      <c r="AE59">
        <f t="shared" si="12"/>
        <v>0</v>
      </c>
      <c r="AG59" t="s">
        <v>17</v>
      </c>
      <c r="AH59">
        <f t="shared" si="13"/>
        <v>5.442033167851883</v>
      </c>
      <c r="AJ59" t="s">
        <v>18</v>
      </c>
      <c r="AL59" t="s">
        <v>19</v>
      </c>
      <c r="AM59">
        <v>57</v>
      </c>
      <c r="AO59" t="s">
        <v>20</v>
      </c>
      <c r="AQ59" t="s">
        <v>21</v>
      </c>
    </row>
    <row r="60" spans="1:43" x14ac:dyDescent="0.3">
      <c r="A60" t="s">
        <v>24</v>
      </c>
      <c r="B60" s="4">
        <f t="shared" si="14"/>
        <v>58</v>
      </c>
      <c r="C60" s="3">
        <f t="shared" si="20"/>
        <v>4.0999999999999996</v>
      </c>
      <c r="D60" s="3">
        <v>4.49</v>
      </c>
      <c r="E60" s="3">
        <v>1.86</v>
      </c>
      <c r="F60" s="1">
        <f t="shared" si="1"/>
        <v>0</v>
      </c>
      <c r="G60" s="1">
        <v>3.33</v>
      </c>
      <c r="H60" s="1">
        <v>4.42</v>
      </c>
      <c r="I60" s="1">
        <v>1.9</v>
      </c>
      <c r="J60" s="1">
        <v>1.9</v>
      </c>
      <c r="L60">
        <f t="shared" si="2"/>
        <v>0.83076863614431073</v>
      </c>
      <c r="M60">
        <f t="shared" si="3"/>
        <v>1.5707963267948966</v>
      </c>
      <c r="N60">
        <f t="shared" si="4"/>
        <v>6.0803042687023483</v>
      </c>
      <c r="P60">
        <f t="shared" si="5"/>
        <v>47.599536602908543</v>
      </c>
      <c r="Q60">
        <f t="shared" si="6"/>
        <v>90</v>
      </c>
      <c r="R60">
        <f t="shared" si="7"/>
        <v>6.0803042687023483</v>
      </c>
      <c r="S60">
        <f t="shared" si="15"/>
        <v>58</v>
      </c>
      <c r="T60">
        <f t="shared" si="8"/>
        <v>47.599536602908543</v>
      </c>
      <c r="U60">
        <f t="shared" si="9"/>
        <v>0</v>
      </c>
      <c r="V60">
        <f t="shared" si="10"/>
        <v>6.0803042687023483</v>
      </c>
      <c r="W60">
        <f t="shared" si="17"/>
        <v>0.85391131272446352</v>
      </c>
      <c r="Y60" t="s">
        <v>22</v>
      </c>
      <c r="AA60" t="s">
        <v>16</v>
      </c>
      <c r="AB60">
        <f t="shared" si="11"/>
        <v>47.599536602908543</v>
      </c>
      <c r="AD60" t="s">
        <v>15</v>
      </c>
      <c r="AE60">
        <f t="shared" si="12"/>
        <v>0</v>
      </c>
      <c r="AG60" t="s">
        <v>17</v>
      </c>
      <c r="AH60">
        <f t="shared" si="13"/>
        <v>6.0803042687023483</v>
      </c>
      <c r="AJ60" t="s">
        <v>18</v>
      </c>
      <c r="AL60" t="s">
        <v>19</v>
      </c>
      <c r="AM60">
        <v>58</v>
      </c>
      <c r="AO60" t="s">
        <v>20</v>
      </c>
      <c r="AQ60" t="s">
        <v>21</v>
      </c>
    </row>
    <row r="61" spans="1:43" x14ac:dyDescent="0.3">
      <c r="A61" t="s">
        <v>28</v>
      </c>
      <c r="B61">
        <f t="shared" si="14"/>
        <v>59</v>
      </c>
      <c r="C61" s="3">
        <v>4.0999999999999996</v>
      </c>
      <c r="D61" s="3">
        <v>4.49</v>
      </c>
      <c r="E61" s="3">
        <v>0.45</v>
      </c>
      <c r="F61" s="1">
        <f t="shared" si="1"/>
        <v>-1.4100000000000001</v>
      </c>
      <c r="G61" s="1">
        <v>4.0999999999999996</v>
      </c>
      <c r="H61" s="1">
        <v>3.64</v>
      </c>
      <c r="I61" s="1">
        <v>0.3</v>
      </c>
      <c r="J61" s="1">
        <v>0.3</v>
      </c>
      <c r="L61">
        <f t="shared" si="2"/>
        <v>0.83076863614431073</v>
      </c>
      <c r="M61">
        <f t="shared" si="3"/>
        <v>1.7986649830424601</v>
      </c>
      <c r="N61">
        <f t="shared" si="4"/>
        <v>6.2416504227648</v>
      </c>
      <c r="P61">
        <f t="shared" si="5"/>
        <v>47.599536602908543</v>
      </c>
      <c r="Q61">
        <f t="shared" si="6"/>
        <v>103.05591228630276</v>
      </c>
      <c r="R61">
        <f t="shared" si="7"/>
        <v>6.2416504227648</v>
      </c>
      <c r="S61">
        <f t="shared" si="15"/>
        <v>59</v>
      </c>
      <c r="T61">
        <f t="shared" si="8"/>
        <v>47.599536602908543</v>
      </c>
      <c r="U61">
        <f t="shared" si="9"/>
        <v>-13.055912286302757</v>
      </c>
      <c r="V61">
        <f t="shared" si="10"/>
        <v>6.2416504227648</v>
      </c>
      <c r="W61">
        <f t="shared" si="17"/>
        <v>0.87657059096612877</v>
      </c>
      <c r="Y61" t="s">
        <v>22</v>
      </c>
      <c r="AA61" t="s">
        <v>16</v>
      </c>
      <c r="AB61">
        <f t="shared" si="11"/>
        <v>47.599536602908543</v>
      </c>
      <c r="AD61" t="s">
        <v>15</v>
      </c>
      <c r="AE61">
        <f t="shared" si="12"/>
        <v>-13.055912286302757</v>
      </c>
      <c r="AG61" t="s">
        <v>17</v>
      </c>
      <c r="AH61">
        <f t="shared" si="13"/>
        <v>6.2416504227648</v>
      </c>
      <c r="AJ61" t="s">
        <v>18</v>
      </c>
      <c r="AL61" t="s">
        <v>19</v>
      </c>
      <c r="AM61">
        <v>59</v>
      </c>
      <c r="AO61" t="s">
        <v>20</v>
      </c>
      <c r="AQ61" t="s">
        <v>21</v>
      </c>
    </row>
    <row r="62" spans="1:43" x14ac:dyDescent="0.3">
      <c r="A62">
        <f>2*4.49/4</f>
        <v>2.2450000000000001</v>
      </c>
      <c r="B62">
        <f t="shared" si="14"/>
        <v>60</v>
      </c>
      <c r="C62" s="3">
        <v>4.0999999999999996</v>
      </c>
      <c r="D62" s="3">
        <f>D61-$A$62</f>
        <v>2.2450000000000001</v>
      </c>
      <c r="E62" s="3">
        <v>0.45</v>
      </c>
      <c r="F62" s="1">
        <f t="shared" si="1"/>
        <v>-1.4100000000000001</v>
      </c>
      <c r="G62" s="1">
        <v>4.0999999999999996</v>
      </c>
      <c r="H62" s="1">
        <v>1.82</v>
      </c>
      <c r="I62" s="1">
        <v>0.3</v>
      </c>
      <c r="J62" s="1">
        <v>0.3</v>
      </c>
      <c r="L62">
        <f t="shared" si="2"/>
        <v>0.50096871103798823</v>
      </c>
      <c r="M62">
        <f t="shared" si="3"/>
        <v>1.8637597095906369</v>
      </c>
      <c r="N62">
        <f t="shared" si="4"/>
        <v>4.8824302350366455</v>
      </c>
      <c r="P62">
        <f t="shared" si="5"/>
        <v>28.703392810585626</v>
      </c>
      <c r="Q62">
        <f t="shared" si="6"/>
        <v>106.78556538607147</v>
      </c>
      <c r="R62">
        <f t="shared" si="7"/>
        <v>4.8824302350366455</v>
      </c>
      <c r="S62">
        <f t="shared" si="15"/>
        <v>60</v>
      </c>
      <c r="T62">
        <f t="shared" si="8"/>
        <v>28.703392810585626</v>
      </c>
      <c r="U62">
        <f t="shared" si="9"/>
        <v>-16.785565386071468</v>
      </c>
      <c r="V62">
        <f t="shared" si="10"/>
        <v>4.8824302350366455</v>
      </c>
      <c r="W62">
        <f t="shared" si="17"/>
        <v>0.68568318739343792</v>
      </c>
      <c r="Y62" t="s">
        <v>22</v>
      </c>
      <c r="AA62" t="s">
        <v>16</v>
      </c>
      <c r="AB62">
        <f t="shared" si="11"/>
        <v>28.703392810585626</v>
      </c>
      <c r="AD62" t="s">
        <v>15</v>
      </c>
      <c r="AE62">
        <f t="shared" si="12"/>
        <v>-16.785565386071468</v>
      </c>
      <c r="AG62" t="s">
        <v>17</v>
      </c>
      <c r="AH62">
        <f t="shared" si="13"/>
        <v>4.8824302350366455</v>
      </c>
      <c r="AJ62" t="s">
        <v>18</v>
      </c>
      <c r="AL62" t="s">
        <v>19</v>
      </c>
      <c r="AM62">
        <v>60</v>
      </c>
      <c r="AO62" t="s">
        <v>20</v>
      </c>
      <c r="AQ62" t="s">
        <v>21</v>
      </c>
    </row>
    <row r="63" spans="1:43" x14ac:dyDescent="0.3">
      <c r="B63">
        <f t="shared" si="14"/>
        <v>61</v>
      </c>
      <c r="C63" s="3">
        <v>4.0999999999999996</v>
      </c>
      <c r="D63" s="3">
        <f t="shared" ref="D63:D64" si="21">D62-$A$62</f>
        <v>0</v>
      </c>
      <c r="E63" s="3">
        <v>0.45</v>
      </c>
      <c r="F63" s="1">
        <f t="shared" si="1"/>
        <v>-1.4100000000000001</v>
      </c>
      <c r="G63" s="1">
        <v>4.0999999999999996</v>
      </c>
      <c r="H63" s="1">
        <v>0</v>
      </c>
      <c r="I63" s="1">
        <v>0.3</v>
      </c>
      <c r="J63" s="1">
        <v>0.3</v>
      </c>
      <c r="L63">
        <f t="shared" si="2"/>
        <v>0</v>
      </c>
      <c r="M63">
        <f t="shared" si="3"/>
        <v>1.9020287268571918</v>
      </c>
      <c r="N63">
        <f t="shared" si="4"/>
        <v>4.3356775710377722</v>
      </c>
      <c r="P63">
        <f t="shared" si="5"/>
        <v>0</v>
      </c>
      <c r="Q63">
        <f t="shared" si="6"/>
        <v>108.97821856155835</v>
      </c>
      <c r="R63">
        <f t="shared" si="7"/>
        <v>4.3356775710377722</v>
      </c>
      <c r="S63">
        <f t="shared" si="15"/>
        <v>61</v>
      </c>
      <c r="T63">
        <f t="shared" si="8"/>
        <v>0</v>
      </c>
      <c r="U63">
        <f t="shared" si="9"/>
        <v>-18.97821856155835</v>
      </c>
      <c r="V63">
        <f t="shared" si="10"/>
        <v>4.3356775710377722</v>
      </c>
      <c r="W63">
        <f t="shared" si="17"/>
        <v>0.60889783843416356</v>
      </c>
      <c r="Y63" t="s">
        <v>22</v>
      </c>
      <c r="AA63" t="s">
        <v>16</v>
      </c>
      <c r="AB63">
        <f t="shared" si="11"/>
        <v>0</v>
      </c>
      <c r="AD63" t="s">
        <v>15</v>
      </c>
      <c r="AE63">
        <f t="shared" si="12"/>
        <v>-18.97821856155835</v>
      </c>
      <c r="AG63" t="s">
        <v>17</v>
      </c>
      <c r="AH63">
        <f t="shared" si="13"/>
        <v>4.3356775710377722</v>
      </c>
      <c r="AJ63" t="s">
        <v>18</v>
      </c>
      <c r="AL63" t="s">
        <v>19</v>
      </c>
      <c r="AM63">
        <v>61</v>
      </c>
      <c r="AO63" t="s">
        <v>20</v>
      </c>
      <c r="AQ63" t="s">
        <v>21</v>
      </c>
    </row>
    <row r="64" spans="1:43" x14ac:dyDescent="0.3">
      <c r="B64">
        <f t="shared" si="14"/>
        <v>62</v>
      </c>
      <c r="C64" s="3">
        <v>4.0999999999999996</v>
      </c>
      <c r="D64" s="3">
        <f t="shared" si="21"/>
        <v>-2.2450000000000001</v>
      </c>
      <c r="E64" s="3">
        <v>0.45</v>
      </c>
      <c r="F64" s="1">
        <f t="shared" si="1"/>
        <v>-1.4100000000000001</v>
      </c>
      <c r="G64" s="1">
        <v>4.0999999999999996</v>
      </c>
      <c r="H64" s="1">
        <v>-1.88</v>
      </c>
      <c r="I64" s="1">
        <v>0.3</v>
      </c>
      <c r="J64" s="1">
        <v>0.3</v>
      </c>
      <c r="L64">
        <f t="shared" si="2"/>
        <v>-0.50096871103798823</v>
      </c>
      <c r="M64">
        <f t="shared" si="3"/>
        <v>1.8637597095906369</v>
      </c>
      <c r="N64">
        <f t="shared" si="4"/>
        <v>4.8824302350366455</v>
      </c>
      <c r="P64">
        <f t="shared" si="5"/>
        <v>-28.703392810585626</v>
      </c>
      <c r="Q64">
        <f t="shared" si="6"/>
        <v>106.78556538607147</v>
      </c>
      <c r="R64">
        <f t="shared" si="7"/>
        <v>4.8824302350366455</v>
      </c>
      <c r="S64">
        <f t="shared" si="15"/>
        <v>62</v>
      </c>
      <c r="T64">
        <f t="shared" si="8"/>
        <v>-28.703392810585626</v>
      </c>
      <c r="U64">
        <f t="shared" si="9"/>
        <v>-16.785565386071468</v>
      </c>
      <c r="V64">
        <f t="shared" si="10"/>
        <v>4.8824302350366455</v>
      </c>
      <c r="W64">
        <f t="shared" si="17"/>
        <v>0.68568318739343792</v>
      </c>
      <c r="Y64" t="s">
        <v>22</v>
      </c>
      <c r="AA64" t="s">
        <v>16</v>
      </c>
      <c r="AB64">
        <f t="shared" si="11"/>
        <v>-28.703392810585626</v>
      </c>
      <c r="AD64" t="s">
        <v>15</v>
      </c>
      <c r="AE64">
        <f t="shared" si="12"/>
        <v>-16.785565386071468</v>
      </c>
      <c r="AG64" t="s">
        <v>17</v>
      </c>
      <c r="AH64">
        <f t="shared" si="13"/>
        <v>4.8824302350366455</v>
      </c>
      <c r="AJ64" t="s">
        <v>18</v>
      </c>
      <c r="AL64" t="s">
        <v>19</v>
      </c>
      <c r="AM64">
        <v>62</v>
      </c>
      <c r="AO64" t="s">
        <v>20</v>
      </c>
      <c r="AQ64" t="s">
        <v>21</v>
      </c>
    </row>
    <row r="65" spans="1:43" x14ac:dyDescent="0.3">
      <c r="A65" t="s">
        <v>29</v>
      </c>
      <c r="B65">
        <f t="shared" si="14"/>
        <v>63</v>
      </c>
      <c r="C65" s="3">
        <v>4.0999999999999996</v>
      </c>
      <c r="D65" s="3">
        <v>-4.49</v>
      </c>
      <c r="E65" s="3">
        <v>0.45</v>
      </c>
      <c r="F65" s="1">
        <f t="shared" si="1"/>
        <v>-1.4100000000000001</v>
      </c>
      <c r="G65" s="1">
        <v>4.01</v>
      </c>
      <c r="H65" s="1">
        <v>-3.7</v>
      </c>
      <c r="I65" s="1">
        <v>0.3</v>
      </c>
      <c r="J65" s="1">
        <v>0.3</v>
      </c>
      <c r="L65">
        <f t="shared" si="2"/>
        <v>-0.83076863614431073</v>
      </c>
      <c r="M65">
        <f t="shared" si="3"/>
        <v>1.7986649830424601</v>
      </c>
      <c r="N65">
        <f t="shared" si="4"/>
        <v>6.2416504227648</v>
      </c>
      <c r="P65">
        <f t="shared" si="5"/>
        <v>-47.599536602908543</v>
      </c>
      <c r="Q65">
        <f t="shared" si="6"/>
        <v>103.05591228630276</v>
      </c>
      <c r="R65">
        <f t="shared" si="7"/>
        <v>6.2416504227648</v>
      </c>
      <c r="S65">
        <f t="shared" si="15"/>
        <v>63</v>
      </c>
      <c r="T65">
        <f t="shared" si="8"/>
        <v>-47.599536602908543</v>
      </c>
      <c r="U65">
        <f t="shared" si="9"/>
        <v>-13.055912286302757</v>
      </c>
      <c r="V65">
        <f t="shared" si="10"/>
        <v>6.2416504227648</v>
      </c>
      <c r="W65">
        <f t="shared" si="17"/>
        <v>0.87657059096612877</v>
      </c>
      <c r="Y65" t="s">
        <v>22</v>
      </c>
      <c r="AA65" t="s">
        <v>16</v>
      </c>
      <c r="AB65">
        <f t="shared" si="11"/>
        <v>-47.599536602908543</v>
      </c>
      <c r="AD65" t="s">
        <v>15</v>
      </c>
      <c r="AE65">
        <f t="shared" si="12"/>
        <v>-13.055912286302757</v>
      </c>
      <c r="AG65" t="s">
        <v>17</v>
      </c>
      <c r="AH65">
        <f t="shared" si="13"/>
        <v>6.2416504227648</v>
      </c>
      <c r="AJ65" t="s">
        <v>18</v>
      </c>
      <c r="AL65" t="s">
        <v>19</v>
      </c>
      <c r="AM65">
        <v>63</v>
      </c>
      <c r="AO65" t="s">
        <v>20</v>
      </c>
      <c r="AQ65" t="s">
        <v>21</v>
      </c>
    </row>
    <row r="66" spans="1:43" x14ac:dyDescent="0.3">
      <c r="A66">
        <f>2*4.1/3</f>
        <v>2.7333333333333329</v>
      </c>
      <c r="B66">
        <f t="shared" si="14"/>
        <v>64</v>
      </c>
      <c r="C66" s="3">
        <f>C65-A66</f>
        <v>1.3666666666666667</v>
      </c>
      <c r="D66" s="3">
        <v>-4.49</v>
      </c>
      <c r="E66" s="3">
        <v>0.45</v>
      </c>
      <c r="F66" s="1">
        <f t="shared" si="1"/>
        <v>-1.4100000000000001</v>
      </c>
      <c r="G66" s="1">
        <v>1.45</v>
      </c>
      <c r="H66" s="1">
        <v>-4.49</v>
      </c>
      <c r="I66" s="1">
        <v>0.3</v>
      </c>
      <c r="J66" s="1">
        <v>0.3</v>
      </c>
      <c r="L66">
        <f t="shared" si="2"/>
        <v>-1.2753259484264061</v>
      </c>
      <c r="M66">
        <f t="shared" si="3"/>
        <v>1.8626408988260801</v>
      </c>
      <c r="N66">
        <f t="shared" si="4"/>
        <v>4.9006099393624236</v>
      </c>
      <c r="P66">
        <f t="shared" si="5"/>
        <v>-73.070794348351967</v>
      </c>
      <c r="Q66">
        <f t="shared" si="6"/>
        <v>106.72146225118857</v>
      </c>
      <c r="R66">
        <f t="shared" si="7"/>
        <v>4.9006099393624236</v>
      </c>
      <c r="S66">
        <f t="shared" si="15"/>
        <v>64</v>
      </c>
      <c r="T66">
        <f t="shared" si="8"/>
        <v>-73.070794348351967</v>
      </c>
      <c r="U66">
        <f t="shared" si="9"/>
        <v>-16.721462251188569</v>
      </c>
      <c r="V66">
        <f t="shared" si="10"/>
        <v>4.9006099393624236</v>
      </c>
      <c r="W66">
        <f t="shared" si="17"/>
        <v>0.68823632527926304</v>
      </c>
      <c r="Y66" t="s">
        <v>22</v>
      </c>
      <c r="AA66" t="s">
        <v>16</v>
      </c>
      <c r="AB66">
        <f t="shared" si="11"/>
        <v>-73.070794348351967</v>
      </c>
      <c r="AD66" t="s">
        <v>15</v>
      </c>
      <c r="AE66">
        <f t="shared" si="12"/>
        <v>-16.721462251188569</v>
      </c>
      <c r="AG66" t="s">
        <v>17</v>
      </c>
      <c r="AH66">
        <f t="shared" si="13"/>
        <v>4.9006099393624236</v>
      </c>
      <c r="AJ66" t="s">
        <v>18</v>
      </c>
      <c r="AL66" t="s">
        <v>19</v>
      </c>
      <c r="AM66">
        <v>64</v>
      </c>
      <c r="AO66" t="s">
        <v>20</v>
      </c>
      <c r="AQ66" t="s">
        <v>21</v>
      </c>
    </row>
    <row r="67" spans="1:43" x14ac:dyDescent="0.3">
      <c r="B67">
        <f t="shared" si="14"/>
        <v>65</v>
      </c>
      <c r="C67" s="3">
        <f>C66-A66</f>
        <v>-1.3666666666666663</v>
      </c>
      <c r="D67" s="3">
        <v>-4.49</v>
      </c>
      <c r="E67" s="3">
        <v>0.45</v>
      </c>
      <c r="F67" s="1">
        <f t="shared" si="1"/>
        <v>-1.4100000000000001</v>
      </c>
      <c r="G67" s="1">
        <v>-1.42</v>
      </c>
      <c r="H67" s="1">
        <v>-4.49</v>
      </c>
      <c r="I67" s="1">
        <v>0.3</v>
      </c>
      <c r="J67" s="1">
        <v>0.3</v>
      </c>
      <c r="L67">
        <f t="shared" si="2"/>
        <v>-1.866266705163387</v>
      </c>
      <c r="M67">
        <f t="shared" si="3"/>
        <v>1.8626408988260801</v>
      </c>
      <c r="N67">
        <f t="shared" si="4"/>
        <v>4.9006099393624236</v>
      </c>
      <c r="P67">
        <f t="shared" si="5"/>
        <v>-106.92920565164803</v>
      </c>
      <c r="Q67">
        <f t="shared" si="6"/>
        <v>106.72146225118857</v>
      </c>
      <c r="R67">
        <f t="shared" si="7"/>
        <v>4.9006099393624236</v>
      </c>
      <c r="S67">
        <f t="shared" si="15"/>
        <v>65</v>
      </c>
      <c r="T67">
        <f t="shared" si="8"/>
        <v>-106.92920565164803</v>
      </c>
      <c r="U67">
        <f t="shared" si="9"/>
        <v>-16.721462251188569</v>
      </c>
      <c r="V67">
        <f t="shared" si="10"/>
        <v>4.9006099393624236</v>
      </c>
      <c r="W67">
        <f t="shared" ref="W67:W98" si="22">V67/MAX(V:V)</f>
        <v>0.68823632527926304</v>
      </c>
      <c r="Y67" t="s">
        <v>22</v>
      </c>
      <c r="AA67" t="s">
        <v>16</v>
      </c>
      <c r="AB67">
        <f t="shared" si="11"/>
        <v>-106.92920565164803</v>
      </c>
      <c r="AD67" t="s">
        <v>15</v>
      </c>
      <c r="AE67">
        <f t="shared" si="12"/>
        <v>-16.721462251188569</v>
      </c>
      <c r="AG67" t="s">
        <v>17</v>
      </c>
      <c r="AH67">
        <f t="shared" si="13"/>
        <v>4.9006099393624236</v>
      </c>
      <c r="AJ67" t="s">
        <v>18</v>
      </c>
      <c r="AL67" t="s">
        <v>19</v>
      </c>
      <c r="AM67">
        <v>65</v>
      </c>
      <c r="AO67" t="s">
        <v>20</v>
      </c>
      <c r="AQ67" t="s">
        <v>21</v>
      </c>
    </row>
    <row r="68" spans="1:43" x14ac:dyDescent="0.3">
      <c r="A68" t="s">
        <v>30</v>
      </c>
      <c r="B68">
        <f t="shared" si="14"/>
        <v>66</v>
      </c>
      <c r="C68" s="3">
        <v>-4.0999999999999996</v>
      </c>
      <c r="D68" s="3">
        <v>-4.49</v>
      </c>
      <c r="E68" s="3">
        <v>0.45</v>
      </c>
      <c r="F68" s="1">
        <f t="shared" ref="F68:F82" si="23">E68-1.86</f>
        <v>-1.4100000000000001</v>
      </c>
      <c r="G68" s="1">
        <v>-4.0999999999999996</v>
      </c>
      <c r="H68" s="1">
        <v>-3.76</v>
      </c>
      <c r="I68" s="1">
        <v>0.3</v>
      </c>
      <c r="J68" s="1">
        <v>0.3</v>
      </c>
      <c r="L68">
        <f t="shared" ref="L68:L82" si="24">ATAN2(C68,D68)</f>
        <v>-2.3108240174454826</v>
      </c>
      <c r="M68">
        <f t="shared" ref="M68:M82" si="25">ACOS(F68/N68)</f>
        <v>1.7986649830424601</v>
      </c>
      <c r="N68">
        <f t="shared" ref="N68:N82" si="26">SQRT(C68*C68+D68*D68+F68*F68)</f>
        <v>6.2416504227648</v>
      </c>
      <c r="P68">
        <f t="shared" ref="P68:P82" si="27">DEGREES(L68)</f>
        <v>-132.40046339709147</v>
      </c>
      <c r="Q68">
        <f t="shared" ref="Q68:Q82" si="28">DEGREES(M68)</f>
        <v>103.05591228630276</v>
      </c>
      <c r="R68">
        <f t="shared" ref="R68:R82" si="29">N68</f>
        <v>6.2416504227648</v>
      </c>
      <c r="S68">
        <f t="shared" si="15"/>
        <v>66</v>
      </c>
      <c r="T68">
        <f t="shared" ref="T68:T82" si="30">P68</f>
        <v>-132.40046339709147</v>
      </c>
      <c r="U68">
        <f t="shared" ref="U68:U82" si="31">90-Q68</f>
        <v>-13.055912286302757</v>
      </c>
      <c r="V68">
        <f t="shared" ref="V68:V82" si="32">R68</f>
        <v>6.2416504227648</v>
      </c>
      <c r="W68">
        <f t="shared" si="22"/>
        <v>0.87657059096612877</v>
      </c>
      <c r="Y68" t="s">
        <v>22</v>
      </c>
      <c r="AA68" t="s">
        <v>16</v>
      </c>
      <c r="AB68">
        <f t="shared" ref="AB68:AB82" si="33">T68</f>
        <v>-132.40046339709147</v>
      </c>
      <c r="AD68" t="s">
        <v>15</v>
      </c>
      <c r="AE68">
        <f t="shared" ref="AE68:AE82" si="34">U68</f>
        <v>-13.055912286302757</v>
      </c>
      <c r="AG68" t="s">
        <v>17</v>
      </c>
      <c r="AH68">
        <f t="shared" ref="AH68:AH82" si="35">V68</f>
        <v>6.2416504227648</v>
      </c>
      <c r="AJ68" t="s">
        <v>18</v>
      </c>
      <c r="AL68" t="s">
        <v>19</v>
      </c>
      <c r="AM68">
        <v>66</v>
      </c>
      <c r="AO68" t="s">
        <v>20</v>
      </c>
      <c r="AQ68" t="s">
        <v>21</v>
      </c>
    </row>
    <row r="69" spans="1:43" x14ac:dyDescent="0.3">
      <c r="A69">
        <f>2*4.49/4</f>
        <v>2.2450000000000001</v>
      </c>
      <c r="B69">
        <f t="shared" si="14"/>
        <v>67</v>
      </c>
      <c r="C69" s="3">
        <v>-4.0999999999999996</v>
      </c>
      <c r="D69" s="3">
        <f>D68+$A$69</f>
        <v>-2.2450000000000001</v>
      </c>
      <c r="E69" s="3">
        <v>0.45</v>
      </c>
      <c r="F69" s="1">
        <f t="shared" si="23"/>
        <v>-1.4100000000000001</v>
      </c>
      <c r="G69" s="1">
        <v>-4.0999999999999996</v>
      </c>
      <c r="H69" s="1">
        <v>-1.87</v>
      </c>
      <c r="I69" s="1">
        <v>0.3</v>
      </c>
      <c r="J69" s="1">
        <v>0.3</v>
      </c>
      <c r="L69">
        <f t="shared" si="24"/>
        <v>-2.6406239425518048</v>
      </c>
      <c r="M69">
        <f t="shared" si="25"/>
        <v>1.8637597095906369</v>
      </c>
      <c r="N69">
        <f t="shared" si="26"/>
        <v>4.8824302350366455</v>
      </c>
      <c r="P69">
        <f t="shared" si="27"/>
        <v>-151.29660718941437</v>
      </c>
      <c r="Q69">
        <f t="shared" si="28"/>
        <v>106.78556538607147</v>
      </c>
      <c r="R69">
        <f t="shared" si="29"/>
        <v>4.8824302350366455</v>
      </c>
      <c r="S69">
        <f t="shared" ref="S69:S81" si="36">S68+1</f>
        <v>67</v>
      </c>
      <c r="T69">
        <f t="shared" si="30"/>
        <v>-151.29660718941437</v>
      </c>
      <c r="U69">
        <f t="shared" si="31"/>
        <v>-16.785565386071468</v>
      </c>
      <c r="V69">
        <f t="shared" si="32"/>
        <v>4.8824302350366455</v>
      </c>
      <c r="W69">
        <f t="shared" si="22"/>
        <v>0.68568318739343792</v>
      </c>
      <c r="Y69" t="s">
        <v>22</v>
      </c>
      <c r="AA69" t="s">
        <v>16</v>
      </c>
      <c r="AB69">
        <f t="shared" si="33"/>
        <v>-151.29660718941437</v>
      </c>
      <c r="AD69" t="s">
        <v>15</v>
      </c>
      <c r="AE69">
        <f t="shared" si="34"/>
        <v>-16.785565386071468</v>
      </c>
      <c r="AG69" t="s">
        <v>17</v>
      </c>
      <c r="AH69">
        <f t="shared" si="35"/>
        <v>4.8824302350366455</v>
      </c>
      <c r="AJ69" t="s">
        <v>18</v>
      </c>
      <c r="AL69" t="s">
        <v>19</v>
      </c>
      <c r="AM69">
        <v>67</v>
      </c>
      <c r="AO69" t="s">
        <v>20</v>
      </c>
      <c r="AQ69" t="s">
        <v>21</v>
      </c>
    </row>
    <row r="70" spans="1:43" x14ac:dyDescent="0.3">
      <c r="B70">
        <f t="shared" si="14"/>
        <v>68</v>
      </c>
      <c r="C70" s="3">
        <v>-4.0999999999999996</v>
      </c>
      <c r="D70" s="3">
        <f t="shared" ref="D70:D71" si="37">D69+$A$69</f>
        <v>0</v>
      </c>
      <c r="E70" s="3">
        <v>0.45</v>
      </c>
      <c r="F70" s="1">
        <f t="shared" si="23"/>
        <v>-1.4100000000000001</v>
      </c>
      <c r="G70" s="1">
        <v>-4.0999999999999996</v>
      </c>
      <c r="H70" s="1">
        <v>0</v>
      </c>
      <c r="I70" s="1">
        <v>0.3</v>
      </c>
      <c r="J70" s="1">
        <v>0.3</v>
      </c>
      <c r="L70">
        <f t="shared" si="24"/>
        <v>3.1415926535897931</v>
      </c>
      <c r="M70">
        <f t="shared" si="25"/>
        <v>1.9020287268571918</v>
      </c>
      <c r="N70">
        <f t="shared" si="26"/>
        <v>4.3356775710377722</v>
      </c>
      <c r="P70">
        <f t="shared" si="27"/>
        <v>180</v>
      </c>
      <c r="Q70">
        <f t="shared" si="28"/>
        <v>108.97821856155835</v>
      </c>
      <c r="R70">
        <f t="shared" si="29"/>
        <v>4.3356775710377722</v>
      </c>
      <c r="S70">
        <f t="shared" si="36"/>
        <v>68</v>
      </c>
      <c r="T70">
        <f t="shared" si="30"/>
        <v>180</v>
      </c>
      <c r="U70">
        <f t="shared" si="31"/>
        <v>-18.97821856155835</v>
      </c>
      <c r="V70">
        <f t="shared" si="32"/>
        <v>4.3356775710377722</v>
      </c>
      <c r="W70">
        <f t="shared" si="22"/>
        <v>0.60889783843416356</v>
      </c>
      <c r="Y70" t="s">
        <v>22</v>
      </c>
      <c r="AA70" t="s">
        <v>16</v>
      </c>
      <c r="AB70">
        <f t="shared" si="33"/>
        <v>180</v>
      </c>
      <c r="AD70" t="s">
        <v>15</v>
      </c>
      <c r="AE70">
        <f t="shared" si="34"/>
        <v>-18.97821856155835</v>
      </c>
      <c r="AG70" t="s">
        <v>17</v>
      </c>
      <c r="AH70">
        <f t="shared" si="35"/>
        <v>4.3356775710377722</v>
      </c>
      <c r="AJ70" t="s">
        <v>18</v>
      </c>
      <c r="AL70" t="s">
        <v>19</v>
      </c>
      <c r="AM70">
        <v>68</v>
      </c>
      <c r="AO70" t="s">
        <v>20</v>
      </c>
      <c r="AQ70" t="s">
        <v>21</v>
      </c>
    </row>
    <row r="71" spans="1:43" x14ac:dyDescent="0.3">
      <c r="B71">
        <f t="shared" si="14"/>
        <v>69</v>
      </c>
      <c r="C71" s="3">
        <v>-4.0999999999999996</v>
      </c>
      <c r="D71" s="3">
        <f t="shared" si="37"/>
        <v>2.2450000000000001</v>
      </c>
      <c r="E71" s="3">
        <v>0.45</v>
      </c>
      <c r="F71" s="1">
        <f t="shared" si="23"/>
        <v>-1.4100000000000001</v>
      </c>
      <c r="G71" s="1">
        <v>-4.0999999999999996</v>
      </c>
      <c r="H71" s="1">
        <v>1.84</v>
      </c>
      <c r="I71" s="1">
        <v>0.3</v>
      </c>
      <c r="J71" s="1">
        <v>0.3</v>
      </c>
      <c r="L71">
        <f t="shared" si="24"/>
        <v>2.6406239425518048</v>
      </c>
      <c r="M71">
        <f t="shared" si="25"/>
        <v>1.8637597095906369</v>
      </c>
      <c r="N71">
        <f t="shared" si="26"/>
        <v>4.8824302350366455</v>
      </c>
      <c r="P71">
        <f t="shared" si="27"/>
        <v>151.29660718941437</v>
      </c>
      <c r="Q71">
        <f t="shared" si="28"/>
        <v>106.78556538607147</v>
      </c>
      <c r="R71">
        <f t="shared" si="29"/>
        <v>4.8824302350366455</v>
      </c>
      <c r="S71">
        <f t="shared" si="36"/>
        <v>69</v>
      </c>
      <c r="T71">
        <f t="shared" si="30"/>
        <v>151.29660718941437</v>
      </c>
      <c r="U71">
        <f t="shared" si="31"/>
        <v>-16.785565386071468</v>
      </c>
      <c r="V71">
        <f t="shared" si="32"/>
        <v>4.8824302350366455</v>
      </c>
      <c r="W71">
        <f t="shared" si="22"/>
        <v>0.68568318739343792</v>
      </c>
      <c r="Y71" t="s">
        <v>22</v>
      </c>
      <c r="AA71" t="s">
        <v>16</v>
      </c>
      <c r="AB71">
        <f t="shared" si="33"/>
        <v>151.29660718941437</v>
      </c>
      <c r="AD71" t="s">
        <v>15</v>
      </c>
      <c r="AE71">
        <f t="shared" si="34"/>
        <v>-16.785565386071468</v>
      </c>
      <c r="AG71" t="s">
        <v>17</v>
      </c>
      <c r="AH71">
        <f t="shared" si="35"/>
        <v>4.8824302350366455</v>
      </c>
      <c r="AJ71" t="s">
        <v>18</v>
      </c>
      <c r="AL71" t="s">
        <v>19</v>
      </c>
      <c r="AM71">
        <v>69</v>
      </c>
      <c r="AO71" t="s">
        <v>20</v>
      </c>
      <c r="AQ71" t="s">
        <v>21</v>
      </c>
    </row>
    <row r="72" spans="1:43" x14ac:dyDescent="0.3">
      <c r="A72" t="s">
        <v>31</v>
      </c>
      <c r="B72">
        <f t="shared" si="14"/>
        <v>70</v>
      </c>
      <c r="C72" s="3">
        <v>-4.0999999999999996</v>
      </c>
      <c r="D72" s="3">
        <v>4.49</v>
      </c>
      <c r="E72" s="3">
        <v>0.45</v>
      </c>
      <c r="F72" s="1">
        <f t="shared" si="23"/>
        <v>-1.4100000000000001</v>
      </c>
      <c r="G72" s="1">
        <v>-4.0999999999999996</v>
      </c>
      <c r="H72" s="1">
        <v>3.64</v>
      </c>
      <c r="I72" s="1">
        <v>0.3</v>
      </c>
      <c r="J72" s="1">
        <v>0.3</v>
      </c>
      <c r="L72">
        <f t="shared" si="24"/>
        <v>2.3108240174454826</v>
      </c>
      <c r="M72">
        <f t="shared" si="25"/>
        <v>1.7986649830424601</v>
      </c>
      <c r="N72">
        <f t="shared" si="26"/>
        <v>6.2416504227648</v>
      </c>
      <c r="P72">
        <f t="shared" si="27"/>
        <v>132.40046339709147</v>
      </c>
      <c r="Q72">
        <f t="shared" si="28"/>
        <v>103.05591228630276</v>
      </c>
      <c r="R72">
        <f t="shared" si="29"/>
        <v>6.2416504227648</v>
      </c>
      <c r="S72">
        <f t="shared" si="36"/>
        <v>70</v>
      </c>
      <c r="T72">
        <f t="shared" si="30"/>
        <v>132.40046339709147</v>
      </c>
      <c r="U72">
        <f t="shared" si="31"/>
        <v>-13.055912286302757</v>
      </c>
      <c r="V72">
        <f t="shared" si="32"/>
        <v>6.2416504227648</v>
      </c>
      <c r="W72">
        <f t="shared" si="22"/>
        <v>0.87657059096612877</v>
      </c>
      <c r="Y72" t="s">
        <v>22</v>
      </c>
      <c r="AA72" t="s">
        <v>16</v>
      </c>
      <c r="AB72">
        <f t="shared" si="33"/>
        <v>132.40046339709147</v>
      </c>
      <c r="AD72" t="s">
        <v>15</v>
      </c>
      <c r="AE72">
        <f t="shared" si="34"/>
        <v>-13.055912286302757</v>
      </c>
      <c r="AG72" t="s">
        <v>17</v>
      </c>
      <c r="AH72">
        <f t="shared" si="35"/>
        <v>6.2416504227648</v>
      </c>
      <c r="AJ72" t="s">
        <v>18</v>
      </c>
      <c r="AL72" t="s">
        <v>19</v>
      </c>
      <c r="AM72">
        <v>70</v>
      </c>
      <c r="AO72" t="s">
        <v>20</v>
      </c>
      <c r="AQ72" t="s">
        <v>21</v>
      </c>
    </row>
    <row r="73" spans="1:43" x14ac:dyDescent="0.3">
      <c r="A73">
        <f>2*4.1/3</f>
        <v>2.7333333333333329</v>
      </c>
      <c r="B73">
        <f t="shared" si="14"/>
        <v>71</v>
      </c>
      <c r="C73" s="3">
        <f>C72+A73</f>
        <v>-1.3666666666666667</v>
      </c>
      <c r="D73" s="3">
        <v>4.49</v>
      </c>
      <c r="E73" s="3">
        <v>0.45</v>
      </c>
      <c r="F73" s="1">
        <f t="shared" si="23"/>
        <v>-1.4100000000000001</v>
      </c>
      <c r="G73" s="1">
        <v>-1.44</v>
      </c>
      <c r="H73" s="1">
        <v>4.42</v>
      </c>
      <c r="I73" s="1">
        <v>0.3</v>
      </c>
      <c r="J73" s="1">
        <v>0.3</v>
      </c>
      <c r="L73">
        <f t="shared" si="24"/>
        <v>1.866266705163387</v>
      </c>
      <c r="M73">
        <f t="shared" si="25"/>
        <v>1.8626408988260801</v>
      </c>
      <c r="N73">
        <f t="shared" si="26"/>
        <v>4.9006099393624236</v>
      </c>
      <c r="P73">
        <f t="shared" si="27"/>
        <v>106.92920565164803</v>
      </c>
      <c r="Q73">
        <f t="shared" si="28"/>
        <v>106.72146225118857</v>
      </c>
      <c r="R73">
        <f t="shared" si="29"/>
        <v>4.9006099393624236</v>
      </c>
      <c r="S73">
        <f t="shared" si="36"/>
        <v>71</v>
      </c>
      <c r="T73">
        <f t="shared" si="30"/>
        <v>106.92920565164803</v>
      </c>
      <c r="U73">
        <f t="shared" si="31"/>
        <v>-16.721462251188569</v>
      </c>
      <c r="V73">
        <f t="shared" si="32"/>
        <v>4.9006099393624236</v>
      </c>
      <c r="W73">
        <f t="shared" si="22"/>
        <v>0.68823632527926304</v>
      </c>
      <c r="Y73" t="s">
        <v>22</v>
      </c>
      <c r="AA73" t="s">
        <v>16</v>
      </c>
      <c r="AB73">
        <f t="shared" si="33"/>
        <v>106.92920565164803</v>
      </c>
      <c r="AD73" t="s">
        <v>15</v>
      </c>
      <c r="AE73">
        <f t="shared" si="34"/>
        <v>-16.721462251188569</v>
      </c>
      <c r="AG73" t="s">
        <v>17</v>
      </c>
      <c r="AH73">
        <f t="shared" si="35"/>
        <v>4.9006099393624236</v>
      </c>
      <c r="AJ73" t="s">
        <v>18</v>
      </c>
      <c r="AL73" t="s">
        <v>19</v>
      </c>
      <c r="AM73">
        <v>71</v>
      </c>
      <c r="AO73" t="s">
        <v>20</v>
      </c>
      <c r="AQ73" t="s">
        <v>21</v>
      </c>
    </row>
    <row r="74" spans="1:43" x14ac:dyDescent="0.3">
      <c r="B74">
        <f t="shared" ref="B74:B82" si="38">B73+1</f>
        <v>72</v>
      </c>
      <c r="C74" s="3">
        <f>C73+A73</f>
        <v>1.3666666666666663</v>
      </c>
      <c r="D74" s="3">
        <v>4.49</v>
      </c>
      <c r="E74" s="3">
        <v>0.45</v>
      </c>
      <c r="F74" s="1">
        <f t="shared" si="23"/>
        <v>-1.4100000000000001</v>
      </c>
      <c r="G74" s="1">
        <v>1.44</v>
      </c>
      <c r="H74" s="1">
        <v>4.42</v>
      </c>
      <c r="I74" s="1">
        <v>0.3</v>
      </c>
      <c r="J74" s="1">
        <v>0.3</v>
      </c>
      <c r="L74">
        <f t="shared" si="24"/>
        <v>1.2753259484264061</v>
      </c>
      <c r="M74">
        <f t="shared" si="25"/>
        <v>1.8626408988260801</v>
      </c>
      <c r="N74">
        <f t="shared" si="26"/>
        <v>4.9006099393624236</v>
      </c>
      <c r="P74">
        <f t="shared" si="27"/>
        <v>73.070794348351967</v>
      </c>
      <c r="Q74">
        <f t="shared" si="28"/>
        <v>106.72146225118857</v>
      </c>
      <c r="R74">
        <f t="shared" si="29"/>
        <v>4.9006099393624236</v>
      </c>
      <c r="S74">
        <f t="shared" si="36"/>
        <v>72</v>
      </c>
      <c r="T74">
        <f t="shared" si="30"/>
        <v>73.070794348351967</v>
      </c>
      <c r="U74">
        <f t="shared" si="31"/>
        <v>-16.721462251188569</v>
      </c>
      <c r="V74">
        <f t="shared" si="32"/>
        <v>4.9006099393624236</v>
      </c>
      <c r="W74">
        <f t="shared" si="22"/>
        <v>0.68823632527926304</v>
      </c>
      <c r="Y74" t="s">
        <v>22</v>
      </c>
      <c r="AA74" t="s">
        <v>16</v>
      </c>
      <c r="AB74">
        <f t="shared" si="33"/>
        <v>73.070794348351967</v>
      </c>
      <c r="AD74" t="s">
        <v>15</v>
      </c>
      <c r="AE74">
        <f t="shared" si="34"/>
        <v>-16.721462251188569</v>
      </c>
      <c r="AG74" t="s">
        <v>17</v>
      </c>
      <c r="AH74">
        <f t="shared" si="35"/>
        <v>4.9006099393624236</v>
      </c>
      <c r="AJ74" t="s">
        <v>18</v>
      </c>
      <c r="AL74" t="s">
        <v>19</v>
      </c>
      <c r="AM74">
        <v>72</v>
      </c>
      <c r="AO74" t="s">
        <v>20</v>
      </c>
      <c r="AQ74" t="s">
        <v>21</v>
      </c>
    </row>
    <row r="75" spans="1:43" x14ac:dyDescent="0.3">
      <c r="A75" t="s">
        <v>32</v>
      </c>
      <c r="B75">
        <f t="shared" si="38"/>
        <v>73</v>
      </c>
      <c r="C75" s="3">
        <f>4.1-0.8</f>
        <v>3.3</v>
      </c>
      <c r="D75" s="3">
        <f>4.49-0.1</f>
        <v>4.3900000000000006</v>
      </c>
      <c r="E75" s="3">
        <v>0.5</v>
      </c>
      <c r="F75" s="1">
        <f t="shared" si="23"/>
        <v>-1.36</v>
      </c>
      <c r="G75" s="1">
        <v>4.1500000000000004</v>
      </c>
      <c r="H75" s="1">
        <v>4.4000000000000004</v>
      </c>
      <c r="I75" s="1">
        <v>0.3</v>
      </c>
      <c r="J75" s="1">
        <v>0.3</v>
      </c>
      <c r="L75">
        <f t="shared" si="24"/>
        <v>0.92620272025709349</v>
      </c>
      <c r="M75">
        <f t="shared" si="25"/>
        <v>1.8135457734382747</v>
      </c>
      <c r="N75">
        <f t="shared" si="26"/>
        <v>5.6578882986499481</v>
      </c>
      <c r="P75">
        <f t="shared" si="27"/>
        <v>53.067506844267498</v>
      </c>
      <c r="Q75">
        <f t="shared" si="28"/>
        <v>103.90851877180174</v>
      </c>
      <c r="R75">
        <f t="shared" si="29"/>
        <v>5.6578882986499481</v>
      </c>
      <c r="S75">
        <f t="shared" si="36"/>
        <v>73</v>
      </c>
      <c r="T75">
        <f t="shared" si="30"/>
        <v>53.067506844267498</v>
      </c>
      <c r="U75">
        <f t="shared" si="31"/>
        <v>-13.908518771801738</v>
      </c>
      <c r="V75">
        <f t="shared" si="32"/>
        <v>5.6578882986499481</v>
      </c>
      <c r="W75">
        <f t="shared" si="22"/>
        <v>0.79458767371516037</v>
      </c>
      <c r="Y75" t="s">
        <v>22</v>
      </c>
      <c r="AA75" t="s">
        <v>16</v>
      </c>
      <c r="AB75">
        <f t="shared" si="33"/>
        <v>53.067506844267498</v>
      </c>
      <c r="AD75" t="s">
        <v>15</v>
      </c>
      <c r="AE75">
        <f t="shared" si="34"/>
        <v>-13.908518771801738</v>
      </c>
      <c r="AG75" t="s">
        <v>17</v>
      </c>
      <c r="AH75">
        <f t="shared" si="35"/>
        <v>5.6578882986499481</v>
      </c>
      <c r="AJ75" t="s">
        <v>18</v>
      </c>
      <c r="AL75" t="s">
        <v>19</v>
      </c>
      <c r="AM75">
        <v>73</v>
      </c>
      <c r="AO75" t="s">
        <v>20</v>
      </c>
      <c r="AQ75" t="s">
        <v>21</v>
      </c>
    </row>
    <row r="76" spans="1:43" x14ac:dyDescent="0.3">
      <c r="A76" t="s">
        <v>33</v>
      </c>
      <c r="B76">
        <f t="shared" si="38"/>
        <v>74</v>
      </c>
      <c r="C76" s="3">
        <f>4.1-0.3</f>
        <v>3.8</v>
      </c>
      <c r="D76" s="3">
        <f>-4.49+0.3</f>
        <v>-4.1900000000000004</v>
      </c>
      <c r="E76" s="3">
        <v>0.5</v>
      </c>
      <c r="F76" s="1">
        <f t="shared" si="23"/>
        <v>-1.36</v>
      </c>
      <c r="G76" s="1">
        <v>4.1500000000000004</v>
      </c>
      <c r="H76" s="1">
        <v>-4.55</v>
      </c>
      <c r="I76" s="1">
        <v>0.3</v>
      </c>
      <c r="J76" s="1">
        <v>0.3</v>
      </c>
      <c r="L76">
        <f t="shared" si="24"/>
        <v>-0.83417046815926932</v>
      </c>
      <c r="M76">
        <f t="shared" si="25"/>
        <v>1.806748753757635</v>
      </c>
      <c r="N76">
        <f t="shared" si="26"/>
        <v>5.8177057333625948</v>
      </c>
      <c r="P76">
        <f t="shared" si="27"/>
        <v>-47.794447219978153</v>
      </c>
      <c r="Q76">
        <f t="shared" si="28"/>
        <v>103.51907823083373</v>
      </c>
      <c r="R76">
        <f t="shared" si="29"/>
        <v>5.8177057333625948</v>
      </c>
      <c r="S76">
        <f t="shared" si="36"/>
        <v>74</v>
      </c>
      <c r="T76">
        <f t="shared" si="30"/>
        <v>-47.794447219978153</v>
      </c>
      <c r="U76">
        <f t="shared" si="31"/>
        <v>-13.519078230833728</v>
      </c>
      <c r="V76">
        <f t="shared" si="32"/>
        <v>5.8177057333625948</v>
      </c>
      <c r="W76">
        <f t="shared" si="22"/>
        <v>0.81703226027544085</v>
      </c>
      <c r="Y76" t="s">
        <v>22</v>
      </c>
      <c r="AA76" t="s">
        <v>16</v>
      </c>
      <c r="AB76">
        <f t="shared" si="33"/>
        <v>-47.794447219978153</v>
      </c>
      <c r="AD76" t="s">
        <v>15</v>
      </c>
      <c r="AE76">
        <f t="shared" si="34"/>
        <v>-13.519078230833728</v>
      </c>
      <c r="AG76" t="s">
        <v>17</v>
      </c>
      <c r="AH76">
        <f t="shared" si="35"/>
        <v>5.8177057333625948</v>
      </c>
      <c r="AJ76" t="s">
        <v>18</v>
      </c>
      <c r="AL76" t="s">
        <v>19</v>
      </c>
      <c r="AM76">
        <v>74</v>
      </c>
      <c r="AO76" t="s">
        <v>20</v>
      </c>
      <c r="AQ76" t="s">
        <v>21</v>
      </c>
    </row>
    <row r="77" spans="1:43" x14ac:dyDescent="0.3">
      <c r="A77" t="s">
        <v>34</v>
      </c>
      <c r="B77">
        <f t="shared" si="38"/>
        <v>75</v>
      </c>
      <c r="C77" s="3">
        <f>-4.1+0.84</f>
        <v>-3.26</v>
      </c>
      <c r="D77" s="3">
        <f>-4.49-0.5</f>
        <v>-4.99</v>
      </c>
      <c r="E77" s="3">
        <v>0.5</v>
      </c>
      <c r="F77" s="1">
        <f t="shared" si="23"/>
        <v>-1.36</v>
      </c>
      <c r="G77" s="1">
        <v>-4.1500000000000004</v>
      </c>
      <c r="H77" s="1">
        <v>-4.55</v>
      </c>
      <c r="I77" s="1">
        <v>0.3</v>
      </c>
      <c r="J77" s="1">
        <v>0.3</v>
      </c>
      <c r="L77">
        <f t="shared" si="24"/>
        <v>-2.1494925447656454</v>
      </c>
      <c r="M77">
        <f t="shared" si="25"/>
        <v>1.7951243763918929</v>
      </c>
      <c r="N77">
        <f t="shared" si="26"/>
        <v>6.1136977354134876</v>
      </c>
      <c r="P77">
        <f t="shared" si="27"/>
        <v>-123.15685090990665</v>
      </c>
      <c r="Q77">
        <f t="shared" si="28"/>
        <v>102.85305046830931</v>
      </c>
      <c r="R77">
        <f t="shared" si="29"/>
        <v>6.1136977354134876</v>
      </c>
      <c r="S77">
        <f t="shared" si="36"/>
        <v>75</v>
      </c>
      <c r="T77">
        <f t="shared" si="30"/>
        <v>-123.15685090990665</v>
      </c>
      <c r="U77">
        <f t="shared" si="31"/>
        <v>-12.853050468309306</v>
      </c>
      <c r="V77">
        <f t="shared" si="32"/>
        <v>6.1136977354134876</v>
      </c>
      <c r="W77">
        <f t="shared" si="22"/>
        <v>0.85860105483860527</v>
      </c>
      <c r="Y77" t="s">
        <v>22</v>
      </c>
      <c r="AA77" t="s">
        <v>16</v>
      </c>
      <c r="AB77">
        <f t="shared" si="33"/>
        <v>-123.15685090990665</v>
      </c>
      <c r="AD77" t="s">
        <v>15</v>
      </c>
      <c r="AE77">
        <f t="shared" si="34"/>
        <v>-12.853050468309306</v>
      </c>
      <c r="AG77" t="s">
        <v>17</v>
      </c>
      <c r="AH77">
        <f t="shared" si="35"/>
        <v>6.1136977354134876</v>
      </c>
      <c r="AJ77" t="s">
        <v>18</v>
      </c>
      <c r="AL77" t="s">
        <v>19</v>
      </c>
      <c r="AM77">
        <v>75</v>
      </c>
      <c r="AO77" t="s">
        <v>20</v>
      </c>
      <c r="AQ77" t="s">
        <v>21</v>
      </c>
    </row>
    <row r="78" spans="1:43" x14ac:dyDescent="0.3">
      <c r="A78" t="s">
        <v>35</v>
      </c>
      <c r="B78">
        <f t="shared" si="38"/>
        <v>76</v>
      </c>
      <c r="C78" s="3">
        <f>-4.1+0.25</f>
        <v>-3.8499999999999996</v>
      </c>
      <c r="D78" s="3">
        <f>4.49+0.5</f>
        <v>4.99</v>
      </c>
      <c r="E78" s="3">
        <v>0.5</v>
      </c>
      <c r="F78" s="1">
        <f t="shared" si="23"/>
        <v>-1.36</v>
      </c>
      <c r="G78" s="1">
        <v>-4.1500000000000004</v>
      </c>
      <c r="H78" s="1">
        <v>4.4000000000000004</v>
      </c>
      <c r="I78" s="1">
        <v>0.3</v>
      </c>
      <c r="J78" s="1">
        <v>0.3</v>
      </c>
      <c r="L78">
        <f t="shared" si="24"/>
        <v>2.2279430500154001</v>
      </c>
      <c r="M78">
        <f t="shared" si="25"/>
        <v>1.7833221234075147</v>
      </c>
      <c r="N78">
        <f t="shared" si="26"/>
        <v>6.4476507349576559</v>
      </c>
      <c r="P78">
        <f t="shared" si="27"/>
        <v>127.65173376138651</v>
      </c>
      <c r="Q78">
        <f t="shared" si="28"/>
        <v>102.17683118355875</v>
      </c>
      <c r="R78">
        <f t="shared" si="29"/>
        <v>6.4476507349576559</v>
      </c>
      <c r="S78">
        <f t="shared" si="36"/>
        <v>76</v>
      </c>
      <c r="T78">
        <f t="shared" si="30"/>
        <v>127.65173376138651</v>
      </c>
      <c r="U78">
        <f t="shared" si="31"/>
        <v>-12.176831183558747</v>
      </c>
      <c r="V78">
        <f t="shared" si="32"/>
        <v>6.4476507349576559</v>
      </c>
      <c r="W78">
        <f t="shared" si="22"/>
        <v>0.90550105056692642</v>
      </c>
      <c r="Y78" t="s">
        <v>22</v>
      </c>
      <c r="AA78" t="s">
        <v>16</v>
      </c>
      <c r="AB78">
        <f t="shared" si="33"/>
        <v>127.65173376138651</v>
      </c>
      <c r="AD78" t="s">
        <v>15</v>
      </c>
      <c r="AE78">
        <f t="shared" si="34"/>
        <v>-12.176831183558747</v>
      </c>
      <c r="AG78" t="s">
        <v>17</v>
      </c>
      <c r="AH78">
        <f t="shared" si="35"/>
        <v>6.4476507349576559</v>
      </c>
      <c r="AJ78" t="s">
        <v>18</v>
      </c>
      <c r="AL78" t="s">
        <v>19</v>
      </c>
      <c r="AM78">
        <v>76</v>
      </c>
      <c r="AO78" t="s">
        <v>20</v>
      </c>
      <c r="AQ78" t="s">
        <v>21</v>
      </c>
    </row>
    <row r="79" spans="1:43" x14ac:dyDescent="0.3">
      <c r="A79" t="s">
        <v>36</v>
      </c>
      <c r="B79">
        <f t="shared" si="38"/>
        <v>77</v>
      </c>
      <c r="C79" s="3">
        <f>4.1-0.8</f>
        <v>3.3</v>
      </c>
      <c r="D79" s="3">
        <f>4.49-0.1</f>
        <v>4.3900000000000006</v>
      </c>
      <c r="E79" s="3">
        <v>1.68</v>
      </c>
      <c r="F79" s="1">
        <f t="shared" si="23"/>
        <v>-0.18000000000000016</v>
      </c>
      <c r="G79" s="1">
        <v>4.1500000000000004</v>
      </c>
      <c r="H79" s="1">
        <v>4.4000000000000004</v>
      </c>
      <c r="I79" s="1">
        <v>1.5</v>
      </c>
      <c r="J79" s="1">
        <v>1.5</v>
      </c>
      <c r="L79">
        <f t="shared" si="24"/>
        <v>0.92620272025709349</v>
      </c>
      <c r="M79">
        <f t="shared" si="25"/>
        <v>1.6035595246065362</v>
      </c>
      <c r="N79">
        <f t="shared" si="26"/>
        <v>5.4949522290917141</v>
      </c>
      <c r="P79">
        <f t="shared" si="27"/>
        <v>53.067506844267498</v>
      </c>
      <c r="Q79">
        <f t="shared" si="28"/>
        <v>91.87719295795921</v>
      </c>
      <c r="R79">
        <f t="shared" si="29"/>
        <v>5.4949522290917141</v>
      </c>
      <c r="S79">
        <f t="shared" si="36"/>
        <v>77</v>
      </c>
      <c r="T79">
        <f t="shared" si="30"/>
        <v>53.067506844267498</v>
      </c>
      <c r="U79">
        <f t="shared" si="31"/>
        <v>-1.8771929579592097</v>
      </c>
      <c r="V79">
        <f t="shared" si="32"/>
        <v>5.4949522290917141</v>
      </c>
      <c r="W79">
        <f t="shared" si="22"/>
        <v>0.7717051094719849</v>
      </c>
      <c r="Y79" t="s">
        <v>22</v>
      </c>
      <c r="AA79" t="s">
        <v>16</v>
      </c>
      <c r="AB79">
        <f t="shared" si="33"/>
        <v>53.067506844267498</v>
      </c>
      <c r="AD79" t="s">
        <v>15</v>
      </c>
      <c r="AE79">
        <f t="shared" si="34"/>
        <v>-1.8771929579592097</v>
      </c>
      <c r="AG79" t="s">
        <v>17</v>
      </c>
      <c r="AH79">
        <f t="shared" si="35"/>
        <v>5.4949522290917141</v>
      </c>
      <c r="AJ79" t="s">
        <v>18</v>
      </c>
      <c r="AL79" t="s">
        <v>19</v>
      </c>
      <c r="AM79">
        <v>77</v>
      </c>
      <c r="AO79" t="s">
        <v>20</v>
      </c>
      <c r="AQ79" t="s">
        <v>21</v>
      </c>
    </row>
    <row r="80" spans="1:43" x14ac:dyDescent="0.3">
      <c r="A80" t="s">
        <v>37</v>
      </c>
      <c r="B80">
        <f t="shared" si="38"/>
        <v>78</v>
      </c>
      <c r="C80" s="3">
        <f>4.1-0.3</f>
        <v>3.8</v>
      </c>
      <c r="D80" s="3">
        <f>-4.49+0.3</f>
        <v>-4.1900000000000004</v>
      </c>
      <c r="E80" s="3">
        <v>1.68</v>
      </c>
      <c r="F80" s="1">
        <f t="shared" si="23"/>
        <v>-0.18000000000000016</v>
      </c>
      <c r="G80" s="1">
        <v>4.1500000000000004</v>
      </c>
      <c r="H80" s="1">
        <v>-4.55</v>
      </c>
      <c r="I80" s="1">
        <v>1.5</v>
      </c>
      <c r="J80" s="1">
        <v>1.5</v>
      </c>
      <c r="L80">
        <f t="shared" si="24"/>
        <v>-0.83417046815926932</v>
      </c>
      <c r="M80">
        <f t="shared" si="25"/>
        <v>1.6026073365184548</v>
      </c>
      <c r="N80">
        <f t="shared" si="26"/>
        <v>5.6593727567637746</v>
      </c>
      <c r="P80">
        <f t="shared" si="27"/>
        <v>-47.794447219978153</v>
      </c>
      <c r="Q80">
        <f t="shared" si="28"/>
        <v>91.822636599209503</v>
      </c>
      <c r="R80">
        <f t="shared" si="29"/>
        <v>5.6593727567637746</v>
      </c>
      <c r="S80">
        <f t="shared" si="36"/>
        <v>78</v>
      </c>
      <c r="T80">
        <f t="shared" si="30"/>
        <v>-47.794447219978153</v>
      </c>
      <c r="U80">
        <f t="shared" si="31"/>
        <v>-1.8226365992095026</v>
      </c>
      <c r="V80">
        <f t="shared" si="32"/>
        <v>5.6593727567637746</v>
      </c>
      <c r="W80">
        <f t="shared" si="22"/>
        <v>0.79479614939674548</v>
      </c>
      <c r="Y80" t="s">
        <v>22</v>
      </c>
      <c r="AA80" t="s">
        <v>16</v>
      </c>
      <c r="AB80">
        <f t="shared" si="33"/>
        <v>-47.794447219978153</v>
      </c>
      <c r="AD80" t="s">
        <v>15</v>
      </c>
      <c r="AE80">
        <f t="shared" si="34"/>
        <v>-1.8226365992095026</v>
      </c>
      <c r="AG80" t="s">
        <v>17</v>
      </c>
      <c r="AH80">
        <f t="shared" si="35"/>
        <v>5.6593727567637746</v>
      </c>
      <c r="AJ80" t="s">
        <v>18</v>
      </c>
      <c r="AL80" t="s">
        <v>19</v>
      </c>
      <c r="AM80">
        <v>78</v>
      </c>
      <c r="AO80" t="s">
        <v>20</v>
      </c>
      <c r="AQ80" t="s">
        <v>21</v>
      </c>
    </row>
    <row r="81" spans="1:43" x14ac:dyDescent="0.3">
      <c r="A81" t="s">
        <v>38</v>
      </c>
      <c r="B81">
        <f t="shared" si="38"/>
        <v>79</v>
      </c>
      <c r="C81" s="3">
        <f>-4.1+0.84</f>
        <v>-3.26</v>
      </c>
      <c r="D81" s="3">
        <f>-4.49-0.5</f>
        <v>-4.99</v>
      </c>
      <c r="E81" s="3">
        <v>1.68</v>
      </c>
      <c r="F81" s="1">
        <f t="shared" si="23"/>
        <v>-0.18000000000000016</v>
      </c>
      <c r="G81" s="1">
        <v>-4.1500000000000004</v>
      </c>
      <c r="H81" s="1">
        <v>-4.55</v>
      </c>
      <c r="I81" s="1">
        <v>1.5</v>
      </c>
      <c r="J81" s="1">
        <v>1.5</v>
      </c>
      <c r="L81">
        <f t="shared" si="24"/>
        <v>-2.1494925447656454</v>
      </c>
      <c r="M81">
        <f t="shared" si="25"/>
        <v>1.6009859011830525</v>
      </c>
      <c r="N81">
        <f t="shared" si="26"/>
        <v>5.9632289910752219</v>
      </c>
      <c r="P81">
        <f t="shared" si="27"/>
        <v>-123.15685090990665</v>
      </c>
      <c r="Q81">
        <f t="shared" si="28"/>
        <v>91.729735197737583</v>
      </c>
      <c r="R81">
        <f t="shared" si="29"/>
        <v>5.9632289910752219</v>
      </c>
      <c r="S81">
        <f t="shared" si="36"/>
        <v>79</v>
      </c>
      <c r="T81">
        <f t="shared" si="30"/>
        <v>-123.15685090990665</v>
      </c>
      <c r="U81">
        <f t="shared" si="31"/>
        <v>-1.7297351977375826</v>
      </c>
      <c r="V81">
        <f t="shared" si="32"/>
        <v>5.9632289910752219</v>
      </c>
      <c r="W81">
        <f t="shared" si="22"/>
        <v>0.83746938817789862</v>
      </c>
      <c r="Y81" t="s">
        <v>22</v>
      </c>
      <c r="AA81" t="s">
        <v>16</v>
      </c>
      <c r="AB81">
        <f t="shared" si="33"/>
        <v>-123.15685090990665</v>
      </c>
      <c r="AD81" t="s">
        <v>15</v>
      </c>
      <c r="AE81">
        <f t="shared" si="34"/>
        <v>-1.7297351977375826</v>
      </c>
      <c r="AG81" t="s">
        <v>17</v>
      </c>
      <c r="AH81">
        <f t="shared" si="35"/>
        <v>5.9632289910752219</v>
      </c>
      <c r="AJ81" t="s">
        <v>18</v>
      </c>
      <c r="AL81" t="s">
        <v>19</v>
      </c>
      <c r="AM81">
        <v>79</v>
      </c>
      <c r="AO81" t="s">
        <v>20</v>
      </c>
      <c r="AQ81" t="s">
        <v>21</v>
      </c>
    </row>
    <row r="82" spans="1:43" x14ac:dyDescent="0.3">
      <c r="A82" t="s">
        <v>39</v>
      </c>
      <c r="B82">
        <f t="shared" si="38"/>
        <v>80</v>
      </c>
      <c r="C82" s="3">
        <f>-4.1+0.25</f>
        <v>-3.8499999999999996</v>
      </c>
      <c r="D82" s="3">
        <f>4.49+0.5</f>
        <v>4.99</v>
      </c>
      <c r="E82" s="3">
        <v>1.68</v>
      </c>
      <c r="F82" s="1">
        <f t="shared" si="23"/>
        <v>-0.18000000000000016</v>
      </c>
      <c r="G82" s="1">
        <v>-4.1500000000000004</v>
      </c>
      <c r="H82" s="1">
        <v>4.4000000000000004</v>
      </c>
      <c r="I82" s="1">
        <v>1.5</v>
      </c>
      <c r="J82" s="1">
        <v>1.5</v>
      </c>
      <c r="L82">
        <f t="shared" si="24"/>
        <v>2.2279430500154001</v>
      </c>
      <c r="M82">
        <f t="shared" si="25"/>
        <v>1.5993482676239474</v>
      </c>
      <c r="N82">
        <f t="shared" si="26"/>
        <v>6.3051566197835243</v>
      </c>
      <c r="P82">
        <f t="shared" si="27"/>
        <v>127.65173376138651</v>
      </c>
      <c r="Q82">
        <f t="shared" si="28"/>
        <v>91.635905706411876</v>
      </c>
      <c r="R82">
        <f t="shared" si="29"/>
        <v>6.3051566197835243</v>
      </c>
      <c r="S82">
        <f>S81+1</f>
        <v>80</v>
      </c>
      <c r="T82">
        <f t="shared" si="30"/>
        <v>127.65173376138651</v>
      </c>
      <c r="U82">
        <f t="shared" si="31"/>
        <v>-1.6359057064118758</v>
      </c>
      <c r="V82">
        <f t="shared" si="32"/>
        <v>6.3051566197835243</v>
      </c>
      <c r="W82">
        <f t="shared" si="22"/>
        <v>0.88548933214517356</v>
      </c>
      <c r="Y82" t="s">
        <v>22</v>
      </c>
      <c r="AA82" t="s">
        <v>16</v>
      </c>
      <c r="AB82">
        <f t="shared" si="33"/>
        <v>127.65173376138651</v>
      </c>
      <c r="AD82" t="s">
        <v>15</v>
      </c>
      <c r="AE82">
        <f t="shared" si="34"/>
        <v>-1.6359057064118758</v>
      </c>
      <c r="AG82" t="s">
        <v>17</v>
      </c>
      <c r="AH82">
        <f t="shared" si="35"/>
        <v>6.3051566197835243</v>
      </c>
      <c r="AJ82" t="s">
        <v>18</v>
      </c>
      <c r="AL82" t="s">
        <v>19</v>
      </c>
      <c r="AM82">
        <v>80</v>
      </c>
      <c r="AO82" t="s">
        <v>20</v>
      </c>
      <c r="AQ82" t="s">
        <v>21</v>
      </c>
    </row>
    <row r="83" spans="1:43" x14ac:dyDescent="0.3">
      <c r="A83" s="4" t="s">
        <v>40</v>
      </c>
      <c r="B83">
        <f>B82+1</f>
        <v>81</v>
      </c>
      <c r="C83" s="1">
        <v>4.01</v>
      </c>
      <c r="D83" s="1">
        <v>3.05</v>
      </c>
      <c r="E83" s="1">
        <v>-2</v>
      </c>
      <c r="F83" s="1">
        <f t="shared" ref="F83:F96" si="39">E83-1.86</f>
        <v>-3.8600000000000003</v>
      </c>
      <c r="G83" s="1">
        <v>4.01</v>
      </c>
      <c r="H83" s="1">
        <v>3.05</v>
      </c>
      <c r="I83" s="1">
        <v>4.1500000000000004</v>
      </c>
      <c r="J83" s="1">
        <v>4.1500000000000004</v>
      </c>
      <c r="L83">
        <f t="shared" ref="L83:L96" si="40">ATAN2(C83,D83)</f>
        <v>0.65024971614471083</v>
      </c>
      <c r="M83">
        <f t="shared" ref="M83:M96" si="41">ACOS(F83/N83)</f>
        <v>2.2245596213431851</v>
      </c>
      <c r="N83">
        <f t="shared" ref="N83:N96" si="42">SQRT(C83*C83+D83*D83+F83*F83)</f>
        <v>6.3468259783926646</v>
      </c>
      <c r="P83">
        <f t="shared" ref="P83:P96" si="43">DEGREES(L83)</f>
        <v>37.256564364671718</v>
      </c>
      <c r="Q83">
        <f t="shared" ref="Q83:Q96" si="44">DEGREES(M83)</f>
        <v>127.45787757818503</v>
      </c>
      <c r="R83">
        <f t="shared" ref="R83:R96" si="45">N83</f>
        <v>6.3468259783926646</v>
      </c>
      <c r="S83">
        <f t="shared" ref="S83:S106" si="46">S82+1</f>
        <v>81</v>
      </c>
      <c r="T83">
        <f t="shared" ref="T83:T96" si="47">P83</f>
        <v>37.256564364671718</v>
      </c>
      <c r="U83">
        <f t="shared" ref="U83:U96" si="48">90-Q83</f>
        <v>-37.457877578185034</v>
      </c>
      <c r="V83">
        <f t="shared" ref="V83:V96" si="49">R83</f>
        <v>6.3468259783926646</v>
      </c>
      <c r="W83">
        <f t="shared" si="22"/>
        <v>0.89134133150867112</v>
      </c>
      <c r="Y83" t="s">
        <v>22</v>
      </c>
      <c r="AA83" t="s">
        <v>16</v>
      </c>
      <c r="AB83">
        <f t="shared" ref="AB83:AB96" si="50">T83</f>
        <v>37.256564364671718</v>
      </c>
      <c r="AD83" t="s">
        <v>15</v>
      </c>
      <c r="AE83">
        <f t="shared" ref="AE83:AE96" si="51">U83</f>
        <v>-37.457877578185034</v>
      </c>
      <c r="AG83" t="s">
        <v>17</v>
      </c>
      <c r="AH83">
        <f t="shared" ref="AH83:AH96" si="52">V83</f>
        <v>6.3468259783926646</v>
      </c>
      <c r="AJ83" t="s">
        <v>18</v>
      </c>
      <c r="AL83" t="s">
        <v>19</v>
      </c>
      <c r="AM83">
        <f>AM82+1</f>
        <v>81</v>
      </c>
      <c r="AO83" t="s">
        <v>20</v>
      </c>
      <c r="AQ83" t="s">
        <v>21</v>
      </c>
    </row>
    <row r="84" spans="1:43" x14ac:dyDescent="0.3">
      <c r="A84" s="4" t="s">
        <v>40</v>
      </c>
      <c r="B84">
        <f t="shared" ref="B84:B96" si="53">B83+1</f>
        <v>82</v>
      </c>
      <c r="C84" s="1">
        <v>4.01</v>
      </c>
      <c r="D84" s="1">
        <v>1.21</v>
      </c>
      <c r="E84" s="1">
        <v>-2</v>
      </c>
      <c r="F84" s="1">
        <f t="shared" si="39"/>
        <v>-3.8600000000000003</v>
      </c>
      <c r="G84" s="1">
        <v>4.01</v>
      </c>
      <c r="H84" s="1">
        <v>1.21</v>
      </c>
      <c r="I84" s="1">
        <v>4.1500000000000004</v>
      </c>
      <c r="J84" s="1">
        <v>4.1500000000000004</v>
      </c>
      <c r="L84">
        <f t="shared" si="40"/>
        <v>0.29305752487375342</v>
      </c>
      <c r="M84">
        <f t="shared" si="41"/>
        <v>2.3153925892634932</v>
      </c>
      <c r="N84">
        <f t="shared" si="42"/>
        <v>5.6959459267096273</v>
      </c>
      <c r="P84">
        <f t="shared" si="43"/>
        <v>16.790959329816214</v>
      </c>
      <c r="Q84">
        <f t="shared" si="44"/>
        <v>132.6622232806659</v>
      </c>
      <c r="R84">
        <f t="shared" si="45"/>
        <v>5.6959459267096273</v>
      </c>
      <c r="S84">
        <f t="shared" si="46"/>
        <v>82</v>
      </c>
      <c r="T84">
        <f t="shared" si="47"/>
        <v>16.790959329816214</v>
      </c>
      <c r="U84">
        <f t="shared" si="48"/>
        <v>-42.662223280665899</v>
      </c>
      <c r="V84">
        <f t="shared" si="49"/>
        <v>5.6959459267096273</v>
      </c>
      <c r="W84">
        <f t="shared" si="22"/>
        <v>0.79993244557187471</v>
      </c>
      <c r="Y84" t="s">
        <v>22</v>
      </c>
      <c r="AA84" t="s">
        <v>16</v>
      </c>
      <c r="AB84">
        <f t="shared" si="50"/>
        <v>16.790959329816214</v>
      </c>
      <c r="AD84" t="s">
        <v>15</v>
      </c>
      <c r="AE84">
        <f t="shared" si="51"/>
        <v>-42.662223280665899</v>
      </c>
      <c r="AG84" t="s">
        <v>17</v>
      </c>
      <c r="AH84">
        <f t="shared" si="52"/>
        <v>5.6959459267096273</v>
      </c>
      <c r="AJ84" t="s">
        <v>18</v>
      </c>
      <c r="AL84" t="s">
        <v>19</v>
      </c>
      <c r="AM84">
        <f t="shared" ref="AM84:AM106" si="54">AM83+1</f>
        <v>82</v>
      </c>
      <c r="AO84" t="s">
        <v>20</v>
      </c>
      <c r="AQ84" t="s">
        <v>21</v>
      </c>
    </row>
    <row r="85" spans="1:43" x14ac:dyDescent="0.3">
      <c r="A85" s="4" t="s">
        <v>40</v>
      </c>
      <c r="B85">
        <f t="shared" si="53"/>
        <v>83</v>
      </c>
      <c r="C85" s="1">
        <v>4.01</v>
      </c>
      <c r="D85" s="1">
        <v>-0.6</v>
      </c>
      <c r="E85" s="1">
        <v>-2</v>
      </c>
      <c r="F85" s="1">
        <f t="shared" si="39"/>
        <v>-3.8600000000000003</v>
      </c>
      <c r="G85" s="1">
        <v>4.01</v>
      </c>
      <c r="H85" s="1">
        <v>-0.6</v>
      </c>
      <c r="I85" s="1">
        <v>4.1500000000000004</v>
      </c>
      <c r="J85" s="1">
        <v>4.1500000000000004</v>
      </c>
      <c r="L85">
        <f t="shared" si="40"/>
        <v>-0.14852409396728369</v>
      </c>
      <c r="M85">
        <f t="shared" si="41"/>
        <v>2.3316071291764926</v>
      </c>
      <c r="N85">
        <f t="shared" si="42"/>
        <v>5.5981872065875038</v>
      </c>
      <c r="P85">
        <f t="shared" si="43"/>
        <v>-8.5098037403298061</v>
      </c>
      <c r="Q85">
        <f t="shared" si="44"/>
        <v>133.59124798442718</v>
      </c>
      <c r="R85">
        <f t="shared" si="45"/>
        <v>5.5981872065875038</v>
      </c>
      <c r="S85">
        <f t="shared" si="46"/>
        <v>83</v>
      </c>
      <c r="T85">
        <f t="shared" si="47"/>
        <v>-8.5098037403298061</v>
      </c>
      <c r="U85">
        <f t="shared" si="48"/>
        <v>-43.591247984427184</v>
      </c>
      <c r="V85">
        <f t="shared" si="49"/>
        <v>5.5981872065875038</v>
      </c>
      <c r="W85">
        <f t="shared" si="22"/>
        <v>0.78620331733409299</v>
      </c>
      <c r="Y85" t="s">
        <v>22</v>
      </c>
      <c r="AA85" t="s">
        <v>16</v>
      </c>
      <c r="AB85">
        <f t="shared" si="50"/>
        <v>-8.5098037403298061</v>
      </c>
      <c r="AD85" t="s">
        <v>15</v>
      </c>
      <c r="AE85">
        <f t="shared" si="51"/>
        <v>-43.591247984427184</v>
      </c>
      <c r="AG85" t="s">
        <v>17</v>
      </c>
      <c r="AH85">
        <f t="shared" si="52"/>
        <v>5.5981872065875038</v>
      </c>
      <c r="AJ85" t="s">
        <v>18</v>
      </c>
      <c r="AL85" t="s">
        <v>19</v>
      </c>
      <c r="AM85">
        <f t="shared" si="54"/>
        <v>83</v>
      </c>
      <c r="AO85" t="s">
        <v>20</v>
      </c>
      <c r="AQ85" t="s">
        <v>21</v>
      </c>
    </row>
    <row r="86" spans="1:43" x14ac:dyDescent="0.3">
      <c r="A86" s="4" t="s">
        <v>40</v>
      </c>
      <c r="B86">
        <f t="shared" si="53"/>
        <v>84</v>
      </c>
      <c r="C86" s="1">
        <v>4.01</v>
      </c>
      <c r="D86" s="1">
        <v>-2.6</v>
      </c>
      <c r="E86" s="1">
        <v>-2</v>
      </c>
      <c r="F86" s="1">
        <f t="shared" si="39"/>
        <v>-3.8600000000000003</v>
      </c>
      <c r="G86" s="1">
        <v>4.01</v>
      </c>
      <c r="H86" s="1">
        <v>-2.6</v>
      </c>
      <c r="I86" s="1">
        <v>4.1500000000000004</v>
      </c>
      <c r="J86" s="1">
        <v>4.1500000000000004</v>
      </c>
      <c r="L86">
        <f t="shared" si="40"/>
        <v>-0.57523487020829445</v>
      </c>
      <c r="M86">
        <f t="shared" si="41"/>
        <v>2.2502015302716063</v>
      </c>
      <c r="N86">
        <f t="shared" si="42"/>
        <v>6.143264604426542</v>
      </c>
      <c r="P86">
        <f t="shared" si="43"/>
        <v>-32.958530291690963</v>
      </c>
      <c r="Q86">
        <f t="shared" si="44"/>
        <v>128.9270507384424</v>
      </c>
      <c r="R86">
        <f t="shared" si="45"/>
        <v>6.143264604426542</v>
      </c>
      <c r="S86">
        <f t="shared" si="46"/>
        <v>84</v>
      </c>
      <c r="T86">
        <f t="shared" si="47"/>
        <v>-32.958530291690963</v>
      </c>
      <c r="U86">
        <f t="shared" si="48"/>
        <v>-38.927050738442404</v>
      </c>
      <c r="V86">
        <f t="shared" si="49"/>
        <v>6.143264604426542</v>
      </c>
      <c r="W86">
        <f t="shared" si="22"/>
        <v>0.86275339373750681</v>
      </c>
      <c r="Y86" t="s">
        <v>22</v>
      </c>
      <c r="AA86" t="s">
        <v>16</v>
      </c>
      <c r="AB86">
        <f t="shared" si="50"/>
        <v>-32.958530291690963</v>
      </c>
      <c r="AD86" t="s">
        <v>15</v>
      </c>
      <c r="AE86">
        <f t="shared" si="51"/>
        <v>-38.927050738442404</v>
      </c>
      <c r="AG86" t="s">
        <v>17</v>
      </c>
      <c r="AH86">
        <f t="shared" si="52"/>
        <v>6.143264604426542</v>
      </c>
      <c r="AJ86" t="s">
        <v>18</v>
      </c>
      <c r="AL86" t="s">
        <v>19</v>
      </c>
      <c r="AM86">
        <f t="shared" si="54"/>
        <v>84</v>
      </c>
      <c r="AO86" t="s">
        <v>20</v>
      </c>
      <c r="AQ86" t="s">
        <v>21</v>
      </c>
    </row>
    <row r="87" spans="1:43" x14ac:dyDescent="0.3">
      <c r="A87" s="4" t="s">
        <v>40</v>
      </c>
      <c r="B87">
        <f t="shared" si="53"/>
        <v>85</v>
      </c>
      <c r="C87" s="1">
        <v>2.15</v>
      </c>
      <c r="D87" s="1">
        <v>-4.6100000000000003</v>
      </c>
      <c r="E87" s="1">
        <v>-2</v>
      </c>
      <c r="F87" s="1">
        <f t="shared" si="39"/>
        <v>-3.8600000000000003</v>
      </c>
      <c r="G87" s="1">
        <v>2.15</v>
      </c>
      <c r="H87" s="1">
        <v>-4.6100000000000003</v>
      </c>
      <c r="I87" s="1">
        <v>4.1500000000000004</v>
      </c>
      <c r="J87" s="1">
        <v>4.1500000000000004</v>
      </c>
      <c r="L87">
        <f t="shared" si="40"/>
        <v>-1.1344066966680997</v>
      </c>
      <c r="M87">
        <f t="shared" si="41"/>
        <v>2.219931367104313</v>
      </c>
      <c r="N87">
        <f t="shared" si="42"/>
        <v>6.3854678763580051</v>
      </c>
      <c r="P87">
        <f t="shared" si="43"/>
        <v>-64.996715970459505</v>
      </c>
      <c r="Q87">
        <f t="shared" si="44"/>
        <v>127.19269814378413</v>
      </c>
      <c r="R87">
        <f t="shared" si="45"/>
        <v>6.3854678763580051</v>
      </c>
      <c r="S87">
        <f t="shared" si="46"/>
        <v>85</v>
      </c>
      <c r="T87">
        <f t="shared" si="47"/>
        <v>-64.996715970459505</v>
      </c>
      <c r="U87">
        <f t="shared" si="48"/>
        <v>-37.192698143784128</v>
      </c>
      <c r="V87">
        <f t="shared" si="49"/>
        <v>6.3854678763580051</v>
      </c>
      <c r="W87">
        <f t="shared" si="22"/>
        <v>0.8967681575949239</v>
      </c>
      <c r="Y87" t="s">
        <v>22</v>
      </c>
      <c r="AA87" t="s">
        <v>16</v>
      </c>
      <c r="AB87">
        <f t="shared" si="50"/>
        <v>-64.996715970459505</v>
      </c>
      <c r="AD87" t="s">
        <v>15</v>
      </c>
      <c r="AE87">
        <f t="shared" si="51"/>
        <v>-37.192698143784128</v>
      </c>
      <c r="AG87" t="s">
        <v>17</v>
      </c>
      <c r="AH87">
        <f t="shared" si="52"/>
        <v>6.3854678763580051</v>
      </c>
      <c r="AJ87" t="s">
        <v>18</v>
      </c>
      <c r="AL87" t="s">
        <v>19</v>
      </c>
      <c r="AM87">
        <f t="shared" si="54"/>
        <v>85</v>
      </c>
      <c r="AO87" t="s">
        <v>20</v>
      </c>
      <c r="AQ87" t="s">
        <v>21</v>
      </c>
    </row>
    <row r="88" spans="1:43" x14ac:dyDescent="0.3">
      <c r="A88" s="4" t="s">
        <v>40</v>
      </c>
      <c r="B88">
        <f t="shared" si="53"/>
        <v>86</v>
      </c>
      <c r="C88" s="1">
        <v>0</v>
      </c>
      <c r="D88" s="1">
        <v>-4.6100000000000003</v>
      </c>
      <c r="E88" s="1">
        <v>-2</v>
      </c>
      <c r="F88" s="1">
        <f t="shared" si="39"/>
        <v>-3.8600000000000003</v>
      </c>
      <c r="G88" s="1">
        <v>0</v>
      </c>
      <c r="H88" s="1">
        <v>-4.6100000000000003</v>
      </c>
      <c r="I88" s="1">
        <v>4.1500000000000004</v>
      </c>
      <c r="J88" s="1">
        <v>4.1500000000000004</v>
      </c>
      <c r="L88">
        <f t="shared" si="40"/>
        <v>-1.5707963267948966</v>
      </c>
      <c r="M88">
        <f t="shared" si="41"/>
        <v>2.2678770177874545</v>
      </c>
      <c r="N88">
        <f t="shared" si="42"/>
        <v>6.0126283770078457</v>
      </c>
      <c r="P88">
        <f t="shared" si="43"/>
        <v>-90</v>
      </c>
      <c r="Q88">
        <f t="shared" si="44"/>
        <v>129.93978157393667</v>
      </c>
      <c r="R88">
        <f t="shared" si="45"/>
        <v>6.0126283770078457</v>
      </c>
      <c r="S88">
        <f t="shared" si="46"/>
        <v>86</v>
      </c>
      <c r="T88">
        <f t="shared" si="47"/>
        <v>-90</v>
      </c>
      <c r="U88">
        <f t="shared" si="48"/>
        <v>-39.939781573936671</v>
      </c>
      <c r="V88">
        <f t="shared" si="49"/>
        <v>6.0126283770078457</v>
      </c>
      <c r="W88">
        <f t="shared" si="22"/>
        <v>0.84440698416411253</v>
      </c>
      <c r="Y88" t="s">
        <v>22</v>
      </c>
      <c r="AA88" t="s">
        <v>16</v>
      </c>
      <c r="AB88">
        <f t="shared" si="50"/>
        <v>-90</v>
      </c>
      <c r="AD88" t="s">
        <v>15</v>
      </c>
      <c r="AE88">
        <f t="shared" si="51"/>
        <v>-39.939781573936671</v>
      </c>
      <c r="AG88" t="s">
        <v>17</v>
      </c>
      <c r="AH88">
        <f t="shared" si="52"/>
        <v>6.0126283770078457</v>
      </c>
      <c r="AJ88" t="s">
        <v>18</v>
      </c>
      <c r="AL88" t="s">
        <v>19</v>
      </c>
      <c r="AM88">
        <f t="shared" si="54"/>
        <v>86</v>
      </c>
      <c r="AO88" t="s">
        <v>20</v>
      </c>
      <c r="AQ88" t="s">
        <v>21</v>
      </c>
    </row>
    <row r="89" spans="1:43" x14ac:dyDescent="0.3">
      <c r="A89" s="4" t="s">
        <v>40</v>
      </c>
      <c r="B89">
        <f t="shared" si="53"/>
        <v>87</v>
      </c>
      <c r="C89" s="1">
        <v>-2.15</v>
      </c>
      <c r="D89" s="1">
        <v>-4.6100000000000003</v>
      </c>
      <c r="E89" s="1">
        <v>-2</v>
      </c>
      <c r="F89" s="1">
        <f t="shared" si="39"/>
        <v>-3.8600000000000003</v>
      </c>
      <c r="G89" s="1">
        <v>-2.15</v>
      </c>
      <c r="H89" s="1">
        <v>-4.6100000000000003</v>
      </c>
      <c r="I89" s="1">
        <v>4.1500000000000004</v>
      </c>
      <c r="J89" s="1">
        <v>4.1500000000000004</v>
      </c>
      <c r="L89">
        <f t="shared" si="40"/>
        <v>-2.0071859569216937</v>
      </c>
      <c r="M89">
        <f t="shared" si="41"/>
        <v>2.219931367104313</v>
      </c>
      <c r="N89">
        <f t="shared" si="42"/>
        <v>6.3854678763580051</v>
      </c>
      <c r="P89">
        <f t="shared" si="43"/>
        <v>-115.00328402954051</v>
      </c>
      <c r="Q89">
        <f t="shared" si="44"/>
        <v>127.19269814378413</v>
      </c>
      <c r="R89">
        <f t="shared" si="45"/>
        <v>6.3854678763580051</v>
      </c>
      <c r="S89">
        <f t="shared" si="46"/>
        <v>87</v>
      </c>
      <c r="T89">
        <f t="shared" si="47"/>
        <v>-115.00328402954051</v>
      </c>
      <c r="U89">
        <f t="shared" si="48"/>
        <v>-37.192698143784128</v>
      </c>
      <c r="V89">
        <f t="shared" si="49"/>
        <v>6.3854678763580051</v>
      </c>
      <c r="W89">
        <f t="shared" si="22"/>
        <v>0.8967681575949239</v>
      </c>
      <c r="Y89" t="s">
        <v>22</v>
      </c>
      <c r="AA89" t="s">
        <v>16</v>
      </c>
      <c r="AB89">
        <f t="shared" si="50"/>
        <v>-115.00328402954051</v>
      </c>
      <c r="AD89" t="s">
        <v>15</v>
      </c>
      <c r="AE89">
        <f t="shared" si="51"/>
        <v>-37.192698143784128</v>
      </c>
      <c r="AG89" t="s">
        <v>17</v>
      </c>
      <c r="AH89">
        <f t="shared" si="52"/>
        <v>6.3854678763580051</v>
      </c>
      <c r="AJ89" t="s">
        <v>18</v>
      </c>
      <c r="AL89" t="s">
        <v>19</v>
      </c>
      <c r="AM89">
        <f t="shared" si="54"/>
        <v>87</v>
      </c>
      <c r="AO89" t="s">
        <v>20</v>
      </c>
      <c r="AQ89" t="s">
        <v>21</v>
      </c>
    </row>
    <row r="90" spans="1:43" x14ac:dyDescent="0.3">
      <c r="A90" s="4" t="s">
        <v>40</v>
      </c>
      <c r="B90">
        <f t="shared" si="53"/>
        <v>88</v>
      </c>
      <c r="C90" s="1">
        <v>-4.01</v>
      </c>
      <c r="D90" s="1">
        <v>-2.6</v>
      </c>
      <c r="E90" s="1">
        <v>-2</v>
      </c>
      <c r="F90" s="1">
        <f t="shared" si="39"/>
        <v>-3.8600000000000003</v>
      </c>
      <c r="G90" s="1">
        <v>-4.01</v>
      </c>
      <c r="H90" s="1">
        <v>-2.6</v>
      </c>
      <c r="I90" s="1">
        <v>4.1500000000000004</v>
      </c>
      <c r="J90" s="1">
        <v>4.1500000000000004</v>
      </c>
      <c r="L90">
        <f t="shared" si="40"/>
        <v>-2.5663577833814988</v>
      </c>
      <c r="M90">
        <f t="shared" si="41"/>
        <v>2.2502015302716063</v>
      </c>
      <c r="N90">
        <f t="shared" si="42"/>
        <v>6.143264604426542</v>
      </c>
      <c r="P90">
        <f t="shared" si="43"/>
        <v>-147.04146970830905</v>
      </c>
      <c r="Q90">
        <f t="shared" si="44"/>
        <v>128.9270507384424</v>
      </c>
      <c r="R90">
        <f t="shared" si="45"/>
        <v>6.143264604426542</v>
      </c>
      <c r="S90">
        <f t="shared" si="46"/>
        <v>88</v>
      </c>
      <c r="T90">
        <f t="shared" si="47"/>
        <v>-147.04146970830905</v>
      </c>
      <c r="U90">
        <f t="shared" si="48"/>
        <v>-38.927050738442404</v>
      </c>
      <c r="V90">
        <f t="shared" si="49"/>
        <v>6.143264604426542</v>
      </c>
      <c r="W90">
        <f t="shared" si="22"/>
        <v>0.86275339373750681</v>
      </c>
      <c r="Y90" t="s">
        <v>22</v>
      </c>
      <c r="AA90" t="s">
        <v>16</v>
      </c>
      <c r="AB90">
        <f t="shared" si="50"/>
        <v>-147.04146970830905</v>
      </c>
      <c r="AD90" t="s">
        <v>15</v>
      </c>
      <c r="AE90">
        <f t="shared" si="51"/>
        <v>-38.927050738442404</v>
      </c>
      <c r="AG90" t="s">
        <v>17</v>
      </c>
      <c r="AH90">
        <f t="shared" si="52"/>
        <v>6.143264604426542</v>
      </c>
      <c r="AJ90" t="s">
        <v>18</v>
      </c>
      <c r="AL90" t="s">
        <v>19</v>
      </c>
      <c r="AM90">
        <f t="shared" si="54"/>
        <v>88</v>
      </c>
      <c r="AO90" t="s">
        <v>20</v>
      </c>
      <c r="AQ90" t="s">
        <v>21</v>
      </c>
    </row>
    <row r="91" spans="1:43" x14ac:dyDescent="0.3">
      <c r="A91" s="4" t="s">
        <v>40</v>
      </c>
      <c r="B91">
        <f t="shared" si="53"/>
        <v>89</v>
      </c>
      <c r="C91" s="1">
        <v>-4.01</v>
      </c>
      <c r="D91" s="1">
        <v>-0.6</v>
      </c>
      <c r="E91" s="1">
        <v>-2</v>
      </c>
      <c r="F91" s="1">
        <f t="shared" si="39"/>
        <v>-3.8600000000000003</v>
      </c>
      <c r="G91" s="1">
        <v>-4.01</v>
      </c>
      <c r="H91" s="1">
        <v>-0.6</v>
      </c>
      <c r="I91" s="1">
        <v>4.1500000000000004</v>
      </c>
      <c r="J91" s="1">
        <v>4.1500000000000004</v>
      </c>
      <c r="L91">
        <f t="shared" si="40"/>
        <v>-2.9930685596225093</v>
      </c>
      <c r="M91">
        <f t="shared" si="41"/>
        <v>2.3316071291764926</v>
      </c>
      <c r="N91">
        <f t="shared" si="42"/>
        <v>5.5981872065875038</v>
      </c>
      <c r="P91">
        <f t="shared" si="43"/>
        <v>-171.49019625967017</v>
      </c>
      <c r="Q91">
        <f t="shared" si="44"/>
        <v>133.59124798442718</v>
      </c>
      <c r="R91">
        <f t="shared" si="45"/>
        <v>5.5981872065875038</v>
      </c>
      <c r="S91">
        <f t="shared" si="46"/>
        <v>89</v>
      </c>
      <c r="T91">
        <f t="shared" si="47"/>
        <v>-171.49019625967017</v>
      </c>
      <c r="U91">
        <f t="shared" si="48"/>
        <v>-43.591247984427184</v>
      </c>
      <c r="V91">
        <f t="shared" si="49"/>
        <v>5.5981872065875038</v>
      </c>
      <c r="W91">
        <f t="shared" si="22"/>
        <v>0.78620331733409299</v>
      </c>
      <c r="Y91" t="s">
        <v>22</v>
      </c>
      <c r="AA91" t="s">
        <v>16</v>
      </c>
      <c r="AB91">
        <f t="shared" si="50"/>
        <v>-171.49019625967017</v>
      </c>
      <c r="AD91" t="s">
        <v>15</v>
      </c>
      <c r="AE91">
        <f t="shared" si="51"/>
        <v>-43.591247984427184</v>
      </c>
      <c r="AG91" t="s">
        <v>17</v>
      </c>
      <c r="AH91">
        <f t="shared" si="52"/>
        <v>5.5981872065875038</v>
      </c>
      <c r="AJ91" t="s">
        <v>18</v>
      </c>
      <c r="AL91" t="s">
        <v>19</v>
      </c>
      <c r="AM91">
        <f t="shared" si="54"/>
        <v>89</v>
      </c>
      <c r="AO91" t="s">
        <v>20</v>
      </c>
      <c r="AQ91" t="s">
        <v>21</v>
      </c>
    </row>
    <row r="92" spans="1:43" x14ac:dyDescent="0.3">
      <c r="A92" s="4" t="s">
        <v>40</v>
      </c>
      <c r="B92">
        <f t="shared" si="53"/>
        <v>90</v>
      </c>
      <c r="C92" s="1">
        <v>-4.01</v>
      </c>
      <c r="D92" s="1">
        <v>1.21</v>
      </c>
      <c r="E92" s="1">
        <v>-2</v>
      </c>
      <c r="F92" s="1">
        <f t="shared" si="39"/>
        <v>-3.8600000000000003</v>
      </c>
      <c r="G92" s="1">
        <v>-4.01</v>
      </c>
      <c r="H92" s="1">
        <v>1.21</v>
      </c>
      <c r="I92" s="1">
        <v>4.1500000000000004</v>
      </c>
      <c r="J92" s="1">
        <v>4.1500000000000004</v>
      </c>
      <c r="L92">
        <f t="shared" si="40"/>
        <v>2.8485351287160396</v>
      </c>
      <c r="M92">
        <f t="shared" si="41"/>
        <v>2.3153925892634932</v>
      </c>
      <c r="N92">
        <f t="shared" si="42"/>
        <v>5.6959459267096273</v>
      </c>
      <c r="P92">
        <f t="shared" si="43"/>
        <v>163.20904067018378</v>
      </c>
      <c r="Q92">
        <f t="shared" si="44"/>
        <v>132.6622232806659</v>
      </c>
      <c r="R92">
        <f t="shared" si="45"/>
        <v>5.6959459267096273</v>
      </c>
      <c r="S92">
        <f t="shared" si="46"/>
        <v>90</v>
      </c>
      <c r="T92">
        <f t="shared" si="47"/>
        <v>163.20904067018378</v>
      </c>
      <c r="U92">
        <f t="shared" si="48"/>
        <v>-42.662223280665899</v>
      </c>
      <c r="V92">
        <f t="shared" si="49"/>
        <v>5.6959459267096273</v>
      </c>
      <c r="W92">
        <f t="shared" si="22"/>
        <v>0.79993244557187471</v>
      </c>
      <c r="Y92" t="s">
        <v>22</v>
      </c>
      <c r="AA92" t="s">
        <v>16</v>
      </c>
      <c r="AB92">
        <f t="shared" si="50"/>
        <v>163.20904067018378</v>
      </c>
      <c r="AD92" t="s">
        <v>15</v>
      </c>
      <c r="AE92">
        <f t="shared" si="51"/>
        <v>-42.662223280665899</v>
      </c>
      <c r="AG92" t="s">
        <v>17</v>
      </c>
      <c r="AH92">
        <f t="shared" si="52"/>
        <v>5.6959459267096273</v>
      </c>
      <c r="AJ92" t="s">
        <v>18</v>
      </c>
      <c r="AL92" t="s">
        <v>19</v>
      </c>
      <c r="AM92">
        <f t="shared" si="54"/>
        <v>90</v>
      </c>
      <c r="AO92" t="s">
        <v>20</v>
      </c>
      <c r="AQ92" t="s">
        <v>21</v>
      </c>
    </row>
    <row r="93" spans="1:43" x14ac:dyDescent="0.3">
      <c r="A93" s="4" t="s">
        <v>40</v>
      </c>
      <c r="B93">
        <f t="shared" si="53"/>
        <v>91</v>
      </c>
      <c r="C93" s="1">
        <v>-4.01</v>
      </c>
      <c r="D93" s="1">
        <v>3.05</v>
      </c>
      <c r="E93" s="1">
        <v>-2</v>
      </c>
      <c r="F93" s="1">
        <f t="shared" si="39"/>
        <v>-3.8600000000000003</v>
      </c>
      <c r="G93" s="1">
        <v>-4.01</v>
      </c>
      <c r="H93" s="1">
        <v>3.05</v>
      </c>
      <c r="I93" s="1">
        <v>4.1500000000000004</v>
      </c>
      <c r="J93" s="1">
        <v>4.1500000000000004</v>
      </c>
      <c r="L93">
        <f t="shared" si="40"/>
        <v>2.4913429374450824</v>
      </c>
      <c r="M93">
        <f t="shared" si="41"/>
        <v>2.2245596213431851</v>
      </c>
      <c r="N93">
        <f t="shared" si="42"/>
        <v>6.3468259783926646</v>
      </c>
      <c r="P93">
        <f t="shared" si="43"/>
        <v>142.7434356353283</v>
      </c>
      <c r="Q93">
        <f t="shared" si="44"/>
        <v>127.45787757818503</v>
      </c>
      <c r="R93">
        <f t="shared" si="45"/>
        <v>6.3468259783926646</v>
      </c>
      <c r="S93">
        <f t="shared" si="46"/>
        <v>91</v>
      </c>
      <c r="T93">
        <f t="shared" si="47"/>
        <v>142.7434356353283</v>
      </c>
      <c r="U93">
        <f t="shared" si="48"/>
        <v>-37.457877578185034</v>
      </c>
      <c r="V93">
        <f t="shared" si="49"/>
        <v>6.3468259783926646</v>
      </c>
      <c r="W93">
        <f t="shared" si="22"/>
        <v>0.89134133150867112</v>
      </c>
      <c r="Y93" t="s">
        <v>22</v>
      </c>
      <c r="AA93" t="s">
        <v>16</v>
      </c>
      <c r="AB93">
        <f t="shared" si="50"/>
        <v>142.7434356353283</v>
      </c>
      <c r="AD93" t="s">
        <v>15</v>
      </c>
      <c r="AE93">
        <f t="shared" si="51"/>
        <v>-37.457877578185034</v>
      </c>
      <c r="AG93" t="s">
        <v>17</v>
      </c>
      <c r="AH93">
        <f t="shared" si="52"/>
        <v>6.3468259783926646</v>
      </c>
      <c r="AJ93" t="s">
        <v>18</v>
      </c>
      <c r="AL93" t="s">
        <v>19</v>
      </c>
      <c r="AM93">
        <f t="shared" si="54"/>
        <v>91</v>
      </c>
      <c r="AO93" t="s">
        <v>20</v>
      </c>
      <c r="AQ93" t="s">
        <v>21</v>
      </c>
    </row>
    <row r="94" spans="1:43" x14ac:dyDescent="0.3">
      <c r="A94" s="4" t="s">
        <v>40</v>
      </c>
      <c r="B94">
        <f t="shared" si="53"/>
        <v>92</v>
      </c>
      <c r="C94" s="1">
        <v>-2.15</v>
      </c>
      <c r="D94" s="1">
        <v>4.01</v>
      </c>
      <c r="E94" s="1">
        <v>-2</v>
      </c>
      <c r="F94" s="1">
        <f t="shared" si="39"/>
        <v>-3.8600000000000003</v>
      </c>
      <c r="G94" s="1">
        <v>-2.15</v>
      </c>
      <c r="H94" s="1">
        <v>4.01</v>
      </c>
      <c r="I94" s="1">
        <v>4.1500000000000004</v>
      </c>
      <c r="J94" s="1">
        <v>4.1500000000000004</v>
      </c>
      <c r="L94">
        <f t="shared" si="40"/>
        <v>2.0629514517077308</v>
      </c>
      <c r="M94">
        <f t="shared" si="41"/>
        <v>2.2743314678078006</v>
      </c>
      <c r="N94">
        <f t="shared" si="42"/>
        <v>5.9667579136412092</v>
      </c>
      <c r="P94">
        <f t="shared" si="43"/>
        <v>118.19841152323923</v>
      </c>
      <c r="Q94">
        <f t="shared" si="44"/>
        <v>130.30959431918063</v>
      </c>
      <c r="R94">
        <f t="shared" si="45"/>
        <v>5.9667579136412092</v>
      </c>
      <c r="S94">
        <f t="shared" si="46"/>
        <v>92</v>
      </c>
      <c r="T94">
        <f t="shared" si="47"/>
        <v>118.19841152323923</v>
      </c>
      <c r="U94">
        <f t="shared" si="48"/>
        <v>-40.309594319180633</v>
      </c>
      <c r="V94">
        <f t="shared" si="49"/>
        <v>5.9667579136412092</v>
      </c>
      <c r="W94">
        <f t="shared" si="22"/>
        <v>0.83796498622162419</v>
      </c>
      <c r="Y94" t="s">
        <v>22</v>
      </c>
      <c r="AA94" t="s">
        <v>16</v>
      </c>
      <c r="AB94">
        <f t="shared" si="50"/>
        <v>118.19841152323923</v>
      </c>
      <c r="AD94" t="s">
        <v>15</v>
      </c>
      <c r="AE94">
        <f t="shared" si="51"/>
        <v>-40.309594319180633</v>
      </c>
      <c r="AG94" t="s">
        <v>17</v>
      </c>
      <c r="AH94">
        <f t="shared" si="52"/>
        <v>5.9667579136412092</v>
      </c>
      <c r="AJ94" t="s">
        <v>18</v>
      </c>
      <c r="AL94" t="s">
        <v>19</v>
      </c>
      <c r="AM94">
        <f t="shared" si="54"/>
        <v>92</v>
      </c>
      <c r="AO94" t="s">
        <v>20</v>
      </c>
      <c r="AQ94" t="s">
        <v>21</v>
      </c>
    </row>
    <row r="95" spans="1:43" x14ac:dyDescent="0.3">
      <c r="A95" s="4" t="s">
        <v>40</v>
      </c>
      <c r="B95">
        <f t="shared" si="53"/>
        <v>93</v>
      </c>
      <c r="C95" s="1">
        <v>0</v>
      </c>
      <c r="D95" s="1">
        <v>4.01</v>
      </c>
      <c r="E95" s="1">
        <v>-2</v>
      </c>
      <c r="F95" s="1">
        <f t="shared" si="39"/>
        <v>-3.8600000000000003</v>
      </c>
      <c r="G95" s="1">
        <v>0</v>
      </c>
      <c r="H95" s="1">
        <v>4.01</v>
      </c>
      <c r="I95" s="1">
        <v>4.1500000000000004</v>
      </c>
      <c r="J95" s="1">
        <v>4.1500000000000004</v>
      </c>
      <c r="L95">
        <f t="shared" si="40"/>
        <v>1.5707963267948966</v>
      </c>
      <c r="M95">
        <f t="shared" si="41"/>
        <v>2.337137077192244</v>
      </c>
      <c r="N95">
        <f t="shared" si="42"/>
        <v>5.565941070474965</v>
      </c>
      <c r="P95">
        <f t="shared" si="43"/>
        <v>90</v>
      </c>
      <c r="Q95">
        <f t="shared" si="44"/>
        <v>133.90809066665648</v>
      </c>
      <c r="R95">
        <f t="shared" si="45"/>
        <v>5.565941070474965</v>
      </c>
      <c r="S95">
        <f t="shared" si="46"/>
        <v>93</v>
      </c>
      <c r="T95">
        <f t="shared" si="47"/>
        <v>90</v>
      </c>
      <c r="U95">
        <f t="shared" si="48"/>
        <v>-43.908090666656477</v>
      </c>
      <c r="V95">
        <f t="shared" si="49"/>
        <v>5.565941070474965</v>
      </c>
      <c r="W95">
        <f t="shared" si="22"/>
        <v>0.78167470508028125</v>
      </c>
      <c r="Y95" t="s">
        <v>22</v>
      </c>
      <c r="AA95" t="s">
        <v>16</v>
      </c>
      <c r="AB95">
        <f t="shared" si="50"/>
        <v>90</v>
      </c>
      <c r="AD95" t="s">
        <v>15</v>
      </c>
      <c r="AE95">
        <f t="shared" si="51"/>
        <v>-43.908090666656477</v>
      </c>
      <c r="AG95" t="s">
        <v>17</v>
      </c>
      <c r="AH95">
        <f t="shared" si="52"/>
        <v>5.565941070474965</v>
      </c>
      <c r="AJ95" t="s">
        <v>18</v>
      </c>
      <c r="AL95" t="s">
        <v>19</v>
      </c>
      <c r="AM95">
        <f t="shared" si="54"/>
        <v>93</v>
      </c>
      <c r="AO95" t="s">
        <v>20</v>
      </c>
      <c r="AQ95" t="s">
        <v>21</v>
      </c>
    </row>
    <row r="96" spans="1:43" x14ac:dyDescent="0.3">
      <c r="A96" s="4" t="s">
        <v>40</v>
      </c>
      <c r="B96">
        <f t="shared" si="53"/>
        <v>94</v>
      </c>
      <c r="C96" s="1">
        <v>2.15</v>
      </c>
      <c r="D96" s="1">
        <v>4.01</v>
      </c>
      <c r="E96" s="1">
        <v>-2</v>
      </c>
      <c r="F96" s="1">
        <f t="shared" si="39"/>
        <v>-3.8600000000000003</v>
      </c>
      <c r="G96" s="1">
        <v>2.15</v>
      </c>
      <c r="H96" s="1">
        <v>4.01</v>
      </c>
      <c r="I96" s="1">
        <v>4.1500000000000004</v>
      </c>
      <c r="J96" s="1">
        <v>4.1500000000000004</v>
      </c>
      <c r="L96">
        <f t="shared" si="40"/>
        <v>1.0786412018820624</v>
      </c>
      <c r="M96">
        <f t="shared" si="41"/>
        <v>2.2743314678078006</v>
      </c>
      <c r="N96">
        <f t="shared" si="42"/>
        <v>5.9667579136412092</v>
      </c>
      <c r="P96">
        <f t="shared" si="43"/>
        <v>61.801588476760763</v>
      </c>
      <c r="Q96">
        <f t="shared" si="44"/>
        <v>130.30959431918063</v>
      </c>
      <c r="R96">
        <f t="shared" si="45"/>
        <v>5.9667579136412092</v>
      </c>
      <c r="S96">
        <f t="shared" si="46"/>
        <v>94</v>
      </c>
      <c r="T96">
        <f t="shared" si="47"/>
        <v>61.801588476760763</v>
      </c>
      <c r="U96">
        <f t="shared" si="48"/>
        <v>-40.309594319180633</v>
      </c>
      <c r="V96">
        <f t="shared" si="49"/>
        <v>5.9667579136412092</v>
      </c>
      <c r="W96">
        <f t="shared" si="22"/>
        <v>0.83796498622162419</v>
      </c>
      <c r="Y96" t="s">
        <v>22</v>
      </c>
      <c r="AA96" t="s">
        <v>16</v>
      </c>
      <c r="AB96">
        <f t="shared" si="50"/>
        <v>61.801588476760763</v>
      </c>
      <c r="AD96" t="s">
        <v>15</v>
      </c>
      <c r="AE96">
        <f t="shared" si="51"/>
        <v>-40.309594319180633</v>
      </c>
      <c r="AG96" t="s">
        <v>17</v>
      </c>
      <c r="AH96">
        <f t="shared" si="52"/>
        <v>5.9667579136412092</v>
      </c>
      <c r="AJ96" t="s">
        <v>18</v>
      </c>
      <c r="AL96" t="s">
        <v>19</v>
      </c>
      <c r="AM96">
        <f t="shared" si="54"/>
        <v>94</v>
      </c>
      <c r="AO96" t="s">
        <v>20</v>
      </c>
      <c r="AQ96" t="s">
        <v>21</v>
      </c>
    </row>
    <row r="97" spans="1:43" x14ac:dyDescent="0.3">
      <c r="A97" s="4" t="s">
        <v>40</v>
      </c>
      <c r="B97">
        <v>1</v>
      </c>
      <c r="C97" s="1">
        <v>1.25</v>
      </c>
      <c r="D97" s="1">
        <v>2.58</v>
      </c>
      <c r="E97" s="1">
        <v>-4</v>
      </c>
      <c r="F97" s="1">
        <f>E97-1.86</f>
        <v>-5.86</v>
      </c>
      <c r="G97" s="1">
        <v>1.25</v>
      </c>
      <c r="H97" s="1">
        <v>2.58</v>
      </c>
      <c r="I97" s="1">
        <v>6</v>
      </c>
      <c r="J97" s="1">
        <v>6</v>
      </c>
      <c r="L97">
        <f>ATAN2(C97,D97)</f>
        <v>1.1196285690751924</v>
      </c>
      <c r="M97">
        <f>ACOS(F97/N97)</f>
        <v>2.6866016048229349</v>
      </c>
      <c r="N97">
        <f>SQRT(C97*C97+D97*D97+F97*F97)</f>
        <v>6.5236876074809107</v>
      </c>
      <c r="P97">
        <f>DEGREES(L97)</f>
        <v>64.149991630280084</v>
      </c>
      <c r="Q97">
        <f>DEGREES(M97)</f>
        <v>153.930933189428</v>
      </c>
      <c r="R97">
        <f>N97</f>
        <v>6.5236876074809107</v>
      </c>
      <c r="S97">
        <f t="shared" si="46"/>
        <v>95</v>
      </c>
      <c r="T97">
        <f>P97</f>
        <v>64.149991630280084</v>
      </c>
      <c r="U97">
        <f>90-Q97</f>
        <v>-63.930933189428004</v>
      </c>
      <c r="V97">
        <f>R97</f>
        <v>6.5236876074809107</v>
      </c>
      <c r="W97">
        <f t="shared" si="22"/>
        <v>0.91617958617344342</v>
      </c>
      <c r="Y97" t="s">
        <v>22</v>
      </c>
      <c r="AA97" t="s">
        <v>16</v>
      </c>
      <c r="AB97">
        <f>T97</f>
        <v>64.149991630280084</v>
      </c>
      <c r="AD97" t="s">
        <v>15</v>
      </c>
      <c r="AE97">
        <f>U97</f>
        <v>-63.930933189428004</v>
      </c>
      <c r="AG97" t="s">
        <v>17</v>
      </c>
      <c r="AH97">
        <f>V97</f>
        <v>6.5236876074809107</v>
      </c>
      <c r="AJ97" t="s">
        <v>18</v>
      </c>
      <c r="AL97" t="s">
        <v>19</v>
      </c>
      <c r="AM97">
        <f t="shared" si="54"/>
        <v>95</v>
      </c>
      <c r="AO97" t="s">
        <v>20</v>
      </c>
      <c r="AQ97" t="s">
        <v>21</v>
      </c>
    </row>
    <row r="98" spans="1:43" x14ac:dyDescent="0.3">
      <c r="A98" s="4" t="s">
        <v>40</v>
      </c>
      <c r="B98">
        <f>B97+1</f>
        <v>2</v>
      </c>
      <c r="C98" s="1">
        <v>-1.25</v>
      </c>
      <c r="D98" s="1">
        <v>2.58</v>
      </c>
      <c r="E98" s="1">
        <v>-4</v>
      </c>
      <c r="F98" s="1">
        <f t="shared" ref="F98:F106" si="55">E98-1.86</f>
        <v>-5.86</v>
      </c>
      <c r="G98" s="1">
        <v>-1.25</v>
      </c>
      <c r="H98" s="1">
        <v>2.58</v>
      </c>
      <c r="I98" s="1">
        <v>6</v>
      </c>
      <c r="J98" s="1">
        <v>6</v>
      </c>
      <c r="L98">
        <f t="shared" ref="L98:L106" si="56">ATAN2(C98,D98)</f>
        <v>2.0219640845146007</v>
      </c>
      <c r="M98">
        <f t="shared" ref="M98:M106" si="57">ACOS(F98/N98)</f>
        <v>2.6866016048229349</v>
      </c>
      <c r="N98">
        <f t="shared" ref="N98:N106" si="58">SQRT(C98*C98+D98*D98+F98*F98)</f>
        <v>6.5236876074809107</v>
      </c>
      <c r="P98">
        <f t="shared" ref="P98:P106" si="59">DEGREES(L98)</f>
        <v>115.85000836971992</v>
      </c>
      <c r="Q98">
        <f t="shared" ref="Q98:Q106" si="60">DEGREES(M98)</f>
        <v>153.930933189428</v>
      </c>
      <c r="R98">
        <f t="shared" ref="R98:R106" si="61">N98</f>
        <v>6.5236876074809107</v>
      </c>
      <c r="S98">
        <f t="shared" si="46"/>
        <v>96</v>
      </c>
      <c r="T98">
        <f t="shared" ref="T98:T106" si="62">P98</f>
        <v>115.85000836971992</v>
      </c>
      <c r="U98">
        <f t="shared" ref="U98:U106" si="63">90-Q98</f>
        <v>-63.930933189428004</v>
      </c>
      <c r="V98">
        <f t="shared" ref="V98:V106" si="64">R98</f>
        <v>6.5236876074809107</v>
      </c>
      <c r="W98">
        <f t="shared" si="22"/>
        <v>0.91617958617344342</v>
      </c>
      <c r="Y98" t="s">
        <v>22</v>
      </c>
      <c r="AA98" t="s">
        <v>16</v>
      </c>
      <c r="AB98">
        <f t="shared" ref="AB98:AB106" si="65">T98</f>
        <v>115.85000836971992</v>
      </c>
      <c r="AD98" t="s">
        <v>15</v>
      </c>
      <c r="AE98">
        <f t="shared" ref="AE98:AE106" si="66">U98</f>
        <v>-63.930933189428004</v>
      </c>
      <c r="AG98" t="s">
        <v>17</v>
      </c>
      <c r="AH98">
        <f t="shared" ref="AH98:AH106" si="67">V98</f>
        <v>6.5236876074809107</v>
      </c>
      <c r="AJ98" t="s">
        <v>18</v>
      </c>
      <c r="AL98" t="s">
        <v>19</v>
      </c>
      <c r="AM98">
        <f t="shared" si="54"/>
        <v>96</v>
      </c>
      <c r="AO98" t="s">
        <v>20</v>
      </c>
      <c r="AQ98" t="s">
        <v>21</v>
      </c>
    </row>
    <row r="99" spans="1:43" x14ac:dyDescent="0.3">
      <c r="A99" s="4" t="s">
        <v>40</v>
      </c>
      <c r="B99">
        <f t="shared" ref="B99:B106" si="68">B98+1</f>
        <v>3</v>
      </c>
      <c r="C99" s="1">
        <v>2.5</v>
      </c>
      <c r="D99" s="1">
        <v>0.66</v>
      </c>
      <c r="E99" s="1">
        <v>-4</v>
      </c>
      <c r="F99" s="1">
        <f t="shared" si="55"/>
        <v>-5.86</v>
      </c>
      <c r="G99" s="1">
        <v>2.5</v>
      </c>
      <c r="H99" s="1">
        <v>0.66</v>
      </c>
      <c r="I99" s="1">
        <v>6</v>
      </c>
      <c r="J99" s="1">
        <v>6</v>
      </c>
      <c r="L99">
        <f t="shared" si="56"/>
        <v>0.25811111638316186</v>
      </c>
      <c r="M99">
        <f t="shared" si="57"/>
        <v>2.7260493337577762</v>
      </c>
      <c r="N99">
        <f t="shared" si="58"/>
        <v>6.4050917245578933</v>
      </c>
      <c r="P99">
        <f t="shared" si="59"/>
        <v>14.788677614165172</v>
      </c>
      <c r="Q99">
        <f t="shared" si="60"/>
        <v>156.19112156877051</v>
      </c>
      <c r="R99">
        <f t="shared" si="61"/>
        <v>6.4050917245578933</v>
      </c>
      <c r="S99">
        <f t="shared" si="46"/>
        <v>97</v>
      </c>
      <c r="T99">
        <f t="shared" si="62"/>
        <v>14.788677614165172</v>
      </c>
      <c r="U99">
        <f t="shared" si="63"/>
        <v>-66.191121568770512</v>
      </c>
      <c r="V99">
        <f t="shared" si="64"/>
        <v>6.4050917245578933</v>
      </c>
      <c r="W99">
        <f t="shared" ref="W99:W130" si="69">V99/MAX(V:V)</f>
        <v>0.89952410947439276</v>
      </c>
      <c r="Y99" t="s">
        <v>22</v>
      </c>
      <c r="AA99" t="s">
        <v>16</v>
      </c>
      <c r="AB99">
        <f t="shared" si="65"/>
        <v>14.788677614165172</v>
      </c>
      <c r="AD99" t="s">
        <v>15</v>
      </c>
      <c r="AE99">
        <f t="shared" si="66"/>
        <v>-66.191121568770512</v>
      </c>
      <c r="AG99" t="s">
        <v>17</v>
      </c>
      <c r="AH99">
        <f t="shared" si="67"/>
        <v>6.4050917245578933</v>
      </c>
      <c r="AJ99" t="s">
        <v>18</v>
      </c>
      <c r="AL99" t="s">
        <v>19</v>
      </c>
      <c r="AM99">
        <f t="shared" si="54"/>
        <v>97</v>
      </c>
      <c r="AO99" t="s">
        <v>20</v>
      </c>
      <c r="AQ99" t="s">
        <v>21</v>
      </c>
    </row>
    <row r="100" spans="1:43" x14ac:dyDescent="0.3">
      <c r="A100" s="4" t="s">
        <v>40</v>
      </c>
      <c r="B100">
        <f t="shared" si="68"/>
        <v>4</v>
      </c>
      <c r="C100" s="1">
        <v>0</v>
      </c>
      <c r="D100" s="1">
        <v>0.66</v>
      </c>
      <c r="E100" s="1">
        <v>-4</v>
      </c>
      <c r="F100" s="1">
        <f t="shared" si="55"/>
        <v>-5.86</v>
      </c>
      <c r="G100" s="1">
        <v>0</v>
      </c>
      <c r="H100" s="1">
        <v>0.66</v>
      </c>
      <c r="I100" s="1">
        <v>6</v>
      </c>
      <c r="J100" s="1">
        <v>6</v>
      </c>
      <c r="L100">
        <f t="shared" si="56"/>
        <v>1.5707963267948966</v>
      </c>
      <c r="M100">
        <f t="shared" si="57"/>
        <v>3.029437306195863</v>
      </c>
      <c r="N100">
        <f t="shared" si="58"/>
        <v>5.8970501100126329</v>
      </c>
      <c r="P100">
        <f t="shared" si="59"/>
        <v>90</v>
      </c>
      <c r="Q100">
        <f t="shared" si="60"/>
        <v>173.57397194450422</v>
      </c>
      <c r="R100">
        <f t="shared" si="61"/>
        <v>5.8970501100126329</v>
      </c>
      <c r="S100">
        <f t="shared" si="46"/>
        <v>98</v>
      </c>
      <c r="T100">
        <f t="shared" si="62"/>
        <v>90</v>
      </c>
      <c r="U100">
        <f t="shared" si="63"/>
        <v>-83.573971944504223</v>
      </c>
      <c r="V100">
        <f t="shared" si="64"/>
        <v>5.8970501100126329</v>
      </c>
      <c r="W100">
        <f t="shared" si="69"/>
        <v>0.82817529816110869</v>
      </c>
      <c r="Y100" t="s">
        <v>22</v>
      </c>
      <c r="AA100" t="s">
        <v>16</v>
      </c>
      <c r="AB100">
        <f t="shared" si="65"/>
        <v>90</v>
      </c>
      <c r="AD100" t="s">
        <v>15</v>
      </c>
      <c r="AE100">
        <f t="shared" si="66"/>
        <v>-83.573971944504223</v>
      </c>
      <c r="AG100" t="s">
        <v>17</v>
      </c>
      <c r="AH100">
        <f t="shared" si="67"/>
        <v>5.8970501100126329</v>
      </c>
      <c r="AJ100" t="s">
        <v>18</v>
      </c>
      <c r="AL100" t="s">
        <v>19</v>
      </c>
      <c r="AM100">
        <f t="shared" si="54"/>
        <v>98</v>
      </c>
      <c r="AO100" t="s">
        <v>20</v>
      </c>
      <c r="AQ100" t="s">
        <v>21</v>
      </c>
    </row>
    <row r="101" spans="1:43" x14ac:dyDescent="0.3">
      <c r="A101" s="4" t="s">
        <v>40</v>
      </c>
      <c r="B101">
        <f t="shared" si="68"/>
        <v>5</v>
      </c>
      <c r="C101" s="1">
        <v>-2.5</v>
      </c>
      <c r="D101" s="1">
        <v>0.66</v>
      </c>
      <c r="E101" s="1">
        <v>-4</v>
      </c>
      <c r="F101" s="1">
        <f t="shared" si="55"/>
        <v>-5.86</v>
      </c>
      <c r="G101" s="1">
        <v>-2.5</v>
      </c>
      <c r="H101" s="1">
        <v>0.66</v>
      </c>
      <c r="I101" s="1">
        <v>6</v>
      </c>
      <c r="J101" s="1">
        <v>6</v>
      </c>
      <c r="L101">
        <f t="shared" si="56"/>
        <v>2.8834815372066314</v>
      </c>
      <c r="M101">
        <f t="shared" si="57"/>
        <v>2.7260493337577762</v>
      </c>
      <c r="N101">
        <f t="shared" si="58"/>
        <v>6.4050917245578933</v>
      </c>
      <c r="P101">
        <f t="shared" si="59"/>
        <v>165.21132238583482</v>
      </c>
      <c r="Q101">
        <f t="shared" si="60"/>
        <v>156.19112156877051</v>
      </c>
      <c r="R101">
        <f t="shared" si="61"/>
        <v>6.4050917245578933</v>
      </c>
      <c r="S101">
        <f t="shared" si="46"/>
        <v>99</v>
      </c>
      <c r="T101">
        <f t="shared" si="62"/>
        <v>165.21132238583482</v>
      </c>
      <c r="U101">
        <f t="shared" si="63"/>
        <v>-66.191121568770512</v>
      </c>
      <c r="V101">
        <f t="shared" si="64"/>
        <v>6.4050917245578933</v>
      </c>
      <c r="W101">
        <f t="shared" si="69"/>
        <v>0.89952410947439276</v>
      </c>
      <c r="Y101" t="s">
        <v>22</v>
      </c>
      <c r="AA101" t="s">
        <v>16</v>
      </c>
      <c r="AB101">
        <f t="shared" si="65"/>
        <v>165.21132238583482</v>
      </c>
      <c r="AD101" t="s">
        <v>15</v>
      </c>
      <c r="AE101">
        <f t="shared" si="66"/>
        <v>-66.191121568770512</v>
      </c>
      <c r="AG101" t="s">
        <v>17</v>
      </c>
      <c r="AH101">
        <f t="shared" si="67"/>
        <v>6.4050917245578933</v>
      </c>
      <c r="AJ101" t="s">
        <v>18</v>
      </c>
      <c r="AL101" t="s">
        <v>19</v>
      </c>
      <c r="AM101">
        <f t="shared" si="54"/>
        <v>99</v>
      </c>
      <c r="AO101" t="s">
        <v>20</v>
      </c>
      <c r="AQ101" t="s">
        <v>21</v>
      </c>
    </row>
    <row r="102" spans="1:43" x14ac:dyDescent="0.3">
      <c r="A102" s="4" t="s">
        <v>40</v>
      </c>
      <c r="B102">
        <f t="shared" si="68"/>
        <v>6</v>
      </c>
      <c r="C102" s="1">
        <v>1.25</v>
      </c>
      <c r="D102" s="1">
        <v>-1.26</v>
      </c>
      <c r="E102" s="1">
        <v>-4</v>
      </c>
      <c r="F102" s="1">
        <f t="shared" si="55"/>
        <v>-5.86</v>
      </c>
      <c r="G102" s="1">
        <v>1.25</v>
      </c>
      <c r="H102" s="1">
        <v>-1.26</v>
      </c>
      <c r="I102" s="1">
        <v>6</v>
      </c>
      <c r="J102" s="1">
        <v>6</v>
      </c>
      <c r="L102">
        <f t="shared" si="56"/>
        <v>-0.78938220606330123</v>
      </c>
      <c r="M102">
        <f t="shared" si="57"/>
        <v>2.847499615945674</v>
      </c>
      <c r="N102">
        <f t="shared" si="58"/>
        <v>6.1228833077235763</v>
      </c>
      <c r="P102">
        <f t="shared" si="59"/>
        <v>-45.228268830153425</v>
      </c>
      <c r="Q102">
        <f t="shared" si="60"/>
        <v>163.14971015880994</v>
      </c>
      <c r="R102">
        <f t="shared" si="61"/>
        <v>6.1228833077235763</v>
      </c>
      <c r="S102">
        <f t="shared" si="46"/>
        <v>100</v>
      </c>
      <c r="T102">
        <f t="shared" si="62"/>
        <v>-45.228268830153425</v>
      </c>
      <c r="U102">
        <f t="shared" si="63"/>
        <v>-73.149710158809938</v>
      </c>
      <c r="V102">
        <f t="shared" si="64"/>
        <v>6.1228833077235763</v>
      </c>
      <c r="W102">
        <f t="shared" si="69"/>
        <v>0.85989106661479353</v>
      </c>
      <c r="Y102" t="s">
        <v>22</v>
      </c>
      <c r="AA102" t="s">
        <v>16</v>
      </c>
      <c r="AB102">
        <f t="shared" si="65"/>
        <v>-45.228268830153425</v>
      </c>
      <c r="AD102" t="s">
        <v>15</v>
      </c>
      <c r="AE102">
        <f t="shared" si="66"/>
        <v>-73.149710158809938</v>
      </c>
      <c r="AG102" t="s">
        <v>17</v>
      </c>
      <c r="AH102">
        <f t="shared" si="67"/>
        <v>6.1228833077235763</v>
      </c>
      <c r="AJ102" t="s">
        <v>18</v>
      </c>
      <c r="AL102" t="s">
        <v>19</v>
      </c>
      <c r="AM102">
        <f t="shared" si="54"/>
        <v>100</v>
      </c>
      <c r="AO102" t="s">
        <v>20</v>
      </c>
      <c r="AQ102" t="s">
        <v>21</v>
      </c>
    </row>
    <row r="103" spans="1:43" x14ac:dyDescent="0.3">
      <c r="A103" s="4" t="s">
        <v>40</v>
      </c>
      <c r="B103">
        <f t="shared" si="68"/>
        <v>7</v>
      </c>
      <c r="C103" s="1">
        <v>-1.25</v>
      </c>
      <c r="D103" s="1">
        <v>-1.26</v>
      </c>
      <c r="E103" s="1">
        <v>-4</v>
      </c>
      <c r="F103" s="1">
        <f t="shared" si="55"/>
        <v>-5.86</v>
      </c>
      <c r="G103" s="1">
        <v>-1.25</v>
      </c>
      <c r="H103" s="1">
        <v>-1.26</v>
      </c>
      <c r="I103" s="1">
        <v>6</v>
      </c>
      <c r="J103" s="1">
        <v>6</v>
      </c>
      <c r="L103">
        <f t="shared" si="56"/>
        <v>-2.3522104475264918</v>
      </c>
      <c r="M103">
        <f t="shared" si="57"/>
        <v>2.847499615945674</v>
      </c>
      <c r="N103">
        <f t="shared" si="58"/>
        <v>6.1228833077235763</v>
      </c>
      <c r="P103">
        <f t="shared" si="59"/>
        <v>-134.77173116984656</v>
      </c>
      <c r="Q103">
        <f t="shared" si="60"/>
        <v>163.14971015880994</v>
      </c>
      <c r="R103">
        <f t="shared" si="61"/>
        <v>6.1228833077235763</v>
      </c>
      <c r="S103">
        <f t="shared" si="46"/>
        <v>101</v>
      </c>
      <c r="T103">
        <f t="shared" si="62"/>
        <v>-134.77173116984656</v>
      </c>
      <c r="U103">
        <f t="shared" si="63"/>
        <v>-73.149710158809938</v>
      </c>
      <c r="V103">
        <f t="shared" si="64"/>
        <v>6.1228833077235763</v>
      </c>
      <c r="W103">
        <f t="shared" si="69"/>
        <v>0.85989106661479353</v>
      </c>
      <c r="Y103" t="s">
        <v>22</v>
      </c>
      <c r="AA103" t="s">
        <v>16</v>
      </c>
      <c r="AB103">
        <f t="shared" si="65"/>
        <v>-134.77173116984656</v>
      </c>
      <c r="AD103" t="s">
        <v>15</v>
      </c>
      <c r="AE103">
        <f t="shared" si="66"/>
        <v>-73.149710158809938</v>
      </c>
      <c r="AG103" t="s">
        <v>17</v>
      </c>
      <c r="AH103">
        <f t="shared" si="67"/>
        <v>6.1228833077235763</v>
      </c>
      <c r="AJ103" t="s">
        <v>18</v>
      </c>
      <c r="AL103" t="s">
        <v>19</v>
      </c>
      <c r="AM103">
        <f t="shared" si="54"/>
        <v>101</v>
      </c>
      <c r="AO103" t="s">
        <v>20</v>
      </c>
      <c r="AQ103" t="s">
        <v>21</v>
      </c>
    </row>
    <row r="104" spans="1:43" x14ac:dyDescent="0.3">
      <c r="A104" s="4" t="s">
        <v>40</v>
      </c>
      <c r="B104">
        <f t="shared" si="68"/>
        <v>8</v>
      </c>
      <c r="C104" s="1">
        <v>2.5</v>
      </c>
      <c r="D104" s="1">
        <v>-3.18</v>
      </c>
      <c r="E104" s="1">
        <v>-4</v>
      </c>
      <c r="F104" s="1">
        <f t="shared" si="55"/>
        <v>-5.86</v>
      </c>
      <c r="G104" s="1">
        <v>2.5</v>
      </c>
      <c r="H104" s="1">
        <v>-3.18</v>
      </c>
      <c r="I104" s="1">
        <v>6</v>
      </c>
      <c r="J104" s="1">
        <v>6</v>
      </c>
      <c r="L104">
        <f t="shared" si="56"/>
        <v>-0.90454938878421387</v>
      </c>
      <c r="M104">
        <f t="shared" si="57"/>
        <v>2.5374193692871598</v>
      </c>
      <c r="N104">
        <f t="shared" si="58"/>
        <v>7.1205336878635723</v>
      </c>
      <c r="P104">
        <f t="shared" si="59"/>
        <v>-51.826862338473696</v>
      </c>
      <c r="Q104">
        <f t="shared" si="60"/>
        <v>145.38342071490152</v>
      </c>
      <c r="R104">
        <f t="shared" si="61"/>
        <v>7.1205336878635723</v>
      </c>
      <c r="S104">
        <f t="shared" si="46"/>
        <v>102</v>
      </c>
      <c r="T104">
        <f t="shared" si="62"/>
        <v>-51.826862338473696</v>
      </c>
      <c r="U104">
        <f t="shared" si="63"/>
        <v>-55.383420714901519</v>
      </c>
      <c r="V104">
        <f t="shared" si="64"/>
        <v>7.1205336878635723</v>
      </c>
      <c r="W104">
        <f t="shared" si="69"/>
        <v>1</v>
      </c>
      <c r="Y104" t="s">
        <v>22</v>
      </c>
      <c r="AA104" t="s">
        <v>16</v>
      </c>
      <c r="AB104">
        <f t="shared" si="65"/>
        <v>-51.826862338473696</v>
      </c>
      <c r="AD104" t="s">
        <v>15</v>
      </c>
      <c r="AE104">
        <f t="shared" si="66"/>
        <v>-55.383420714901519</v>
      </c>
      <c r="AG104" t="s">
        <v>17</v>
      </c>
      <c r="AH104">
        <f t="shared" si="67"/>
        <v>7.1205336878635723</v>
      </c>
      <c r="AJ104" t="s">
        <v>18</v>
      </c>
      <c r="AL104" t="s">
        <v>19</v>
      </c>
      <c r="AM104">
        <f t="shared" si="54"/>
        <v>102</v>
      </c>
      <c r="AO104" t="s">
        <v>20</v>
      </c>
      <c r="AQ104" t="s">
        <v>21</v>
      </c>
    </row>
    <row r="105" spans="1:43" x14ac:dyDescent="0.3">
      <c r="A105" s="4" t="s">
        <v>40</v>
      </c>
      <c r="B105">
        <f t="shared" si="68"/>
        <v>9</v>
      </c>
      <c r="C105" s="1">
        <v>0</v>
      </c>
      <c r="D105" s="1">
        <v>-3.18</v>
      </c>
      <c r="E105" s="1">
        <v>-4</v>
      </c>
      <c r="F105" s="1">
        <f t="shared" si="55"/>
        <v>-5.86</v>
      </c>
      <c r="G105" s="1">
        <v>0</v>
      </c>
      <c r="H105" s="1">
        <v>-3.18</v>
      </c>
      <c r="I105" s="1">
        <v>6</v>
      </c>
      <c r="J105" s="1">
        <v>6</v>
      </c>
      <c r="L105">
        <f t="shared" si="56"/>
        <v>-1.5707963267948966</v>
      </c>
      <c r="M105">
        <f t="shared" si="57"/>
        <v>2.6444005850273085</v>
      </c>
      <c r="N105">
        <f t="shared" si="58"/>
        <v>6.6672333092520475</v>
      </c>
      <c r="P105">
        <f t="shared" si="59"/>
        <v>-90</v>
      </c>
      <c r="Q105">
        <f t="shared" si="60"/>
        <v>151.51299286399058</v>
      </c>
      <c r="R105">
        <f t="shared" si="61"/>
        <v>6.6672333092520475</v>
      </c>
      <c r="S105">
        <f t="shared" si="46"/>
        <v>103</v>
      </c>
      <c r="T105">
        <f t="shared" si="62"/>
        <v>-90</v>
      </c>
      <c r="U105">
        <f t="shared" si="63"/>
        <v>-61.512992863990576</v>
      </c>
      <c r="V105">
        <f t="shared" si="64"/>
        <v>6.6672333092520475</v>
      </c>
      <c r="W105">
        <f t="shared" si="69"/>
        <v>0.93633898827216533</v>
      </c>
      <c r="Y105" t="s">
        <v>22</v>
      </c>
      <c r="AA105" t="s">
        <v>16</v>
      </c>
      <c r="AB105">
        <f t="shared" si="65"/>
        <v>-90</v>
      </c>
      <c r="AD105" t="s">
        <v>15</v>
      </c>
      <c r="AE105">
        <f t="shared" si="66"/>
        <v>-61.512992863990576</v>
      </c>
      <c r="AG105" t="s">
        <v>17</v>
      </c>
      <c r="AH105">
        <f t="shared" si="67"/>
        <v>6.6672333092520475</v>
      </c>
      <c r="AJ105" t="s">
        <v>18</v>
      </c>
      <c r="AL105" t="s">
        <v>19</v>
      </c>
      <c r="AM105">
        <f t="shared" si="54"/>
        <v>103</v>
      </c>
      <c r="AO105" t="s">
        <v>20</v>
      </c>
      <c r="AQ105" t="s">
        <v>21</v>
      </c>
    </row>
    <row r="106" spans="1:43" x14ac:dyDescent="0.3">
      <c r="A106" s="4" t="s">
        <v>40</v>
      </c>
      <c r="B106">
        <f t="shared" si="68"/>
        <v>10</v>
      </c>
      <c r="C106" s="1">
        <v>-2.5</v>
      </c>
      <c r="D106" s="1">
        <v>-3.18</v>
      </c>
      <c r="E106" s="1">
        <v>-4</v>
      </c>
      <c r="F106" s="1">
        <f t="shared" si="55"/>
        <v>-5.86</v>
      </c>
      <c r="G106" s="1">
        <v>-2.5</v>
      </c>
      <c r="H106" s="1">
        <v>-3.18</v>
      </c>
      <c r="I106" s="1">
        <v>6</v>
      </c>
      <c r="J106" s="1">
        <v>6</v>
      </c>
      <c r="L106">
        <f t="shared" si="56"/>
        <v>-2.2370432648055791</v>
      </c>
      <c r="M106">
        <f t="shared" si="57"/>
        <v>2.5374193692871598</v>
      </c>
      <c r="N106">
        <f t="shared" si="58"/>
        <v>7.1205336878635723</v>
      </c>
      <c r="P106">
        <f t="shared" si="59"/>
        <v>-128.17313766152628</v>
      </c>
      <c r="Q106">
        <f t="shared" si="60"/>
        <v>145.38342071490152</v>
      </c>
      <c r="R106">
        <f t="shared" si="61"/>
        <v>7.1205336878635723</v>
      </c>
      <c r="S106">
        <f t="shared" si="46"/>
        <v>104</v>
      </c>
      <c r="T106">
        <f t="shared" si="62"/>
        <v>-128.17313766152628</v>
      </c>
      <c r="U106">
        <f t="shared" si="63"/>
        <v>-55.383420714901519</v>
      </c>
      <c r="V106">
        <f t="shared" si="64"/>
        <v>7.1205336878635723</v>
      </c>
      <c r="W106">
        <f t="shared" si="69"/>
        <v>1</v>
      </c>
      <c r="Y106" t="s">
        <v>22</v>
      </c>
      <c r="AA106" t="s">
        <v>16</v>
      </c>
      <c r="AB106">
        <f t="shared" si="65"/>
        <v>-128.17313766152628</v>
      </c>
      <c r="AD106" t="s">
        <v>15</v>
      </c>
      <c r="AE106">
        <f t="shared" si="66"/>
        <v>-55.383420714901519</v>
      </c>
      <c r="AG106" t="s">
        <v>17</v>
      </c>
      <c r="AH106">
        <f t="shared" si="67"/>
        <v>7.1205336878635723</v>
      </c>
      <c r="AJ106" t="s">
        <v>18</v>
      </c>
      <c r="AL106" t="s">
        <v>19</v>
      </c>
      <c r="AM106">
        <f t="shared" si="54"/>
        <v>104</v>
      </c>
      <c r="AO106" t="s">
        <v>20</v>
      </c>
      <c r="AQ106" t="s">
        <v>21</v>
      </c>
    </row>
  </sheetData>
  <mergeCells count="1">
    <mergeCell ref="B1:F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2018-11-09T16:06:33Z</dcterms:created>
  <dcterms:modified xsi:type="dcterms:W3CDTF">2020-09-10T13:48:10Z</dcterms:modified>
</cp:coreProperties>
</file>