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Лист1" sheetId="1" state="visible" r:id="rId2"/>
    <sheet name="Лист2" sheetId="2" state="visible" r:id="rId3"/>
    <sheet name="Лист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<sst xmlns="http://schemas.openxmlformats.org/spreadsheetml/2006/main" count="24" uniqueCount="23">
  <si>
    <t xml:space="preserve">Object:</t>
  </si>
  <si>
    <t xml:space="preserve">Pulonga</t>
  </si>
  <si>
    <t xml:space="preserve">Survey site:</t>
  </si>
  <si>
    <t xml:space="preserve">544_Kr1</t>
  </si>
  <si>
    <t xml:space="preserve">Date:</t>
  </si>
  <si>
    <t xml:space="preserve">VES:</t>
  </si>
  <si>
    <t xml:space="preserve">PR_6 PK_12 (GPS - "0")</t>
  </si>
  <si>
    <t xml:space="preserve">Start:</t>
  </si>
  <si>
    <t xml:space="preserve">End:</t>
  </si>
  <si>
    <t xml:space="preserve">Weather: </t>
  </si>
  <si>
    <t xml:space="preserve">AB/2</t>
  </si>
  <si>
    <t xml:space="preserve">MN</t>
  </si>
  <si>
    <t xml:space="preserve">SP</t>
  </si>
  <si>
    <t xml:space="preserve">V</t>
  </si>
  <si>
    <t xml:space="preserve">I</t>
  </si>
  <si>
    <t xml:space="preserve">K</t>
  </si>
  <si>
    <t xml:space="preserve">ρa</t>
  </si>
  <si>
    <t xml:space="preserve">ρa'</t>
  </si>
  <si>
    <t xml:space="preserve">ρa"</t>
  </si>
  <si>
    <t xml:space="preserve">ρk</t>
  </si>
  <si>
    <t xml:space="preserve"> </t>
  </si>
  <si>
    <t xml:space="preserve">K1=</t>
  </si>
  <si>
    <t xml:space="preserve">K2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</si>
</sst>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DD/MM/YYYY"/>
    <numFmt numFmtId="166" formatCode="0.00"/>
    <numFmt numFmtId="167" formatCode="0.0000"/>
    <numFmt numFmtId="168" formatCode="@"/>
    <numFmt numFmtId="169" formatCode="0"/>
    <numFmt numFmtId="170" formatCode="0.000"/>
  </numFmts>
  <fonts count="14">
    <font>
      <sz val="10"/>
      <name val="Arial Cyr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 Cyr"/>
      <family val="2"/>
      <charset val="204"/>
    </font>
    <font>
      <sz val="12"/>
      <color rgb="FFFF0000"/>
      <name val="Arial Cyr"/>
      <family val="2"/>
      <charset val="204"/>
    </font>
    <font>
      <b val="true"/>
      <sz val="14"/>
      <name val="Arial Cyr"/>
      <family val="2"/>
      <charset val="204"/>
    </font>
    <font>
      <sz val="14"/>
      <name val="Arial Cyr"/>
      <family val="2"/>
      <charset val="204"/>
    </font>
    <font>
      <b val="true"/>
      <sz val="10"/>
      <name val="Arial Cyr"/>
      <family val="2"/>
      <charset val="204"/>
    </font>
    <font>
      <b val="true"/>
      <sz val="10"/>
      <color rgb="FF000000"/>
      <name val="Arial Cyr"/>
      <family val="2"/>
    </font>
    <font>
      <sz val="8"/>
      <color rgb="FF000000"/>
      <name val="Arial Cyr"/>
      <family val="2"/>
    </font>
    <font>
      <sz val="12"/>
      <name val="Courier New"/>
      <family val="3"/>
      <charset val="204"/>
    </font>
    <font>
      <b val="true"/>
      <sz val="12"/>
      <name val="Courier New"/>
      <family val="3"/>
      <charset val="204"/>
    </font>
    <font>
      <u val="single"/>
      <sz val="12"/>
      <name val="Courier New"/>
      <family val="3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1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4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1" fillId="0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1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1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11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 Cyr"/>
                <a:ea typeface="Arial Cyr"/>
              </a:defRPr>
            </a:pPr>
            <a:r>
              <a:rPr b="1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 Cyr"/>
                <a:ea typeface="Arial Cyr"/>
              </a:rPr>
              <a:t>VES curve</a:t>
            </a:r>
          </a:p>
        </c:rich>
      </c:tx>
      <c:layout>
        <c:manualLayout>
          <c:xMode val="edge"/>
          <c:yMode val="edge"/>
          <c:x val="0.415893385982231"/>
          <c:y val="0.0074330385749070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6485686080948"/>
          <c:y val="0.0780469050365244"/>
          <c:w val="0.836525172754195"/>
          <c:h val="0.816608996539792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000080"/>
            </a:solidFill>
            <a:ln w="12600">
              <a:solidFill>
                <a:srgbClr val="000080"/>
              </a:solidFill>
              <a:round/>
            </a:ln>
          </c:spPr>
          <c:marker>
            <c:symbol val="diamond"/>
            <c:size val="3"/>
            <c:spPr>
              <a:solidFill>
                <a:srgbClr val="00008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Лист1!$A$6:$A$10</c:f>
              <c:numCache>
                <c:formatCode>General</c:formatCode>
                <c:ptCount val="5"/>
                <c:pt idx="0">
                  <c:v>3</c:v>
                </c:pt>
                <c:pt idx="1">
                  <c:v>4.5</c:v>
                </c:pt>
                <c:pt idx="2">
                  <c:v>6</c:v>
                </c:pt>
                <c:pt idx="3">
                  <c:v>9</c:v>
                </c:pt>
                <c:pt idx="4">
                  <c:v>15</c:v>
                </c:pt>
              </c:numCache>
            </c:numRef>
          </c:xVal>
          <c:yVal>
            <c:numRef>
              <c:f>Лист1!$G$6:$G$10</c:f>
              <c:numCache>
                <c:formatCode>General</c:formatCode>
                <c:ptCount val="5"/>
                <c:pt idx="0">
                  <c:v>4134.71664</c:v>
                </c:pt>
                <c:pt idx="1">
                  <c:v>3544.49836</c:v>
                </c:pt>
                <c:pt idx="2">
                  <c:v>3077.66844</c:v>
                </c:pt>
                <c:pt idx="3">
                  <c:v>2787.1388</c:v>
                </c:pt>
                <c:pt idx="4">
                  <c:v>3365.89276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008000"/>
            </a:solidFill>
            <a:ln w="12600">
              <a:solidFill>
                <a:srgbClr val="008000"/>
              </a:solidFill>
              <a:round/>
            </a:ln>
          </c:spPr>
          <c:marker>
            <c:symbol val="square"/>
            <c:size val="3"/>
            <c:spPr>
              <a:solidFill>
                <a:srgbClr val="008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Лист1!$A$11:$A$15</c:f>
              <c:numCache>
                <c:formatCode>General</c:formatCode>
                <c:ptCount val="5"/>
                <c:pt idx="0">
                  <c:v>15</c:v>
                </c:pt>
                <c:pt idx="1">
                  <c:v>25</c:v>
                </c:pt>
                <c:pt idx="2">
                  <c:v>40</c:v>
                </c:pt>
                <c:pt idx="3">
                  <c:v>50</c:v>
                </c:pt>
                <c:pt idx="4">
                  <c:v>65</c:v>
                </c:pt>
              </c:numCache>
            </c:numRef>
          </c:xVal>
          <c:yVal>
            <c:numRef>
              <c:f>Лист1!$G$11:$G$15</c:f>
              <c:numCache>
                <c:formatCode>General</c:formatCode>
                <c:ptCount val="5"/>
                <c:pt idx="0">
                  <c:v>2703.03264</c:v>
                </c:pt>
                <c:pt idx="1">
                  <c:v>4169.62</c:v>
                </c:pt>
                <c:pt idx="2">
                  <c:v>5412.1224</c:v>
                </c:pt>
                <c:pt idx="3">
                  <c:v>5864.20668</c:v>
                </c:pt>
                <c:pt idx="4">
                  <c:v>5885.378</c:v>
                </c:pt>
              </c:numCache>
            </c:numRef>
          </c:yVal>
          <c:smooth val="0"/>
        </c:ser>
        <c:ser>
          <c:idx val="2"/>
          <c:order val="2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marker>
            <c:symbol val="triangle"/>
            <c:size val="3"/>
            <c:spPr>
              <a:solidFill>
                <a:srgbClr val="ff0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Лист1!$A$16:$A$24</c:f>
              <c:numCache>
                <c:formatCode>General</c:formatCode>
                <c:ptCount val="9"/>
                <c:pt idx="0">
                  <c:v>65</c:v>
                </c:pt>
                <c:pt idx="1">
                  <c:v>80</c:v>
                </c:pt>
                <c:pt idx="2">
                  <c:v>100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225</c:v>
                </c:pt>
                <c:pt idx="7">
                  <c:v>270</c:v>
                </c:pt>
                <c:pt idx="8">
                  <c:v>375</c:v>
                </c:pt>
              </c:numCache>
            </c:numRef>
          </c:xVal>
          <c:yVal>
            <c:numRef>
              <c:f>Лист1!$G$16:$G$24</c:f>
              <c:numCache>
                <c:formatCode>General</c:formatCode>
                <c:ptCount val="9"/>
                <c:pt idx="0">
                  <c:v>5682.55556</c:v>
                </c:pt>
                <c:pt idx="1">
                  <c:v>5991.34536</c:v>
                </c:pt>
                <c:pt idx="2">
                  <c:v>6621.45236</c:v>
                </c:pt>
                <c:pt idx="3">
                  <c:v>7145.6</c:v>
                </c:pt>
                <c:pt idx="4">
                  <c:v>8176.56</c:v>
                </c:pt>
                <c:pt idx="5">
                  <c:v>9252.866</c:v>
                </c:pt>
                <c:pt idx="6">
                  <c:v>9562.68</c:v>
                </c:pt>
                <c:pt idx="7">
                  <c:v>10784.436</c:v>
                </c:pt>
                <c:pt idx="8">
                  <c:v>11695.806</c:v>
                </c:pt>
              </c:numCache>
            </c:numRef>
          </c:yVal>
          <c:smooth val="0"/>
        </c:ser>
        <c:axId val="24698226"/>
        <c:axId val="33128632"/>
      </c:scatterChart>
      <c:valAx>
        <c:axId val="24698226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p>
            <a:pPr>
              <a:defRPr b="0" sz="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 Cyr"/>
                <a:ea typeface="Arial Cyr"/>
              </a:defRPr>
            </a:pPr>
          </a:p>
        </c:txPr>
        <c:crossAx val="33128632"/>
        <c:crosses val="autoZero"/>
        <c:crossBetween val="midCat"/>
      </c:valAx>
      <c:valAx>
        <c:axId val="33128632"/>
        <c:scaling>
          <c:logBase val="10"/>
          <c:orientation val="minMax"/>
        </c:scaling>
        <c:delete val="0"/>
        <c:axPos val="l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p>
            <a:pPr>
              <a:defRPr b="0" sz="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 Cyr"/>
                <a:ea typeface="Arial Cyr"/>
              </a:defRPr>
            </a:pPr>
          </a:p>
        </c:txPr>
        <c:crossAx val="24698226"/>
        <c:crosses val="autoZero"/>
        <c:crossBetween val="midCat"/>
      </c:valAx>
      <c:spPr>
        <a:noFill/>
        <a:ln w="12600">
          <a:solidFill>
            <a:srgbClr val="808080"/>
          </a:solidFill>
          <a:round/>
        </a:ln>
      </c:spPr>
    </c:plotArea>
    <c:plotVisOnly val="1"/>
    <c:dispBlanksAs val="gap"/>
  </c:chart>
  <c:spPr>
    <a:solidFill>
      <a:srgbClr val="ffffff"/>
    </a:solidFill>
    <a:ln w="3240">
      <a:solidFill>
        <a:srgbClr val="000000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142448173741362"/>
          <c:y val="0.0964860907759883"/>
          <c:w val="0.784797630799605"/>
          <c:h val="0.744948755490483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000080"/>
            </a:solidFill>
            <a:ln w="12600">
              <a:solidFill>
                <a:srgbClr val="000080"/>
              </a:solidFill>
              <a:round/>
            </a:ln>
          </c:spPr>
          <c:marker>
            <c:symbol val="diamond"/>
            <c:size val="3"/>
            <c:spPr>
              <a:solidFill>
                <a:srgbClr val="00008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Лист1!$A$6:$A$10</c:f>
              <c:numCache>
                <c:formatCode>General</c:formatCode>
                <c:ptCount val="5"/>
                <c:pt idx="0">
                  <c:v>3</c:v>
                </c:pt>
                <c:pt idx="1">
                  <c:v>4.5</c:v>
                </c:pt>
                <c:pt idx="2">
                  <c:v>6</c:v>
                </c:pt>
                <c:pt idx="3">
                  <c:v>9</c:v>
                </c:pt>
                <c:pt idx="4">
                  <c:v>15</c:v>
                </c:pt>
              </c:numCache>
            </c:numRef>
          </c:xVal>
          <c:yVal>
            <c:numRef>
              <c:f>Лист1!$I$6:$I$10</c:f>
              <c:numCache>
                <c:formatCode>General</c:formatCode>
                <c:ptCount val="5"/>
                <c:pt idx="0">
                  <c:v>3206.01903176253</c:v>
                </c:pt>
                <c:pt idx="1">
                  <c:v>2748.36952314369</c:v>
                </c:pt>
                <c:pt idx="2">
                  <c:v>2386.39414770026</c:v>
                </c:pt>
                <c:pt idx="3">
                  <c:v>2161.12029311004</c:v>
                </c:pt>
                <c:pt idx="4">
                  <c:v>2609.88047960445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008000"/>
            </a:solidFill>
            <a:ln w="12600">
              <a:solidFill>
                <a:srgbClr val="008000"/>
              </a:solidFill>
              <a:round/>
            </a:ln>
          </c:spPr>
          <c:marker>
            <c:symbol val="square"/>
            <c:size val="3"/>
            <c:spPr>
              <a:solidFill>
                <a:srgbClr val="008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Лист1!$A$11:$A$15</c:f>
              <c:numCache>
                <c:formatCode>General</c:formatCode>
                <c:ptCount val="5"/>
                <c:pt idx="0">
                  <c:v>15</c:v>
                </c:pt>
                <c:pt idx="1">
                  <c:v>25</c:v>
                </c:pt>
                <c:pt idx="2">
                  <c:v>40</c:v>
                </c:pt>
                <c:pt idx="3">
                  <c:v>50</c:v>
                </c:pt>
                <c:pt idx="4">
                  <c:v>65</c:v>
                </c:pt>
              </c:numCache>
            </c:numRef>
          </c:xVal>
          <c:yVal>
            <c:numRef>
              <c:f>Лист1!$I$11:$I$15</c:f>
              <c:numCache>
                <c:formatCode>General</c:formatCode>
                <c:ptCount val="5"/>
                <c:pt idx="0">
                  <c:v>2609.88047960445</c:v>
                </c:pt>
                <c:pt idx="1">
                  <c:v>4025.92617060233</c:v>
                </c:pt>
                <c:pt idx="2">
                  <c:v>5225.60933818024</c:v>
                </c:pt>
                <c:pt idx="3">
                  <c:v>5662.11384798447</c:v>
                </c:pt>
                <c:pt idx="4">
                  <c:v>5682.55556</c:v>
                </c:pt>
              </c:numCache>
            </c:numRef>
          </c:yVal>
          <c:smooth val="0"/>
        </c:ser>
        <c:ser>
          <c:idx val="2"/>
          <c:order val="2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marker>
            <c:symbol val="triangle"/>
            <c:size val="3"/>
            <c:spPr>
              <a:solidFill>
                <a:srgbClr val="ff0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Лист1!$A$16:$A$24</c:f>
              <c:numCache>
                <c:formatCode>General</c:formatCode>
                <c:ptCount val="9"/>
                <c:pt idx="0">
                  <c:v>65</c:v>
                </c:pt>
                <c:pt idx="1">
                  <c:v>80</c:v>
                </c:pt>
                <c:pt idx="2">
                  <c:v>100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225</c:v>
                </c:pt>
                <c:pt idx="7">
                  <c:v>270</c:v>
                </c:pt>
                <c:pt idx="8">
                  <c:v>375</c:v>
                </c:pt>
              </c:numCache>
            </c:numRef>
          </c:xVal>
          <c:yVal>
            <c:numRef>
              <c:f>Лист1!$I$16:$I$24</c:f>
              <c:numCache>
                <c:formatCode>General</c:formatCode>
                <c:ptCount val="9"/>
                <c:pt idx="0">
                  <c:v>5682.55556</c:v>
                </c:pt>
                <c:pt idx="1">
                  <c:v>5991.34536</c:v>
                </c:pt>
                <c:pt idx="2">
                  <c:v>6621.45236</c:v>
                </c:pt>
                <c:pt idx="3">
                  <c:v>7145.6</c:v>
                </c:pt>
                <c:pt idx="4">
                  <c:v>8176.56</c:v>
                </c:pt>
                <c:pt idx="5">
                  <c:v>9252.866</c:v>
                </c:pt>
                <c:pt idx="6">
                  <c:v>9562.68</c:v>
                </c:pt>
                <c:pt idx="7">
                  <c:v>10784.436</c:v>
                </c:pt>
                <c:pt idx="8">
                  <c:v>11695.806</c:v>
                </c:pt>
              </c:numCache>
            </c:numRef>
          </c:yVal>
          <c:smooth val="0"/>
        </c:ser>
        <c:axId val="21930021"/>
        <c:axId val="73967807"/>
      </c:scatterChart>
      <c:valAx>
        <c:axId val="21930021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p>
            <a:pPr>
              <a:defRPr b="0" sz="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 Cyr"/>
                <a:ea typeface="Arial Cyr"/>
              </a:defRPr>
            </a:pPr>
          </a:p>
        </c:txPr>
        <c:crossAx val="73967807"/>
        <c:crosses val="autoZero"/>
        <c:crossBetween val="midCat"/>
      </c:valAx>
      <c:valAx>
        <c:axId val="73967807"/>
        <c:scaling>
          <c:logBase val="10"/>
          <c:orientation val="minMax"/>
        </c:scaling>
        <c:delete val="0"/>
        <c:axPos val="l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p>
            <a:pPr>
              <a:defRPr b="0" sz="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 Cyr"/>
                <a:ea typeface="Arial Cyr"/>
              </a:defRPr>
            </a:pPr>
          </a:p>
        </c:txPr>
        <c:crossAx val="21930021"/>
        <c:crosses val="autoZero"/>
        <c:crossBetween val="midCat"/>
      </c:valAx>
      <c:spPr>
        <a:noFill/>
        <a:ln w="12600">
          <a:solidFill>
            <a:srgbClr val="808080"/>
          </a:solidFill>
          <a:round/>
        </a:ln>
      </c:spPr>
    </c:plotArea>
    <c:plotVisOnly val="1"/>
    <c:dispBlanksAs val="gap"/>
  </c:chart>
  <c:spPr>
    <a:solidFill>
      <a:srgbClr val="ffffff"/>
    </a:solidFill>
    <a:ln w="3240">
      <a:solidFill>
        <a:srgbClr val="000000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360</xdr:colOff>
      <xdr:row>8</xdr:row>
      <xdr:rowOff>9720</xdr:rowOff>
    </xdr:from>
    <xdr:to>
      <xdr:col>18</xdr:col>
      <xdr:colOff>8280</xdr:colOff>
      <xdr:row>22</xdr:row>
      <xdr:rowOff>151200</xdr:rowOff>
    </xdr:to>
    <xdr:graphicFrame>
      <xdr:nvGraphicFramePr>
        <xdr:cNvPr id="0" name="Chart 1"/>
        <xdr:cNvGraphicFramePr/>
      </xdr:nvGraphicFramePr>
      <xdr:xfrm>
        <a:off x="6924960" y="1671840"/>
        <a:ext cx="3646440" cy="2808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360</xdr:colOff>
      <xdr:row>23</xdr:row>
      <xdr:rowOff>19080</xdr:rowOff>
    </xdr:from>
    <xdr:to>
      <xdr:col>18</xdr:col>
      <xdr:colOff>8280</xdr:colOff>
      <xdr:row>37</xdr:row>
      <xdr:rowOff>94320</xdr:rowOff>
    </xdr:to>
    <xdr:graphicFrame>
      <xdr:nvGraphicFramePr>
        <xdr:cNvPr id="1" name="Chart 3"/>
        <xdr:cNvGraphicFramePr/>
      </xdr:nvGraphicFramePr>
      <xdr:xfrm>
        <a:off x="6924960" y="4538880"/>
        <a:ext cx="3646440" cy="2458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3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70" zoomScaleNormal="70" zoomScalePageLayoutView="100" workbookViewId="0">
      <selection pane="topLeft" activeCell="J9" activeCellId="0" sqref="J9"/>
    </sheetView>
  </sheetViews>
  <sheetFormatPr defaultRowHeight="12.75"/>
  <cols>
    <col collapsed="false" hidden="false" max="3" min="1" style="0" width="8.23469387755102"/>
    <col collapsed="false" hidden="false" max="4" min="4" style="0" width="12.5561224489796"/>
    <col collapsed="false" hidden="false" max="9" min="5" style="0" width="8.23469387755102"/>
    <col collapsed="false" hidden="false" max="10" min="10" style="0" width="13.3622448979592"/>
    <col collapsed="false" hidden="false" max="11" min="11" style="0" width="6.3469387755102"/>
    <col collapsed="false" hidden="false" max="12" min="12" style="0" width="8.23469387755102"/>
    <col collapsed="false" hidden="false" max="13" min="13" style="0" width="7.56122448979592"/>
    <col collapsed="false" hidden="false" max="27" min="14" style="0" width="7.1530612244898"/>
    <col collapsed="false" hidden="false" max="28" min="28" style="0" width="11.3418367346939"/>
    <col collapsed="false" hidden="false" max="29" min="29" style="0" width="8.50510204081633"/>
    <col collapsed="false" hidden="false" max="37" min="30" style="0" width="3.64285714285714"/>
    <col collapsed="false" hidden="false" max="1025" min="38" style="0" width="8.23469387755102"/>
  </cols>
  <sheetData>
    <row r="1" s="4" customFormat="true" ht="15" hidden="false" customHeight="false" outlineLevel="0" collapsed="false">
      <c r="A1" s="1" t="s">
        <v>0</v>
      </c>
      <c r="B1" s="2" t="s">
        <v>1</v>
      </c>
      <c r="C1" s="1"/>
      <c r="D1" s="1"/>
      <c r="E1" s="1" t="s">
        <v>2</v>
      </c>
      <c r="F1" s="1"/>
      <c r="G1" s="2" t="s">
        <v>3</v>
      </c>
      <c r="H1" s="1"/>
      <c r="I1" s="1" t="s">
        <v>4</v>
      </c>
      <c r="J1" s="3" t="n">
        <v>42633</v>
      </c>
    </row>
    <row r="2" customFormat="false" ht="15" hidden="false" customHeight="false" outlineLevel="0" collapsed="false">
      <c r="A2" s="4" t="s">
        <v>5</v>
      </c>
      <c r="B2" s="5" t="s">
        <v>6</v>
      </c>
      <c r="E2" s="6" t="s">
        <v>7</v>
      </c>
      <c r="F2" s="6"/>
      <c r="G2" s="6"/>
      <c r="H2" s="6"/>
      <c r="I2" s="1"/>
    </row>
    <row r="3" customFormat="false" ht="15" hidden="false" customHeight="false" outlineLevel="0" collapsed="false">
      <c r="A3" s="6"/>
      <c r="B3" s="6"/>
      <c r="C3" s="6"/>
      <c r="D3" s="6"/>
      <c r="E3" s="6" t="s">
        <v>8</v>
      </c>
      <c r="F3" s="6"/>
      <c r="G3" s="6"/>
      <c r="H3" s="6"/>
      <c r="I3" s="1"/>
    </row>
    <row r="4" customFormat="false" ht="15" hidden="false" customHeight="false" outlineLevel="0" collapsed="false">
      <c r="F4" s="6" t="s">
        <v>9</v>
      </c>
      <c r="G4" s="6"/>
      <c r="H4" s="6"/>
      <c r="I4" s="1"/>
    </row>
    <row r="5" s="8" customFormat="true" ht="22.9" hidden="false" customHeight="true" outlineLevel="0" collapsed="false">
      <c r="A5" s="7" t="s">
        <v>10</v>
      </c>
      <c r="B5" s="7" t="s">
        <v>11</v>
      </c>
      <c r="C5" s="7" t="s">
        <v>12</v>
      </c>
      <c r="D5" s="7" t="s">
        <v>13</v>
      </c>
      <c r="E5" s="7" t="s">
        <v>14</v>
      </c>
      <c r="F5" s="7" t="s">
        <v>15</v>
      </c>
      <c r="G5" s="7" t="s">
        <v>16</v>
      </c>
      <c r="H5" s="7" t="s">
        <v>17</v>
      </c>
      <c r="I5" s="7" t="s">
        <v>18</v>
      </c>
    </row>
    <row r="6" s="4" customFormat="true" ht="15" hidden="false" customHeight="false" outlineLevel="0" collapsed="false">
      <c r="A6" s="9" t="n">
        <v>3</v>
      </c>
      <c r="B6" s="9" t="n">
        <v>1</v>
      </c>
      <c r="C6" s="9" t="n">
        <v>0</v>
      </c>
      <c r="D6" s="9" t="n">
        <v>1645.2</v>
      </c>
      <c r="E6" s="9" t="n">
        <v>5</v>
      </c>
      <c r="F6" s="9" t="n">
        <v>12.566</v>
      </c>
      <c r="G6" s="9" t="n">
        <f aca="false">F6*D6/E6</f>
        <v>4134.71664</v>
      </c>
      <c r="H6" s="9" t="n">
        <f aca="false">IF(LOG10($G$15/$G$16)=0,G6,IF(LOG10($G$15/$G$16)&gt;0,G6*10^((-1)*LOG10($G$15/$G$16)),G6*10^((-1)*LOG10($G$15/$G$16))))</f>
        <v>3992.22565341708</v>
      </c>
      <c r="I6" s="9" t="n">
        <f aca="false">IF(LOG10($H$10/$H$11)=0,H6,IF(LOG10($H$10/$H$11)&gt;0,H6*10^((-1)*LOG10($H$10/$H$11)),H6*10^((-1)*LOG10($H$10/$H$11))))</f>
        <v>3206.01903176253</v>
      </c>
      <c r="L6" s="10" t="s">
        <v>10</v>
      </c>
      <c r="M6" s="11" t="n">
        <v>3</v>
      </c>
      <c r="N6" s="11" t="n">
        <v>4.5</v>
      </c>
      <c r="O6" s="11" t="n">
        <v>6</v>
      </c>
      <c r="P6" s="11" t="n">
        <v>9</v>
      </c>
      <c r="Q6" s="11" t="n">
        <v>15</v>
      </c>
      <c r="R6" s="11" t="n">
        <v>25</v>
      </c>
      <c r="S6" s="11" t="n">
        <v>40</v>
      </c>
      <c r="T6" s="11" t="n">
        <v>50</v>
      </c>
      <c r="U6" s="11" t="n">
        <v>65</v>
      </c>
      <c r="V6" s="11" t="n">
        <v>80</v>
      </c>
      <c r="W6" s="11" t="n">
        <v>100</v>
      </c>
      <c r="X6" s="11" t="n">
        <v>120</v>
      </c>
      <c r="Y6" s="11" t="n">
        <v>150</v>
      </c>
      <c r="Z6" s="11" t="n">
        <v>180</v>
      </c>
      <c r="AA6" s="11" t="n">
        <v>225</v>
      </c>
      <c r="AB6" s="11" t="n">
        <v>270</v>
      </c>
      <c r="AC6" s="11" t="n">
        <v>375</v>
      </c>
    </row>
    <row r="7" customFormat="false" ht="18" hidden="false" customHeight="false" outlineLevel="0" collapsed="false">
      <c r="A7" s="9" t="n">
        <v>4.5</v>
      </c>
      <c r="B7" s="9" t="n">
        <v>1</v>
      </c>
      <c r="C7" s="9" t="n">
        <v>0</v>
      </c>
      <c r="D7" s="9" t="n">
        <v>586.1</v>
      </c>
      <c r="E7" s="9" t="n">
        <v>5</v>
      </c>
      <c r="F7" s="9" t="n">
        <v>30.238</v>
      </c>
      <c r="G7" s="9" t="n">
        <f aca="false">F7*D7/E7</f>
        <v>3544.49836</v>
      </c>
      <c r="H7" s="9" t="n">
        <f aca="false">IF(LOG10($G$15/$G$16)=0,G7,IF(LOG10($G$15/$G$16)&gt;0,G7*10^((-1)*LOG10($G$15/$G$16)),G7*10^((-1)*LOG10($G$15/$G$16))))</f>
        <v>3422.34753027399</v>
      </c>
      <c r="I7" s="9" t="n">
        <f aca="false">IF(LOG10($H$10/$H$11)=0,H7,IF(LOG10($H$10/$H$11)&gt;0,H7*10^((-1)*LOG10($H$10/$H$11)),H7*10^((-1)*LOG10($H$10/$H$11))))</f>
        <v>2748.36952314369</v>
      </c>
      <c r="J7" s="4"/>
      <c r="K7" s="4"/>
      <c r="L7" s="12" t="s">
        <v>19</v>
      </c>
      <c r="M7" s="13" t="n">
        <f aca="false">I6</f>
        <v>3206.01903176253</v>
      </c>
      <c r="N7" s="13" t="n">
        <f aca="false">I7</f>
        <v>2748.36952314369</v>
      </c>
      <c r="O7" s="13" t="n">
        <f aca="false">I8</f>
        <v>2386.39414770026</v>
      </c>
      <c r="P7" s="13" t="n">
        <f aca="false">I9</f>
        <v>2161.12029311004</v>
      </c>
      <c r="Q7" s="13" t="n">
        <f aca="false">I10</f>
        <v>2609.88047960445</v>
      </c>
      <c r="R7" s="13" t="n">
        <f aca="false">I12</f>
        <v>4025.92617060233</v>
      </c>
      <c r="S7" s="13" t="n">
        <f aca="false">I13</f>
        <v>5225.60933818024</v>
      </c>
      <c r="T7" s="13" t="n">
        <f aca="false">I14</f>
        <v>5662.11384798447</v>
      </c>
      <c r="U7" s="13" t="n">
        <f aca="false">I15</f>
        <v>5682.55556</v>
      </c>
      <c r="V7" s="13" t="n">
        <f aca="false">I17</f>
        <v>5991.34536</v>
      </c>
      <c r="W7" s="13" t="n">
        <f aca="false">I18</f>
        <v>6621.45236</v>
      </c>
      <c r="X7" s="13" t="n">
        <f aca="false">I19</f>
        <v>7145.6</v>
      </c>
      <c r="Y7" s="13" t="n">
        <f aca="false">I20</f>
        <v>8176.56</v>
      </c>
      <c r="Z7" s="13" t="n">
        <f aca="false">I21</f>
        <v>9252.866</v>
      </c>
      <c r="AA7" s="13" t="n">
        <f aca="false">I22</f>
        <v>9562.68</v>
      </c>
      <c r="AB7" s="13" t="n">
        <f aca="false">I23</f>
        <v>10784.436</v>
      </c>
      <c r="AC7" s="13" t="n">
        <f aca="false">I24</f>
        <v>11695.806</v>
      </c>
    </row>
    <row r="8" customFormat="false" ht="15" hidden="false" customHeight="false" outlineLevel="0" collapsed="false">
      <c r="A8" s="9" t="n">
        <v>6</v>
      </c>
      <c r="B8" s="9" t="n">
        <v>1</v>
      </c>
      <c r="C8" s="9" t="n">
        <v>0</v>
      </c>
      <c r="D8" s="9" t="n">
        <v>279.9</v>
      </c>
      <c r="E8" s="9" t="n">
        <v>5</v>
      </c>
      <c r="F8" s="9" t="n">
        <v>54.978</v>
      </c>
      <c r="G8" s="9" t="n">
        <f aca="false">F8*D8/E8</f>
        <v>3077.66844</v>
      </c>
      <c r="H8" s="9" t="n">
        <f aca="false">IF(LOG10($G$15/$G$16)=0,G8,IF(LOG10($G$15/$G$16)&gt;0,G8*10^((-1)*LOG10($G$15/$G$16)),G8*10^((-1)*LOG10($G$15/$G$16))))</f>
        <v>2971.60554607682</v>
      </c>
      <c r="I8" s="9" t="n">
        <f aca="false">IF(LOG10($H$10/$H$11)=0,H8,IF(LOG10($H$10/$H$11)&gt;0,H8*10^((-1)*LOG10($H$10/$H$11)),H8*10^((-1)*LOG10($H$10/$H$11))))</f>
        <v>2386.39414770026</v>
      </c>
      <c r="J8" s="4"/>
      <c r="K8" s="4"/>
    </row>
    <row r="9" customFormat="false" ht="15" hidden="false" customHeight="false" outlineLevel="0" collapsed="false">
      <c r="A9" s="9" t="n">
        <v>9</v>
      </c>
      <c r="B9" s="9" t="n">
        <v>1</v>
      </c>
      <c r="C9" s="9" t="n">
        <v>0</v>
      </c>
      <c r="D9" s="9" t="n">
        <v>110.9</v>
      </c>
      <c r="E9" s="9" t="n">
        <v>5</v>
      </c>
      <c r="F9" s="9" t="n">
        <v>125.66</v>
      </c>
      <c r="G9" s="9" t="n">
        <f aca="false">F9*D9/E9</f>
        <v>2787.1388</v>
      </c>
      <c r="H9" s="9" t="n">
        <f aca="false">IF(LOG10($G$15/$G$16)=0,G9,IF(LOG10($G$15/$G$16)&gt;0,G9*10^((-1)*LOG10($G$15/$G$16)),G9*10^((-1)*LOG10($G$15/$G$16))))</f>
        <v>2691.08816535348</v>
      </c>
      <c r="I9" s="9" t="n">
        <f aca="false">IF(LOG10($H$10/$H$11)=0,H9,IF(LOG10($H$10/$H$11)&gt;0,H9*10^((-1)*LOG10($H$10/$H$11)),H9*10^((-1)*LOG10($H$10/$H$11))))</f>
        <v>2161.12029311004</v>
      </c>
      <c r="J9" s="4"/>
      <c r="K9" s="4"/>
    </row>
    <row r="10" customFormat="false" ht="15" hidden="false" customHeight="false" outlineLevel="0" collapsed="false">
      <c r="A10" s="9" t="n">
        <v>15</v>
      </c>
      <c r="B10" s="9" t="n">
        <v>1</v>
      </c>
      <c r="C10" s="9" t="n">
        <v>0</v>
      </c>
      <c r="D10" s="9" t="n">
        <v>47.83</v>
      </c>
      <c r="E10" s="9" t="n">
        <v>5</v>
      </c>
      <c r="F10" s="14" t="n">
        <v>351.86</v>
      </c>
      <c r="G10" s="14" t="n">
        <f aca="false">F10*D10/E10</f>
        <v>3365.89276</v>
      </c>
      <c r="H10" s="9" t="n">
        <f aca="false">IF(LOG10($G$15/$G$16)=0,G10,IF(LOG10($G$15/$G$16)&gt;0,G10*10^((-1)*LOG10($G$15/$G$16)),G10*10^((-1)*LOG10($G$15/$G$16))))</f>
        <v>3249.89705295085</v>
      </c>
      <c r="I10" s="9" t="n">
        <f aca="false">IF(LOG10($H$10/$H$11)=0,H10,IF(LOG10($H$10/$H$11)&gt;0,H10*10^((-1)*LOG10($H$10/$H$11)),H10*10^((-1)*LOG10($H$10/$H$11))))</f>
        <v>2609.88047960445</v>
      </c>
    </row>
    <row r="11" customFormat="false" ht="15" hidden="false" customHeight="false" outlineLevel="0" collapsed="false">
      <c r="A11" s="9" t="n">
        <v>15</v>
      </c>
      <c r="B11" s="9" t="n">
        <v>5</v>
      </c>
      <c r="C11" s="9" t="n">
        <v>0</v>
      </c>
      <c r="D11" s="9" t="n">
        <v>215.1</v>
      </c>
      <c r="E11" s="9" t="n">
        <v>5</v>
      </c>
      <c r="F11" s="9" t="n">
        <v>62.832</v>
      </c>
      <c r="G11" s="9" t="n">
        <f aca="false">F11*D11/E11</f>
        <v>2703.03264</v>
      </c>
      <c r="H11" s="9" t="n">
        <f aca="false">IF(LOG10($G$15/$G$16)=0,G11,IF(LOG10($G$15/$G$16)&gt;0,G11*10^((-1)*LOG10($G$15/$G$16)),G11*10^((-1)*LOG10($G$15/$G$16))))</f>
        <v>2609.88047960445</v>
      </c>
      <c r="I11" s="9" t="n">
        <f aca="false">H11</f>
        <v>2609.88047960445</v>
      </c>
      <c r="J11" s="4" t="s">
        <v>20</v>
      </c>
    </row>
    <row r="12" customFormat="false" ht="15" hidden="false" customHeight="false" outlineLevel="0" collapsed="false">
      <c r="A12" s="9" t="n">
        <v>25</v>
      </c>
      <c r="B12" s="9" t="n">
        <v>5</v>
      </c>
      <c r="C12" s="9" t="n">
        <v>0</v>
      </c>
      <c r="D12" s="9" t="n">
        <v>110.6</v>
      </c>
      <c r="E12" s="9" t="n">
        <v>5</v>
      </c>
      <c r="F12" s="9" t="n">
        <v>188.5</v>
      </c>
      <c r="G12" s="9" t="n">
        <f aca="false">F12*D12/E12</f>
        <v>4169.62</v>
      </c>
      <c r="H12" s="9" t="n">
        <f aca="false">IF(LOG10($G$15/$G$16)=0,G12,IF(LOG10($G$15/$G$16)&gt;0,G12*10^((-1)*LOG10($G$15/$G$16)),G12*10^((-1)*LOG10($G$15/$G$16))))</f>
        <v>4025.92617060233</v>
      </c>
      <c r="I12" s="9" t="n">
        <f aca="false">H12</f>
        <v>4025.92617060233</v>
      </c>
      <c r="AM12" s="15"/>
    </row>
    <row r="13" customFormat="false" ht="15" hidden="false" customHeight="false" outlineLevel="0" collapsed="false">
      <c r="A13" s="9" t="n">
        <v>40</v>
      </c>
      <c r="B13" s="9" t="n">
        <v>5</v>
      </c>
      <c r="C13" s="9" t="n">
        <v>0</v>
      </c>
      <c r="D13" s="9" t="n">
        <v>54.69</v>
      </c>
      <c r="E13" s="9" t="n">
        <v>5</v>
      </c>
      <c r="F13" s="9" t="n">
        <v>494.8</v>
      </c>
      <c r="G13" s="9" t="n">
        <f aca="false">F13*D13/E13</f>
        <v>5412.1224</v>
      </c>
      <c r="H13" s="9" t="n">
        <f aca="false">IF(LOG10($G$15/$G$16)=0,G13,IF(LOG10($G$15/$G$16)&gt;0,G13*10^((-1)*LOG10($G$15/$G$16)),G13*10^((-1)*LOG10($G$15/$G$16))))</f>
        <v>5225.60933818024</v>
      </c>
      <c r="I13" s="9" t="n">
        <f aca="false">H13</f>
        <v>5225.60933818024</v>
      </c>
      <c r="AM13" s="15"/>
    </row>
    <row r="14" customFormat="false" ht="15" hidden="false" customHeight="false" outlineLevel="0" collapsed="false">
      <c r="A14" s="9" t="n">
        <v>50</v>
      </c>
      <c r="B14" s="9" t="n">
        <v>5</v>
      </c>
      <c r="C14" s="9" t="n">
        <v>0</v>
      </c>
      <c r="D14" s="9" t="n">
        <v>37.71</v>
      </c>
      <c r="E14" s="9" t="n">
        <v>5</v>
      </c>
      <c r="F14" s="9" t="n">
        <v>777.54</v>
      </c>
      <c r="G14" s="9" t="n">
        <f aca="false">F14*D14/E14</f>
        <v>5864.20668</v>
      </c>
      <c r="H14" s="9" t="n">
        <f aca="false">IF(LOG10($G$15/$G$16)=0,G14,IF(LOG10($G$15/$G$16)&gt;0,G14*10^((-1)*LOG10($G$15/$G$16)),G14*10^((-1)*LOG10($G$15/$G$16))))</f>
        <v>5662.11384798447</v>
      </c>
      <c r="I14" s="9" t="n">
        <f aca="false">H14</f>
        <v>5662.11384798447</v>
      </c>
      <c r="AM14" s="15"/>
    </row>
    <row r="15" customFormat="false" ht="15" hidden="false" customHeight="false" outlineLevel="0" collapsed="false">
      <c r="A15" s="9" t="n">
        <v>65</v>
      </c>
      <c r="B15" s="9" t="n">
        <v>5</v>
      </c>
      <c r="C15" s="9" t="n">
        <v>0</v>
      </c>
      <c r="D15" s="9" t="n">
        <v>22.31</v>
      </c>
      <c r="E15" s="9" t="n">
        <v>5</v>
      </c>
      <c r="F15" s="16" t="n">
        <v>1319</v>
      </c>
      <c r="G15" s="16" t="n">
        <f aca="false">F15*D15/E15</f>
        <v>5885.378</v>
      </c>
      <c r="H15" s="9" t="n">
        <f aca="false">IF(LOG10($G$15/$G$16)=0,G15,IF(LOG10($G$15/$G$16)&gt;0,G15*10^((-1)*LOG10($G$15/$G$16)),G15*10^((-1)*LOG10($G$15/$G$16))))</f>
        <v>5682.55556</v>
      </c>
      <c r="I15" s="9" t="n">
        <f aca="false">H15</f>
        <v>5682.55556</v>
      </c>
      <c r="AM15" s="15"/>
    </row>
    <row r="16" customFormat="false" ht="15" hidden="false" customHeight="false" outlineLevel="0" collapsed="false">
      <c r="A16" s="9" t="n">
        <v>65</v>
      </c>
      <c r="B16" s="9" t="n">
        <v>20</v>
      </c>
      <c r="C16" s="9" t="n">
        <v>0</v>
      </c>
      <c r="D16" s="9" t="n">
        <v>94.58</v>
      </c>
      <c r="E16" s="9" t="n">
        <v>5</v>
      </c>
      <c r="F16" s="9" t="n">
        <v>300.41</v>
      </c>
      <c r="G16" s="9" t="n">
        <f aca="false">F16*D16/E16</f>
        <v>5682.55556</v>
      </c>
      <c r="H16" s="9" t="n">
        <f aca="false">G16</f>
        <v>5682.55556</v>
      </c>
      <c r="I16" s="9" t="n">
        <f aca="false">H16</f>
        <v>5682.55556</v>
      </c>
      <c r="AM16" s="15"/>
    </row>
    <row r="17" customFormat="false" ht="15" hidden="false" customHeight="false" outlineLevel="0" collapsed="false">
      <c r="A17" s="9" t="n">
        <v>80</v>
      </c>
      <c r="B17" s="9" t="n">
        <v>20</v>
      </c>
      <c r="C17" s="9" t="n">
        <v>0</v>
      </c>
      <c r="D17" s="9" t="n">
        <v>63.57</v>
      </c>
      <c r="E17" s="9" t="n">
        <v>5</v>
      </c>
      <c r="F17" s="9" t="n">
        <v>471.24</v>
      </c>
      <c r="G17" s="9" t="n">
        <f aca="false">F17*D17/E17</f>
        <v>5991.34536</v>
      </c>
      <c r="H17" s="9" t="n">
        <f aca="false">G17</f>
        <v>5991.34536</v>
      </c>
      <c r="I17" s="9" t="n">
        <f aca="false">H17</f>
        <v>5991.34536</v>
      </c>
      <c r="AM17" s="15"/>
    </row>
    <row r="18" customFormat="false" ht="15" hidden="false" customHeight="false" outlineLevel="0" collapsed="false">
      <c r="A18" s="9" t="n">
        <v>100</v>
      </c>
      <c r="B18" s="9" t="n">
        <v>20</v>
      </c>
      <c r="C18" s="9" t="n">
        <v>0</v>
      </c>
      <c r="D18" s="9" t="n">
        <v>43.91</v>
      </c>
      <c r="E18" s="9" t="n">
        <v>5</v>
      </c>
      <c r="F18" s="9" t="n">
        <v>753.98</v>
      </c>
      <c r="G18" s="9" t="n">
        <f aca="false">F18*D18/E18</f>
        <v>6621.45236</v>
      </c>
      <c r="H18" s="9" t="n">
        <f aca="false">G18</f>
        <v>6621.45236</v>
      </c>
      <c r="I18" s="9" t="n">
        <f aca="false">H18</f>
        <v>6621.45236</v>
      </c>
      <c r="AM18" s="15"/>
    </row>
    <row r="19" customFormat="false" ht="15" hidden="false" customHeight="false" outlineLevel="0" collapsed="false">
      <c r="A19" s="9" t="n">
        <v>120</v>
      </c>
      <c r="B19" s="9" t="n">
        <v>20</v>
      </c>
      <c r="C19" s="9" t="n">
        <v>0</v>
      </c>
      <c r="D19" s="9" t="n">
        <v>32.48</v>
      </c>
      <c r="E19" s="9" t="n">
        <v>5</v>
      </c>
      <c r="F19" s="9" t="n">
        <v>1100</v>
      </c>
      <c r="G19" s="9" t="n">
        <f aca="false">F19*D19/E19</f>
        <v>7145.6</v>
      </c>
      <c r="H19" s="9" t="n">
        <f aca="false">G19</f>
        <v>7145.6</v>
      </c>
      <c r="I19" s="9" t="n">
        <f aca="false">H19</f>
        <v>7145.6</v>
      </c>
      <c r="AM19" s="15"/>
    </row>
    <row r="20" customFormat="false" ht="15" hidden="false" customHeight="false" outlineLevel="0" collapsed="false">
      <c r="A20" s="9" t="n">
        <v>150</v>
      </c>
      <c r="B20" s="9" t="n">
        <v>20</v>
      </c>
      <c r="C20" s="9" t="n">
        <v>0</v>
      </c>
      <c r="D20" s="9" t="n">
        <v>23.55</v>
      </c>
      <c r="E20" s="9" t="n">
        <v>5</v>
      </c>
      <c r="F20" s="9" t="n">
        <v>1736</v>
      </c>
      <c r="G20" s="9" t="n">
        <f aca="false">F20*D20/E20</f>
        <v>8176.56</v>
      </c>
      <c r="H20" s="9" t="n">
        <f aca="false">G20</f>
        <v>8176.56</v>
      </c>
      <c r="I20" s="9" t="n">
        <f aca="false">H20</f>
        <v>8176.56</v>
      </c>
      <c r="AM20" s="15"/>
    </row>
    <row r="21" customFormat="false" ht="15" hidden="false" customHeight="false" outlineLevel="0" collapsed="false">
      <c r="A21" s="9" t="n">
        <v>180</v>
      </c>
      <c r="B21" s="9" t="n">
        <v>20</v>
      </c>
      <c r="C21" s="9" t="n">
        <v>0</v>
      </c>
      <c r="D21" s="9" t="n">
        <v>18.41</v>
      </c>
      <c r="E21" s="9" t="n">
        <v>5</v>
      </c>
      <c r="F21" s="9" t="n">
        <v>2513</v>
      </c>
      <c r="G21" s="9" t="n">
        <f aca="false">F21*D21/E21</f>
        <v>9252.866</v>
      </c>
      <c r="H21" s="9" t="n">
        <f aca="false">G21</f>
        <v>9252.866</v>
      </c>
      <c r="I21" s="9" t="n">
        <f aca="false">H21</f>
        <v>9252.866</v>
      </c>
      <c r="AM21" s="15"/>
    </row>
    <row r="22" customFormat="false" ht="15" hidden="false" customHeight="false" outlineLevel="0" collapsed="false">
      <c r="A22" s="9" t="n">
        <v>225</v>
      </c>
      <c r="B22" s="9" t="n">
        <v>20</v>
      </c>
      <c r="C22" s="9" t="n">
        <v>0</v>
      </c>
      <c r="D22" s="9" t="n">
        <v>12.12</v>
      </c>
      <c r="E22" s="9" t="n">
        <v>5</v>
      </c>
      <c r="F22" s="9" t="n">
        <v>3945</v>
      </c>
      <c r="G22" s="9" t="n">
        <f aca="false">F22*D22/E22</f>
        <v>9562.68</v>
      </c>
      <c r="H22" s="9" t="n">
        <f aca="false">G22</f>
        <v>9562.68</v>
      </c>
      <c r="I22" s="9" t="n">
        <f aca="false">H22</f>
        <v>9562.68</v>
      </c>
      <c r="AM22" s="15"/>
    </row>
    <row r="23" customFormat="false" ht="15" hidden="false" customHeight="false" outlineLevel="0" collapsed="false">
      <c r="A23" s="9" t="n">
        <v>270</v>
      </c>
      <c r="B23" s="9" t="n">
        <v>20</v>
      </c>
      <c r="C23" s="9" t="n">
        <v>0</v>
      </c>
      <c r="D23" s="9" t="n">
        <v>9.47</v>
      </c>
      <c r="E23" s="9" t="n">
        <v>5</v>
      </c>
      <c r="F23" s="9" t="n">
        <v>5694</v>
      </c>
      <c r="G23" s="9" t="n">
        <f aca="false">F23*D23/E23</f>
        <v>10784.436</v>
      </c>
      <c r="H23" s="9" t="n">
        <f aca="false">G23</f>
        <v>10784.436</v>
      </c>
      <c r="I23" s="9" t="n">
        <f aca="false">H23</f>
        <v>10784.436</v>
      </c>
      <c r="AM23" s="15"/>
    </row>
    <row r="24" customFormat="false" ht="15" hidden="false" customHeight="false" outlineLevel="0" collapsed="false">
      <c r="A24" s="9" t="n">
        <v>375</v>
      </c>
      <c r="B24" s="9" t="n">
        <v>20</v>
      </c>
      <c r="C24" s="9" t="n">
        <v>0</v>
      </c>
      <c r="D24" s="17" t="n">
        <v>5.31</v>
      </c>
      <c r="E24" s="9" t="n">
        <v>5</v>
      </c>
      <c r="F24" s="9" t="n">
        <v>11013</v>
      </c>
      <c r="G24" s="9" t="n">
        <f aca="false">F24*D24/E24</f>
        <v>11695.806</v>
      </c>
      <c r="H24" s="9" t="n">
        <f aca="false">G24</f>
        <v>11695.806</v>
      </c>
      <c r="I24" s="9" t="n">
        <f aca="false">H24</f>
        <v>11695.806</v>
      </c>
      <c r="AM24" s="15"/>
    </row>
    <row r="25" customFormat="false" ht="15" hidden="false" customHeight="false" outlineLevel="0" collapsed="false">
      <c r="D25" s="18"/>
      <c r="AM25" s="15"/>
    </row>
    <row r="26" customFormat="false" ht="12.75" hidden="false" customHeight="false" outlineLevel="0" collapsed="false">
      <c r="AM26" s="15"/>
    </row>
    <row r="27" s="8" customFormat="true" ht="17.35" hidden="false" customHeight="false" outlineLevel="0" collapsed="false">
      <c r="A27" s="19"/>
      <c r="B27" s="19"/>
      <c r="C27" s="19"/>
      <c r="D27" s="19"/>
      <c r="E27" s="19"/>
      <c r="F27" s="19"/>
      <c r="G27" s="19"/>
      <c r="H27" s="19"/>
      <c r="I27" s="20"/>
      <c r="AM27" s="15"/>
    </row>
    <row r="28" customFormat="false" ht="12.8" hidden="false" customHeight="false" outlineLevel="0" collapsed="false">
      <c r="AM28" s="15"/>
    </row>
    <row r="31" customFormat="false" ht="12.75" hidden="false" customHeight="false" outlineLevel="0" collapsed="false">
      <c r="G31" s="21" t="s">
        <v>21</v>
      </c>
      <c r="H31" s="22" t="n">
        <f aca="false">LOG10(G15/G16)</f>
        <v>0.0152306708528371</v>
      </c>
    </row>
    <row r="32" customFormat="false" ht="12.75" hidden="false" customHeight="false" outlineLevel="0" collapsed="false">
      <c r="G32" s="23" t="s">
        <v>22</v>
      </c>
      <c r="H32" s="22" t="n">
        <f aca="false">LOG10(H10/H11)</f>
        <v>0.0952489849174641</v>
      </c>
    </row>
  </sheetData>
  <mergeCells count="7">
    <mergeCell ref="E2:H2"/>
    <mergeCell ref="A3:D3"/>
    <mergeCell ref="E3:H3"/>
    <mergeCell ref="F4:H4"/>
    <mergeCell ref="A27:C27"/>
    <mergeCell ref="D27:F27"/>
    <mergeCell ref="G27:H27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T2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6" activeCellId="0" sqref="D6"/>
    </sheetView>
  </sheetViews>
  <sheetFormatPr defaultRowHeight="15"/>
  <cols>
    <col collapsed="false" hidden="false" max="1" min="1" style="24" width="1.35204081632653"/>
    <col collapsed="false" hidden="false" max="2" min="2" style="24" width="6.20918367346939"/>
    <col collapsed="false" hidden="false" max="3" min="3" style="24" width="8.50510204081633"/>
    <col collapsed="false" hidden="false" max="4" min="4" style="24" width="3.78061224489796"/>
    <col collapsed="false" hidden="false" max="5" min="5" style="24" width="10.6632653061225"/>
    <col collapsed="false" hidden="false" max="6" min="6" style="24" width="15.5255102040816"/>
    <col collapsed="false" hidden="false" max="7" min="7" style="24" width="7.96428571428571"/>
    <col collapsed="false" hidden="false" max="8" min="8" style="24" width="12.2857142857143"/>
    <col collapsed="false" hidden="false" max="11" min="9" style="24" width="8.50510204081633"/>
    <col collapsed="false" hidden="false" max="12" min="12" style="24" width="2.29591836734694"/>
    <col collapsed="false" hidden="false" max="13" min="13" style="24" width="3.78061224489796"/>
    <col collapsed="false" hidden="false" max="19" min="14" style="24" width="8.50510204081633"/>
    <col collapsed="false" hidden="false" max="20" min="20" style="24" width="15.2551020408163"/>
    <col collapsed="false" hidden="false" max="1025" min="21" style="24" width="8.50510204081633"/>
  </cols>
  <sheetData>
    <row r="1" customFormat="false" ht="15" hidden="false" customHeight="false" outlineLevel="0" collapsed="false">
      <c r="B1" s="25"/>
      <c r="C1" s="0"/>
      <c r="D1" s="26"/>
      <c r="E1" s="0"/>
      <c r="F1" s="0"/>
      <c r="G1" s="0"/>
      <c r="H1" s="25"/>
      <c r="I1" s="0"/>
      <c r="K1" s="26"/>
      <c r="L1" s="0"/>
      <c r="M1" s="0"/>
      <c r="N1" s="25"/>
      <c r="O1" s="0"/>
      <c r="P1" s="0"/>
      <c r="T1" s="0"/>
    </row>
    <row r="2" customFormat="false" ht="15" hidden="false" customHeight="false" outlineLevel="0" collapsed="false">
      <c r="B2" s="27"/>
      <c r="C2" s="28"/>
      <c r="D2" s="0"/>
      <c r="E2" s="29"/>
      <c r="F2" s="30"/>
      <c r="G2" s="0"/>
      <c r="H2" s="25"/>
      <c r="I2" s="0"/>
      <c r="K2" s="31"/>
      <c r="L2" s="0"/>
      <c r="M2" s="32"/>
      <c r="O2" s="33"/>
      <c r="P2" s="34"/>
      <c r="T2" s="0"/>
    </row>
    <row r="3" customFormat="false" ht="15" hidden="false" customHeight="false" outlineLevel="0" collapsed="false">
      <c r="B3" s="27"/>
      <c r="C3" s="28"/>
      <c r="D3" s="0"/>
      <c r="E3" s="29"/>
      <c r="F3" s="30"/>
      <c r="G3" s="0"/>
      <c r="H3" s="25"/>
      <c r="I3" s="0"/>
      <c r="K3" s="31"/>
      <c r="L3" s="0"/>
      <c r="M3" s="32"/>
      <c r="O3" s="33"/>
      <c r="P3" s="34"/>
      <c r="T3" s="0"/>
    </row>
    <row r="4" customFormat="false" ht="15" hidden="false" customHeight="false" outlineLevel="0" collapsed="false">
      <c r="B4" s="25"/>
      <c r="C4" s="0"/>
      <c r="D4" s="0"/>
      <c r="E4" s="0"/>
      <c r="F4" s="25"/>
      <c r="G4" s="0"/>
      <c r="H4" s="0"/>
      <c r="I4" s="0"/>
      <c r="L4" s="0"/>
      <c r="O4" s="0"/>
      <c r="T4" s="0"/>
    </row>
    <row r="5" customFormat="false" ht="15" hidden="false" customHeight="false" outlineLevel="0" collapsed="false">
      <c r="B5" s="0"/>
      <c r="C5" s="0"/>
      <c r="D5" s="0"/>
      <c r="E5" s="0"/>
      <c r="F5" s="0"/>
      <c r="G5" s="0"/>
      <c r="H5" s="0"/>
      <c r="I5" s="0"/>
      <c r="L5" s="0"/>
      <c r="O5" s="0"/>
      <c r="T5" s="0"/>
    </row>
    <row r="6" customFormat="false" ht="25.5" hidden="false" customHeight="true" outlineLevel="0" collapsed="false">
      <c r="B6" s="35"/>
      <c r="C6" s="35"/>
      <c r="D6" s="35"/>
      <c r="E6" s="35"/>
      <c r="F6" s="35"/>
      <c r="G6" s="35"/>
      <c r="H6" s="35"/>
      <c r="I6" s="0"/>
      <c r="L6" s="0"/>
      <c r="O6" s="0"/>
      <c r="T6" s="0"/>
    </row>
    <row r="7" customFormat="false" ht="15" hidden="false" customHeight="false" outlineLevel="0" collapsed="false">
      <c r="B7" s="36"/>
      <c r="C7" s="36"/>
      <c r="D7" s="36"/>
      <c r="E7" s="36"/>
      <c r="F7" s="36"/>
      <c r="G7" s="37"/>
      <c r="H7" s="38"/>
      <c r="I7" s="0"/>
      <c r="L7" s="0"/>
      <c r="O7" s="0"/>
      <c r="T7" s="0"/>
    </row>
    <row r="8" customFormat="false" ht="15" hidden="false" customHeight="false" outlineLevel="0" collapsed="false">
      <c r="B8" s="36"/>
      <c r="C8" s="36"/>
      <c r="D8" s="36"/>
      <c r="E8" s="36"/>
      <c r="F8" s="36"/>
      <c r="G8" s="37"/>
      <c r="H8" s="38"/>
      <c r="I8" s="0"/>
      <c r="L8" s="0"/>
      <c r="O8" s="0"/>
      <c r="T8" s="0"/>
    </row>
    <row r="9" customFormat="false" ht="15" hidden="false" customHeight="false" outlineLevel="0" collapsed="false">
      <c r="B9" s="36"/>
      <c r="C9" s="36"/>
      <c r="D9" s="36"/>
      <c r="E9" s="36"/>
      <c r="F9" s="36"/>
      <c r="G9" s="37"/>
      <c r="H9" s="38"/>
      <c r="I9" s="0"/>
      <c r="L9" s="0"/>
      <c r="O9" s="0"/>
      <c r="T9" s="0"/>
    </row>
    <row r="10" customFormat="false" ht="15" hidden="false" customHeight="false" outlineLevel="0" collapsed="false">
      <c r="B10" s="36"/>
      <c r="C10" s="36"/>
      <c r="D10" s="36"/>
      <c r="E10" s="36"/>
      <c r="F10" s="36"/>
      <c r="G10" s="37"/>
      <c r="H10" s="38"/>
      <c r="I10" s="0"/>
      <c r="L10" s="0"/>
      <c r="O10" s="0"/>
      <c r="T10" s="0"/>
    </row>
    <row r="11" customFormat="false" ht="15" hidden="false" customHeight="false" outlineLevel="0" collapsed="false">
      <c r="B11" s="36"/>
      <c r="C11" s="36"/>
      <c r="D11" s="36"/>
      <c r="E11" s="36"/>
      <c r="F11" s="36"/>
      <c r="G11" s="37"/>
      <c r="H11" s="38"/>
      <c r="I11" s="0"/>
      <c r="L11" s="0"/>
      <c r="O11" s="0"/>
      <c r="T11" s="0"/>
    </row>
    <row r="12" customFormat="false" ht="15" hidden="false" customHeight="false" outlineLevel="0" collapsed="false">
      <c r="B12" s="36"/>
      <c r="C12" s="36"/>
      <c r="D12" s="36"/>
      <c r="E12" s="36"/>
      <c r="F12" s="38"/>
      <c r="G12" s="37"/>
      <c r="H12" s="38"/>
      <c r="I12" s="0"/>
      <c r="L12" s="0"/>
      <c r="O12" s="0"/>
      <c r="T12" s="0"/>
    </row>
    <row r="13" customFormat="false" ht="15" hidden="false" customHeight="false" outlineLevel="0" collapsed="false">
      <c r="B13" s="36"/>
      <c r="C13" s="36"/>
      <c r="D13" s="36"/>
      <c r="E13" s="36"/>
      <c r="F13" s="36"/>
      <c r="G13" s="37"/>
      <c r="H13" s="38"/>
      <c r="I13" s="0"/>
      <c r="L13" s="0"/>
      <c r="O13" s="0"/>
      <c r="T13" s="0"/>
    </row>
    <row r="14" customFormat="false" ht="15" hidden="false" customHeight="false" outlineLevel="0" collapsed="false">
      <c r="B14" s="36"/>
      <c r="C14" s="36"/>
      <c r="D14" s="36"/>
      <c r="E14" s="36"/>
      <c r="F14" s="36"/>
      <c r="G14" s="37"/>
      <c r="H14" s="38"/>
      <c r="I14" s="0"/>
      <c r="L14" s="0"/>
      <c r="O14" s="0"/>
      <c r="T14" s="39"/>
    </row>
    <row r="15" customFormat="false" ht="15" hidden="false" customHeight="false" outlineLevel="0" collapsed="false">
      <c r="B15" s="36"/>
      <c r="C15" s="36"/>
      <c r="D15" s="36"/>
      <c r="E15" s="36"/>
      <c r="F15" s="36"/>
      <c r="G15" s="37"/>
      <c r="H15" s="38"/>
      <c r="I15" s="0"/>
      <c r="L15" s="0"/>
      <c r="O15" s="0"/>
    </row>
    <row r="16" customFormat="false" ht="15" hidden="false" customHeight="false" outlineLevel="0" collapsed="false">
      <c r="B16" s="36"/>
      <c r="C16" s="36"/>
      <c r="D16" s="36"/>
      <c r="E16" s="36"/>
      <c r="F16" s="36"/>
      <c r="G16" s="37"/>
      <c r="H16" s="38"/>
      <c r="I16" s="0"/>
      <c r="L16" s="0"/>
      <c r="O16" s="0"/>
    </row>
    <row r="17" customFormat="false" ht="15" hidden="false" customHeight="false" outlineLevel="0" collapsed="false">
      <c r="B17" s="36"/>
      <c r="C17" s="36"/>
      <c r="D17" s="36"/>
      <c r="E17" s="36"/>
      <c r="F17" s="36"/>
      <c r="G17" s="37"/>
      <c r="H17" s="38"/>
      <c r="I17" s="0"/>
      <c r="L17" s="0"/>
      <c r="O17" s="0"/>
    </row>
    <row r="18" customFormat="false" ht="15" hidden="false" customHeight="false" outlineLevel="0" collapsed="false">
      <c r="B18" s="36"/>
      <c r="C18" s="36"/>
      <c r="D18" s="36"/>
      <c r="E18" s="38"/>
      <c r="F18" s="40"/>
      <c r="G18" s="37"/>
      <c r="H18" s="38"/>
      <c r="I18" s="0"/>
      <c r="L18" s="0"/>
      <c r="O18" s="0"/>
    </row>
    <row r="19" customFormat="false" ht="15" hidden="false" customHeight="false" outlineLevel="0" collapsed="false">
      <c r="B19" s="36"/>
      <c r="C19" s="36"/>
      <c r="D19" s="36"/>
      <c r="E19" s="36"/>
      <c r="F19" s="36"/>
      <c r="G19" s="37"/>
      <c r="H19" s="38"/>
      <c r="I19" s="0"/>
      <c r="L19" s="0"/>
      <c r="O19" s="0"/>
    </row>
    <row r="20" customFormat="false" ht="15" hidden="false" customHeight="false" outlineLevel="0" collapsed="false">
      <c r="B20" s="36"/>
      <c r="C20" s="36"/>
      <c r="D20" s="36"/>
      <c r="E20" s="36"/>
      <c r="F20" s="36"/>
      <c r="G20" s="37"/>
      <c r="H20" s="38"/>
      <c r="I20" s="0"/>
      <c r="L20" s="0"/>
      <c r="O20" s="0"/>
    </row>
    <row r="21" customFormat="false" ht="15" hidden="false" customHeight="false" outlineLevel="0" collapsed="false">
      <c r="B21" s="36"/>
      <c r="C21" s="36"/>
      <c r="D21" s="36"/>
      <c r="E21" s="36"/>
      <c r="F21" s="36"/>
      <c r="G21" s="37"/>
      <c r="H21" s="38"/>
      <c r="I21" s="0"/>
      <c r="L21" s="0"/>
      <c r="O21" s="0"/>
    </row>
    <row r="22" customFormat="false" ht="15" hidden="false" customHeight="false" outlineLevel="0" collapsed="false">
      <c r="B22" s="36"/>
      <c r="C22" s="36"/>
      <c r="D22" s="36"/>
      <c r="E22" s="36"/>
      <c r="F22" s="36"/>
      <c r="G22" s="37"/>
      <c r="H22" s="38"/>
      <c r="I22" s="0"/>
      <c r="L22" s="0"/>
      <c r="O22" s="0"/>
    </row>
    <row r="23" customFormat="false" ht="15" hidden="false" customHeight="false" outlineLevel="0" collapsed="false">
      <c r="B23" s="36"/>
      <c r="C23" s="36"/>
      <c r="D23" s="36"/>
      <c r="E23" s="36"/>
      <c r="F23" s="36"/>
      <c r="G23" s="37"/>
      <c r="H23" s="38"/>
      <c r="I23" s="0"/>
      <c r="L23" s="0"/>
      <c r="O23" s="0"/>
    </row>
    <row r="24" customFormat="false" ht="15" hidden="false" customHeight="false" outlineLevel="0" collapsed="false">
      <c r="B24" s="36"/>
      <c r="C24" s="36"/>
      <c r="D24" s="36"/>
      <c r="E24" s="36"/>
      <c r="F24" s="36"/>
      <c r="G24" s="37"/>
      <c r="H24" s="38"/>
      <c r="I24" s="0"/>
      <c r="L24" s="0"/>
      <c r="O24" s="0"/>
    </row>
    <row r="25" customFormat="false" ht="15" hidden="false" customHeight="false" outlineLevel="0" collapsed="false">
      <c r="B25" s="36"/>
      <c r="C25" s="36"/>
      <c r="D25" s="36"/>
      <c r="E25" s="36"/>
      <c r="F25" s="36"/>
      <c r="G25" s="37"/>
      <c r="H25" s="38"/>
      <c r="I25" s="0"/>
      <c r="L25" s="0"/>
      <c r="O25" s="0"/>
    </row>
    <row r="26" customFormat="false" ht="15" hidden="false" customHeight="false" outlineLevel="0" collapsed="false">
      <c r="B26" s="36"/>
      <c r="C26" s="36"/>
      <c r="D26" s="36"/>
      <c r="E26" s="36"/>
      <c r="F26" s="36"/>
      <c r="G26" s="37"/>
      <c r="H26" s="38"/>
      <c r="I26" s="0"/>
      <c r="L26" s="0"/>
      <c r="O26" s="0"/>
    </row>
    <row r="27" customFormat="false" ht="15" hidden="false" customHeight="false" outlineLevel="0" collapsed="false">
      <c r="B27" s="36"/>
      <c r="C27" s="36"/>
      <c r="D27" s="36"/>
      <c r="E27" s="36"/>
      <c r="F27" s="36"/>
      <c r="G27" s="37"/>
      <c r="H27" s="38"/>
      <c r="I27" s="0"/>
      <c r="L27" s="0"/>
      <c r="O27" s="0"/>
    </row>
  </sheetData>
  <mergeCells count="6">
    <mergeCell ref="B2:B3"/>
    <mergeCell ref="C2:C3"/>
    <mergeCell ref="E2:E3"/>
    <mergeCell ref="F2:F3"/>
    <mergeCell ref="O2:O3"/>
    <mergeCell ref="P2:P3"/>
  </mergeCells>
  <printOptions headings="false" gridLines="false" gridLinesSet="true" horizontalCentered="false" verticalCentered="false"/>
  <pageMargins left="0.590277777777778" right="0.590277777777778" top="0.984027777777778" bottom="0.7875" header="0.511805555555555" footer="0.51180555555555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/>
  <cols>
    <col collapsed="false" hidden="false" max="1025" min="1" style="0" width="8.23469387755102"/>
  </cols>
  <sheetData/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2011-07-04T08:51:54Z</dcterms:created>
  <dc:creator>GlazovEvgeny</dc:creator>
  <dc:description/>
  <dc:language>ru-RU</dc:language>
  <cp:lastModifiedBy/>
  <cp:lastPrinted>2015-11-09T11:21:22Z</cp:lastPrinted>
  <dcterms:modified xsi:type="dcterms:W3CDTF">2017-01-27T20:02:24Z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