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31">
      <text>
        <t xml:space="preserve">Рентабельность по EBITDA</t>
      </text>
    </comment>
    <comment authorId="0" ref="C33">
      <text>
        <t xml:space="preserve">прирост выручки составит 40% в 2023 , г.
=&gt; 2022 * 1.4</t>
      </text>
    </comment>
    <comment authorId="0" ref="E33">
      <text>
        <t xml:space="preserve">Показатель EBITDA в 2022 г. составил по сравнению с 19,0 млрд. руб. в 2021 г. (+50%
r/r) =&gt; 2021 * 1,5</t>
      </text>
    </comment>
    <comment authorId="0" ref="F33">
      <text>
        <t xml:space="preserve">EBITDA 23 =
EBITDA/Выручка'23 *
Выручка 23</t>
      </text>
    </comment>
    <comment authorId="0" ref="J33">
      <text>
        <t xml:space="preserve">Чистая прибыль в 2022 г. составила 11,9 млрд. руб. (-18% г/г)
=&gt; 2022 / 0,82</t>
      </text>
    </comment>
    <comment authorId="0" ref="M33">
      <text>
        <t xml:space="preserve">Капитальные затраты в
2022 г. составили 3,1 млрд
{+68% г/г)
=&gt; 2022 / 1,68</t>
      </text>
    </comment>
    <comment authorId="0" ref="O33">
      <text>
        <t xml:space="preserve">4,5% от выручки ежегодно на протяжении 2023-2028
=&gt; выручка * 0,045</t>
      </text>
    </comment>
    <comment authorId="0" ref="G35">
      <text>
        <t xml:space="preserve">Рентабельность по EBITDA</t>
      </text>
    </comment>
    <comment authorId="0" ref="C43">
      <text>
        <t xml:space="preserve"> y = -878.9506666849029 + 430.198 * 18.03028951468314 = 6877.6438219527545
 EV is $ 6877.6438219527545
</t>
      </text>
    </comment>
    <comment authorId="0" ref="C44">
      <text>
        <t xml:space="preserve"> y = 1020.9766162163946 + 955.996 * 6.1136648414175205 = 6865.615749952178
 EV is $ 6865.615749952178</t>
      </text>
    </comment>
  </commentList>
</comments>
</file>

<file path=xl/sharedStrings.xml><?xml version="1.0" encoding="utf-8"?>
<sst xmlns="http://schemas.openxmlformats.org/spreadsheetml/2006/main" count="68" uniqueCount="59">
  <si>
    <t>Comparable Company Analysis</t>
  </si>
  <si>
    <t>Компания</t>
  </si>
  <si>
    <t>Страна</t>
  </si>
  <si>
    <t>EV, $M</t>
  </si>
  <si>
    <t>EV / Выручка</t>
  </si>
  <si>
    <t>EV / EBITDA</t>
  </si>
  <si>
    <t>P / E</t>
  </si>
  <si>
    <t>usd / rub</t>
  </si>
  <si>
    <t>Российские классифайды</t>
  </si>
  <si>
    <t>Headhunter</t>
  </si>
  <si>
    <t>Россия</t>
  </si>
  <si>
    <t>Мультипликатор выручки = Стоимость компании / Прогнозная оценка выручки</t>
  </si>
  <si>
    <t>ЦИАН</t>
  </si>
  <si>
    <t>n.m.</t>
  </si>
  <si>
    <t>Стоимость компании = Рыночная капитализация + Долг – Денежные средства</t>
  </si>
  <si>
    <t>Мультипликатор EBITDA = Стоимость компании / Прогнозная оценка EBITDA</t>
  </si>
  <si>
    <t>Среднее</t>
  </si>
  <si>
    <t>Данные метрики должны рассчитываться на основе прогнозных мультипликаторов</t>
  </si>
  <si>
    <t>Международные классифайды</t>
  </si>
  <si>
    <t>Adevinta</t>
  </si>
  <si>
    <t>Австралия</t>
  </si>
  <si>
    <t>REA Group</t>
  </si>
  <si>
    <t>Норвегия</t>
  </si>
  <si>
    <t>Auto trader</t>
  </si>
  <si>
    <t>Великобритания</t>
  </si>
  <si>
    <t>Seek</t>
  </si>
  <si>
    <t>Rightmove</t>
  </si>
  <si>
    <t>Scout24</t>
  </si>
  <si>
    <t>Германия</t>
  </si>
  <si>
    <t>Carsales</t>
  </si>
  <si>
    <t>Overall</t>
  </si>
  <si>
    <t>High</t>
  </si>
  <si>
    <t>75th Percentile</t>
  </si>
  <si>
    <t>Median</t>
  </si>
  <si>
    <t>Average</t>
  </si>
  <si>
    <t>25th Percentile</t>
  </si>
  <si>
    <t>Low</t>
  </si>
  <si>
    <t>Avito</t>
  </si>
  <si>
    <t>Выручка, ₽ млн</t>
  </si>
  <si>
    <t>EBITDA, ₽ млн</t>
  </si>
  <si>
    <t>EBITDA / Выручка</t>
  </si>
  <si>
    <t>Чистая прибыль</t>
  </si>
  <si>
    <t>Капитальные затраты</t>
  </si>
  <si>
    <t>Выручка, $ млн</t>
  </si>
  <si>
    <t>EBITDA, $ млн</t>
  </si>
  <si>
    <t>Avito EV, $ млн</t>
  </si>
  <si>
    <t>₽ млн</t>
  </si>
  <si>
    <t>EV (Выручка; Average)</t>
  </si>
  <si>
    <t>EV (Выручка; Median)</t>
  </si>
  <si>
    <t>EV (EBITDA; Average)</t>
  </si>
  <si>
    <t>EV (EBITDA; Median)</t>
  </si>
  <si>
    <t>EV (EBITDA; Lin Reg) *</t>
  </si>
  <si>
    <t>EV (Выручка; Lin Reg) *</t>
  </si>
  <si>
    <t>* Линейная регрессия не использоволась сразу для 2х переменных из-за "проклятия размерности"</t>
  </si>
  <si>
    <t>revenue</t>
  </si>
  <si>
    <t>ev</t>
  </si>
  <si>
    <t>ev / revenue</t>
  </si>
  <si>
    <t xml:space="preserve">ev / ebitda </t>
  </si>
  <si>
    <t>ebitda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</si>
</sst>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"/>
  </numFmts>
  <fonts count="13">
    <font>
      <sz val="10.0"/>
      <color rgb="FF000000"/>
      <name val="Arial"/>
      <scheme val="minor"/>
    </font>
    <font>
      <b/>
      <i/>
      <sz val="14.0"/>
      <color rgb="FF000000"/>
      <name val="Helvetica"/>
    </font>
    <font/>
    <font>
      <sz val="12.0"/>
      <color rgb="FF000000"/>
      <name val="Helvetica"/>
    </font>
    <font>
      <sz val="12.0"/>
      <color rgb="FFFFFFFF"/>
      <name val="Helvetica"/>
    </font>
    <font>
      <i/>
      <sz val="12.0"/>
      <color rgb="FFFFFFFF"/>
      <name val="Helvetica"/>
    </font>
    <font>
      <color rgb="FF000000"/>
      <name val="Helvetica"/>
    </font>
    <font>
      <b/>
      <sz val="12.0"/>
      <color rgb="FF000000"/>
      <name val="Helvetica"/>
    </font>
    <font>
      <b/>
      <sz val="12.0"/>
      <color rgb="FFFFFFFF"/>
      <name val="Helvetica"/>
    </font>
    <font>
      <i/>
      <sz val="11.0"/>
      <color rgb="FF1F1F1F"/>
      <name val="&quot;Google Sans&quot;"/>
    </font>
    <font>
      <sz val="12.0"/>
      <color rgb="FFFFFFFF"/>
      <name val="Arial"/>
      <scheme val="minor"/>
    </font>
    <font>
      <sz val="12.0"/>
      <color theme="1"/>
      <name val="Helvetic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002060"/>
        <bgColor rgb="FF002060"/>
      </patternFill>
    </fill>
    <fill>
      <patternFill patternType="solid">
        <fgColor rgb="FF0432FF"/>
        <bgColor rgb="FF0432FF"/>
      </patternFill>
    </fill>
    <fill>
      <patternFill patternType="solid">
        <fgColor rgb="FFD9E1F2"/>
        <bgColor rgb="FFD9E1F2"/>
      </patternFill>
    </fill>
    <fill>
      <patternFill patternType="solid">
        <fgColor rgb="FF76D6FF"/>
        <bgColor rgb="FF76D6FF"/>
      </patternFill>
    </fill>
    <fill>
      <patternFill patternType="solid">
        <fgColor rgb="FFFFFFFF"/>
        <bgColor rgb="FFFFFFFF"/>
      </patternFill>
    </fill>
  </fills>
  <borders count="20">
    <border/>
    <border>
      <bottom style="thin">
        <color rgb="FF000000"/>
      </bottom>
    </border>
    <border>
      <left style="thin">
        <color rgb="FF000000"/>
      </left>
    </border>
    <border>
      <left style="thin">
        <color rgb="FFFFFFFF"/>
      </left>
    </border>
    <border>
      <left style="thin">
        <color rgb="FFFFFFFF"/>
      </left>
      <right style="thin">
        <color rgb="FFFFFFFF"/>
      </right>
    </border>
    <border>
      <top style="thin">
        <color rgb="FF000000"/>
      </top>
      <bottom style="thin">
        <color rgb="FFFFFFFF"/>
      </bottom>
    </border>
    <border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FFFFFF"/>
      </lef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FFFFFF"/>
      </left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000000"/>
      </bottom>
    </border>
    <border>
      <right style="thin">
        <color rgb="FFFFFFFF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FFFFFF"/>
      </right>
    </border>
    <border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wrapText="0"/>
    </xf>
    <xf borderId="1" fillId="0" fontId="2" numFmtId="0" xfId="0" applyBorder="1" applyFont="1"/>
    <xf borderId="0" fillId="0" fontId="3" numFmtId="0" xfId="0" applyAlignment="1" applyFont="1">
      <alignment shrinkToFit="0" vertical="bottom" wrapText="0"/>
    </xf>
    <xf borderId="2" fillId="2" fontId="4" numFmtId="0" xfId="0" applyAlignment="1" applyBorder="1" applyFill="1" applyFont="1">
      <alignment horizontal="center" readingOrder="0" shrinkToFit="0" vertical="center" wrapText="0"/>
    </xf>
    <xf borderId="3" fillId="2" fontId="4" numFmtId="0" xfId="0" applyAlignment="1" applyBorder="1" applyFont="1">
      <alignment horizontal="center" readingOrder="0" shrinkToFit="0" vertical="center" wrapText="0"/>
    </xf>
    <xf borderId="4" fillId="2" fontId="4" numFmtId="0" xfId="0" applyAlignment="1" applyBorder="1" applyFont="1">
      <alignment horizontal="center" readingOrder="0" shrinkToFit="0" vertical="center" wrapText="0"/>
    </xf>
    <xf borderId="5" fillId="2" fontId="4" numFmtId="0" xfId="0" applyAlignment="1" applyBorder="1" applyFont="1">
      <alignment horizontal="center" readingOrder="0" shrinkToFit="0" wrapText="0"/>
    </xf>
    <xf borderId="6" fillId="0" fontId="2" numFmtId="0" xfId="0" applyBorder="1" applyFont="1"/>
    <xf borderId="7" fillId="2" fontId="4" numFmtId="0" xfId="0" applyAlignment="1" applyBorder="1" applyFont="1">
      <alignment horizontal="center" readingOrder="0" shrinkToFit="0" wrapText="0"/>
    </xf>
    <xf borderId="8" fillId="2" fontId="5" numFmtId="0" xfId="0" applyAlignment="1" applyBorder="1" applyFont="1">
      <alignment horizontal="center" readingOrder="0" shrinkToFit="0" vertical="bottom" wrapText="0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12" fillId="2" fontId="4" numFmtId="0" xfId="0" applyAlignment="1" applyBorder="1" applyFont="1">
      <alignment horizontal="center" readingOrder="0" shrinkToFit="0" wrapText="0"/>
    </xf>
    <xf borderId="1" fillId="2" fontId="4" numFmtId="0" xfId="0" applyAlignment="1" applyBorder="1" applyFont="1">
      <alignment horizontal="center" readingOrder="0" shrinkToFit="0" wrapText="0"/>
    </xf>
    <xf borderId="11" fillId="2" fontId="4" numFmtId="0" xfId="0" applyAlignment="1" applyBorder="1" applyFont="1">
      <alignment horizontal="center" readingOrder="0" shrinkToFit="0" wrapText="0"/>
    </xf>
    <xf borderId="13" fillId="2" fontId="4" numFmtId="0" xfId="0" applyAlignment="1" applyBorder="1" applyFont="1">
      <alignment horizontal="center" readingOrder="0" shrinkToFit="0" wrapText="0"/>
    </xf>
    <xf borderId="8" fillId="0" fontId="3" numFmtId="0" xfId="0" applyAlignment="1" applyBorder="1" applyFont="1">
      <alignment readingOrder="0" shrinkToFit="0" vertical="bottom" wrapText="0"/>
    </xf>
    <xf borderId="0" fillId="3" fontId="4" numFmtId="0" xfId="0" applyAlignment="1" applyFill="1" applyFont="1">
      <alignment horizontal="left" readingOrder="0" shrinkToFit="0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4" fontId="3" numFmtId="0" xfId="0" applyAlignment="1" applyFill="1" applyFont="1">
      <alignment readingOrder="0" shrinkToFit="0" vertical="bottom" wrapText="0"/>
    </xf>
    <xf borderId="0" fillId="4" fontId="3" numFmtId="0" xfId="0" applyAlignment="1" applyFont="1">
      <alignment horizontal="center"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14" fillId="0" fontId="3" numFmtId="0" xfId="0" applyAlignment="1" applyBorder="1" applyFont="1">
      <alignment shrinkToFit="0" vertical="bottom" wrapText="0"/>
    </xf>
    <xf borderId="0" fillId="5" fontId="3" numFmtId="0" xfId="0" applyAlignment="1" applyFill="1" applyFont="1">
      <alignment horizontal="left" readingOrder="0" shrinkToFit="0" vertical="bottom" wrapText="0"/>
    </xf>
    <xf borderId="0" fillId="5" fontId="3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6" numFmtId="0" xfId="0" applyAlignment="1" applyFont="1">
      <alignment shrinkToFit="0" vertical="bottom" wrapText="0"/>
    </xf>
    <xf borderId="0" fillId="0" fontId="3" numFmtId="0" xfId="0" applyAlignment="1" applyFont="1">
      <alignment horizontal="left" shrinkToFit="0" vertical="bottom" wrapText="0"/>
    </xf>
    <xf borderId="0" fillId="4" fontId="3" numFmtId="0" xfId="0" applyAlignment="1" applyFont="1">
      <alignment shrinkToFit="0" vertical="bottom" wrapText="0"/>
    </xf>
    <xf borderId="0" fillId="5" fontId="7" numFmtId="0" xfId="0" applyAlignment="1" applyFont="1">
      <alignment readingOrder="0" shrinkToFit="0" vertical="bottom" wrapText="0"/>
    </xf>
    <xf borderId="0" fillId="5" fontId="7" numFmtId="0" xfId="0" applyAlignment="1" applyFont="1">
      <alignment shrinkToFit="0" vertical="bottom" wrapText="0"/>
    </xf>
    <xf borderId="0" fillId="5" fontId="7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left" readingOrder="0" shrinkToFit="0" vertical="center" wrapText="0"/>
    </xf>
    <xf borderId="15" fillId="2" fontId="4" numFmtId="0" xfId="0" applyAlignment="1" applyBorder="1" applyFont="1">
      <alignment horizontal="center" readingOrder="0" shrinkToFit="0" wrapText="0"/>
    </xf>
    <xf borderId="15" fillId="0" fontId="2" numFmtId="0" xfId="0" applyBorder="1" applyFont="1"/>
    <xf borderId="16" fillId="2" fontId="4" numFmtId="0" xfId="0" applyAlignment="1" applyBorder="1" applyFont="1">
      <alignment horizontal="center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2" fontId="4" numFmtId="0" xfId="0" applyAlignment="1" applyFont="1">
      <alignment horizontal="right" readingOrder="0" shrinkToFit="0" vertical="bottom" wrapText="0"/>
    </xf>
    <xf borderId="4" fillId="2" fontId="4" numFmtId="0" xfId="0" applyAlignment="1" applyBorder="1" applyFont="1">
      <alignment horizontal="right" readingOrder="0" shrinkToFit="0" vertical="bottom" wrapText="0"/>
    </xf>
    <xf borderId="14" fillId="2" fontId="8" numFmtId="0" xfId="0" applyAlignment="1" applyBorder="1" applyFont="1">
      <alignment horizontal="right" readingOrder="0" shrinkToFit="0" vertical="bottom" wrapText="0"/>
    </xf>
    <xf borderId="14" fillId="2" fontId="4" numFmtId="0" xfId="0" applyAlignment="1" applyBorder="1" applyFont="1">
      <alignment horizontal="right" readingOrder="0" shrinkToFit="0" vertical="bottom" wrapText="0"/>
    </xf>
    <xf borderId="3" fillId="2" fontId="4" numFmtId="0" xfId="0" applyAlignment="1" applyBorder="1" applyFont="1">
      <alignment horizontal="right" readingOrder="0" shrinkToFit="0" vertical="bottom" wrapText="0"/>
    </xf>
    <xf borderId="0" fillId="0" fontId="3" numFmtId="9" xfId="0" applyAlignment="1" applyFont="1" applyNumberForma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17" fillId="2" fontId="4" numFmtId="0" xfId="0" applyAlignment="1" applyBorder="1" applyFont="1">
      <alignment horizontal="center" readingOrder="0" shrinkToFit="0" vertical="center" wrapText="0"/>
    </xf>
    <xf borderId="18" fillId="0" fontId="2" numFmtId="0" xfId="0" applyBorder="1" applyFont="1"/>
    <xf borderId="19" fillId="0" fontId="2" numFmtId="0" xfId="0" applyBorder="1" applyFont="1"/>
    <xf borderId="0" fillId="2" fontId="4" numFmtId="0" xfId="0" applyAlignment="1" applyFont="1">
      <alignment horizontal="center" readingOrder="0" shrinkToFit="0" vertical="center" wrapText="0"/>
    </xf>
    <xf borderId="17" fillId="5" fontId="3" numFmtId="0" xfId="0" applyAlignment="1" applyBorder="1" applyFont="1">
      <alignment horizontal="left" readingOrder="0" shrinkToFit="0" vertical="bottom" wrapText="0"/>
    </xf>
    <xf borderId="8" fillId="5" fontId="3" numFmtId="2" xfId="0" applyAlignment="1" applyBorder="1" applyFont="1" applyNumberFormat="1">
      <alignment horizontal="right" readingOrder="0" shrinkToFit="0" vertical="bottom" wrapText="0"/>
    </xf>
    <xf borderId="8" fillId="5" fontId="3" numFmtId="165" xfId="0" applyAlignment="1" applyBorder="1" applyFont="1" applyNumberFormat="1">
      <alignment shrinkToFit="0" vertical="bottom" wrapText="0"/>
    </xf>
    <xf borderId="17" fillId="0" fontId="3" numFmtId="0" xfId="0" applyAlignment="1" applyBorder="1" applyFont="1">
      <alignment horizontal="left" readingOrder="0" shrinkToFit="0" vertical="bottom" wrapText="0"/>
    </xf>
    <xf borderId="8" fillId="0" fontId="3" numFmtId="2" xfId="0" applyAlignment="1" applyBorder="1" applyFont="1" applyNumberFormat="1">
      <alignment horizontal="right" readingOrder="0" shrinkToFit="0" vertical="bottom" wrapText="0"/>
    </xf>
    <xf borderId="8" fillId="0" fontId="3" numFmtId="165" xfId="0" applyAlignment="1" applyBorder="1" applyFont="1" applyNumberFormat="1">
      <alignment shrinkToFit="0" vertical="bottom" wrapText="0"/>
    </xf>
    <xf borderId="17" fillId="5" fontId="3" numFmtId="0" xfId="0" applyAlignment="1" applyBorder="1" applyFont="1">
      <alignment readingOrder="0" shrinkToFit="0" vertical="bottom" wrapText="0"/>
    </xf>
    <xf borderId="8" fillId="5" fontId="3" numFmtId="2" xfId="0" applyAlignment="1" applyBorder="1" applyFont="1" applyNumberFormat="1">
      <alignment readingOrder="0" shrinkToFit="0" vertical="bottom" wrapText="0"/>
    </xf>
    <xf borderId="17" fillId="0" fontId="3" numFmtId="0" xfId="0" applyAlignment="1" applyBorder="1" applyFont="1">
      <alignment readingOrder="0" shrinkToFit="0" vertical="bottom" wrapText="0"/>
    </xf>
    <xf borderId="8" fillId="0" fontId="3" numFmtId="2" xfId="0" applyAlignment="1" applyBorder="1" applyFont="1" applyNumberFormat="1">
      <alignment readingOrder="0" shrinkToFit="0" vertical="bottom" wrapText="0"/>
    </xf>
    <xf borderId="0" fillId="6" fontId="9" numFmtId="0" xfId="0" applyAlignment="1" applyFill="1" applyFont="1">
      <alignment readingOrder="0"/>
    </xf>
    <xf borderId="0" fillId="2" fontId="4" numFmtId="0" xfId="0" applyAlignment="1" applyFont="1">
      <alignment readingOrder="0" shrinkToFit="0" vertical="bottom" wrapText="0"/>
    </xf>
    <xf borderId="0" fillId="2" fontId="10" numFmtId="0" xfId="0" applyAlignment="1" applyFont="1">
      <alignment readingOrder="0"/>
    </xf>
    <xf borderId="0" fillId="0" fontId="11" numFmtId="0" xfId="0" applyAlignment="1" applyFont="1">
      <alignment horizontal="right" vertical="bottom"/>
    </xf>
    <xf borderId="0" fillId="0" fontId="12" numFmtId="0" xfId="0" applyFont="1"/>
    <xf borderId="0" fillId="4" fontId="11" numFmtId="0" xfId="0" applyAlignment="1" applyFont="1">
      <alignment horizontal="right" vertical="bottom"/>
    </xf>
    <xf borderId="0" fillId="4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+mn-lt"/>
              </a:defRPr>
            </a:pPr>
            <a:r>
              <a:rPr b="0" i="1">
                <a:solidFill>
                  <a:srgbClr val="757575"/>
                </a:solidFill>
                <a:latin typeface="+mn-lt"/>
              </a:rPr>
              <a:t>EV относительно EBITDA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Линия тренда (Линейная регрессия)</c:name>
            <c:spPr>
              <a:ln w="38100">
                <a:solidFill>
                  <a:srgbClr val="002060">
                    <a:alpha val="8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COMPS!$G$82:$G$90</c:f>
            </c:numRef>
          </c:xVal>
          <c:yVal>
            <c:numRef>
              <c:f>COMPS!$H$82:$H$90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194511"/>
        <c:axId val="1756601187"/>
      </c:scatterChart>
      <c:valAx>
        <c:axId val="6691945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ebitda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6601187"/>
      </c:valAx>
      <c:valAx>
        <c:axId val="1756601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194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1">
                <a:solidFill>
                  <a:srgbClr val="757575"/>
                </a:solidFill>
                <a:latin typeface="+mn-lt"/>
              </a:defRPr>
            </a:pPr>
            <a:r>
              <a:rPr b="0" i="1">
                <a:solidFill>
                  <a:srgbClr val="757575"/>
                </a:solidFill>
                <a:latin typeface="+mn-lt"/>
              </a:rPr>
              <a:t>EV относительно Выручки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COMPS!$B$81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Линия тренда (Линейная регрессия)</c:name>
            <c:spPr>
              <a:ln w="38100">
                <a:solidFill>
                  <a:srgbClr val="002060">
                    <a:alpha val="8000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COMPS!$A$82:$A$90</c:f>
            </c:numRef>
          </c:xVal>
          <c:yVal>
            <c:numRef>
              <c:f>COMPS!$B$82:$B$90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955069"/>
        <c:axId val="963438574"/>
      </c:scatterChart>
      <c:valAx>
        <c:axId val="125895506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Выручка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438574"/>
      </c:valAx>
      <c:valAx>
        <c:axId val="963438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ev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89550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49</xdr:row>
      <xdr:rowOff>9525</xdr:rowOff>
    </xdr:from>
    <xdr:ext cx="5886450" cy="36385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962025</xdr:colOff>
      <xdr:row>49</xdr:row>
      <xdr:rowOff>9525</xdr:rowOff>
    </xdr:from>
    <xdr:ext cx="5886450" cy="36385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</cols>
  <sheetData>
    <row r="1" ht="37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</v>
      </c>
      <c r="B2" s="5" t="s">
        <v>2</v>
      </c>
      <c r="C2" s="6" t="s">
        <v>3</v>
      </c>
      <c r="D2" s="7" t="s">
        <v>4</v>
      </c>
      <c r="E2" s="8"/>
      <c r="F2" s="9" t="s">
        <v>5</v>
      </c>
      <c r="G2" s="8"/>
      <c r="H2" s="9" t="s">
        <v>6</v>
      </c>
      <c r="I2" s="8"/>
      <c r="J2" s="3"/>
      <c r="K2" s="10" t="s">
        <v>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11"/>
      <c r="B3" s="12"/>
      <c r="C3" s="13"/>
      <c r="D3" s="14">
        <v>2022.0</v>
      </c>
      <c r="E3" s="15">
        <v>2023.0</v>
      </c>
      <c r="F3" s="16">
        <v>2022.0</v>
      </c>
      <c r="G3" s="15">
        <v>2023.0</v>
      </c>
      <c r="H3" s="16">
        <v>2022.0</v>
      </c>
      <c r="I3" s="17">
        <v>2023.0</v>
      </c>
      <c r="J3" s="3"/>
      <c r="K3" s="18">
        <v>95.0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19" t="s">
        <v>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20" t="s">
        <v>9</v>
      </c>
      <c r="B5" s="21" t="s">
        <v>10</v>
      </c>
      <c r="C5" s="22">
        <v>1293.0</v>
      </c>
      <c r="D5" s="22">
        <v>8.1</v>
      </c>
      <c r="E5" s="22">
        <v>4.6</v>
      </c>
      <c r="F5" s="22">
        <v>16.2</v>
      </c>
      <c r="G5" s="22">
        <v>8.2</v>
      </c>
      <c r="H5" s="22">
        <v>23.7</v>
      </c>
      <c r="I5" s="22">
        <v>11.7</v>
      </c>
      <c r="J5" s="3"/>
      <c r="K5" s="23" t="s">
        <v>11</v>
      </c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24" t="s">
        <v>12</v>
      </c>
      <c r="B6" s="25" t="s">
        <v>10</v>
      </c>
      <c r="C6" s="26">
        <v>428.0</v>
      </c>
      <c r="D6" s="26">
        <v>4.0</v>
      </c>
      <c r="E6" s="26">
        <v>3.0</v>
      </c>
      <c r="F6" s="24" t="s">
        <v>13</v>
      </c>
      <c r="G6" s="26">
        <v>16.5</v>
      </c>
      <c r="H6" s="24" t="s">
        <v>13</v>
      </c>
      <c r="I6" s="26">
        <v>26.9</v>
      </c>
      <c r="J6" s="3"/>
      <c r="K6" s="23" t="s">
        <v>14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3"/>
      <c r="B7" s="3"/>
      <c r="C7" s="27"/>
      <c r="D7" s="3"/>
      <c r="E7" s="3"/>
      <c r="F7" s="3"/>
      <c r="G7" s="3"/>
      <c r="H7" s="3"/>
      <c r="I7" s="3"/>
      <c r="J7" s="3"/>
      <c r="K7" s="23" t="s">
        <v>15</v>
      </c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28" t="s">
        <v>16</v>
      </c>
      <c r="D8" s="29">
        <v>4.5</v>
      </c>
      <c r="E8" s="29">
        <v>2.9</v>
      </c>
      <c r="F8" s="29">
        <v>16.2</v>
      </c>
      <c r="G8" s="29">
        <v>12.4</v>
      </c>
      <c r="H8" s="29">
        <v>15.5</v>
      </c>
      <c r="I8" s="29">
        <v>14.5</v>
      </c>
      <c r="J8" s="3"/>
      <c r="K8" s="23" t="s">
        <v>17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3"/>
      <c r="B9" s="3"/>
      <c r="C9" s="3"/>
      <c r="D9" s="3"/>
      <c r="E9" s="3"/>
      <c r="F9" s="3"/>
      <c r="G9" s="3"/>
      <c r="H9" s="3"/>
      <c r="I9" s="3"/>
      <c r="J9" s="3"/>
      <c r="K9" s="30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19" t="s">
        <v>18</v>
      </c>
      <c r="J10" s="3"/>
      <c r="K10" s="20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20" t="s">
        <v>19</v>
      </c>
      <c r="B11" s="21" t="s">
        <v>20</v>
      </c>
      <c r="C11" s="22">
        <v>10867.0</v>
      </c>
      <c r="D11" s="22">
        <v>6.7</v>
      </c>
      <c r="E11" s="22">
        <v>6.0</v>
      </c>
      <c r="F11" s="22">
        <v>20.0</v>
      </c>
      <c r="G11" s="22">
        <v>16.6</v>
      </c>
      <c r="H11" s="22">
        <v>42.3</v>
      </c>
      <c r="I11" s="22">
        <v>32.4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24" t="s">
        <v>21</v>
      </c>
      <c r="B12" s="25" t="s">
        <v>22</v>
      </c>
      <c r="C12" s="26">
        <v>9317.0</v>
      </c>
      <c r="D12" s="26">
        <v>11.5</v>
      </c>
      <c r="E12" s="26">
        <v>11.0</v>
      </c>
      <c r="F12" s="26">
        <v>20.1</v>
      </c>
      <c r="G12" s="26">
        <v>19.2</v>
      </c>
      <c r="H12" s="26">
        <v>34.3</v>
      </c>
      <c r="I12" s="26">
        <v>32.5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20" t="s">
        <v>23</v>
      </c>
      <c r="B13" s="21" t="s">
        <v>24</v>
      </c>
      <c r="C13" s="22">
        <v>5546.0</v>
      </c>
      <c r="D13" s="22">
        <v>10.2</v>
      </c>
      <c r="E13" s="22">
        <v>9.4</v>
      </c>
      <c r="F13" s="22">
        <v>14.9</v>
      </c>
      <c r="G13" s="22">
        <v>14.2</v>
      </c>
      <c r="H13" s="22">
        <v>19.4</v>
      </c>
      <c r="I13" s="22">
        <v>19.1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24" t="s">
        <v>25</v>
      </c>
      <c r="B14" s="25" t="s">
        <v>20</v>
      </c>
      <c r="C14" s="26">
        <v>4995.0</v>
      </c>
      <c r="D14" s="26">
        <v>6.5</v>
      </c>
      <c r="E14" s="26">
        <v>6.2</v>
      </c>
      <c r="F14" s="26">
        <v>13.9</v>
      </c>
      <c r="G14" s="26">
        <v>13.5</v>
      </c>
      <c r="H14" s="26">
        <v>26.8</v>
      </c>
      <c r="I14" s="26">
        <v>26.4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20" t="s">
        <v>26</v>
      </c>
      <c r="B15" s="21" t="s">
        <v>24</v>
      </c>
      <c r="C15" s="22">
        <v>4473.0</v>
      </c>
      <c r="D15" s="22">
        <v>11.9</v>
      </c>
      <c r="E15" s="22">
        <v>11.2</v>
      </c>
      <c r="F15" s="22">
        <v>15.7</v>
      </c>
      <c r="G15" s="22">
        <v>14.8</v>
      </c>
      <c r="H15" s="22">
        <v>19.8</v>
      </c>
      <c r="I15" s="22">
        <v>19.7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24" t="s">
        <v>27</v>
      </c>
      <c r="B16" s="25" t="s">
        <v>28</v>
      </c>
      <c r="C16" s="26">
        <v>4227.0</v>
      </c>
      <c r="D16" s="26">
        <v>9.6</v>
      </c>
      <c r="E16" s="26">
        <v>8.6</v>
      </c>
      <c r="F16" s="26">
        <v>17.6</v>
      </c>
      <c r="G16" s="26">
        <v>15.5</v>
      </c>
      <c r="H16" s="26">
        <v>31.7</v>
      </c>
      <c r="I16" s="26">
        <v>26.7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20" t="s">
        <v>29</v>
      </c>
      <c r="B17" s="21" t="s">
        <v>20</v>
      </c>
      <c r="C17" s="22">
        <v>3995.0</v>
      </c>
      <c r="D17" s="22">
        <v>9.5</v>
      </c>
      <c r="E17" s="22">
        <v>7.8</v>
      </c>
      <c r="F17" s="22">
        <v>17.4</v>
      </c>
      <c r="G17" s="22">
        <v>14.1</v>
      </c>
      <c r="H17" s="22">
        <v>27.6</v>
      </c>
      <c r="I17" s="22">
        <v>23.5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1"/>
      <c r="C18" s="3"/>
      <c r="D18" s="3"/>
      <c r="E18" s="3"/>
      <c r="F18" s="3"/>
      <c r="G18" s="3"/>
      <c r="H18" s="3"/>
      <c r="I18" s="3"/>
      <c r="J18" s="3"/>
      <c r="K18" s="32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28" t="s">
        <v>16</v>
      </c>
      <c r="D19" s="29">
        <v>9.4</v>
      </c>
      <c r="E19" s="29">
        <v>8.6</v>
      </c>
      <c r="F19" s="29">
        <v>17.1</v>
      </c>
      <c r="G19" s="29">
        <v>15.4</v>
      </c>
      <c r="H19" s="29">
        <v>28.8</v>
      </c>
      <c r="I19" s="29">
        <v>25.7</v>
      </c>
      <c r="J19" s="3"/>
      <c r="K19" s="32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3"/>
      <c r="B20" s="33"/>
      <c r="C20" s="33"/>
      <c r="D20" s="3"/>
      <c r="E20" s="3"/>
      <c r="F20" s="3"/>
      <c r="G20" s="3"/>
      <c r="H20" s="3"/>
      <c r="I20" s="3"/>
      <c r="J20" s="3"/>
      <c r="K20" s="32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19" t="s">
        <v>30</v>
      </c>
      <c r="J21" s="3"/>
      <c r="K21" s="32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20" t="s">
        <v>31</v>
      </c>
      <c r="B22" s="31"/>
      <c r="C22" s="3"/>
      <c r="D22" s="22">
        <v>11.9</v>
      </c>
      <c r="E22" s="22">
        <v>11.2</v>
      </c>
      <c r="F22" s="22">
        <v>20.1</v>
      </c>
      <c r="G22" s="22">
        <v>19.2</v>
      </c>
      <c r="H22" s="22">
        <v>42.3</v>
      </c>
      <c r="I22" s="22">
        <v>32.5</v>
      </c>
      <c r="J22" s="3"/>
      <c r="K22" s="32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24" t="s">
        <v>32</v>
      </c>
      <c r="B23" s="34"/>
      <c r="C23" s="34"/>
      <c r="D23" s="26">
        <v>10.2</v>
      </c>
      <c r="E23" s="26">
        <v>9.4</v>
      </c>
      <c r="F23" s="26">
        <v>18.2</v>
      </c>
      <c r="G23" s="26">
        <v>16.5</v>
      </c>
      <c r="H23" s="26">
        <v>32.35</v>
      </c>
      <c r="I23" s="26">
        <v>26.9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5" t="s">
        <v>33</v>
      </c>
      <c r="B24" s="36"/>
      <c r="C24" s="36"/>
      <c r="D24" s="37">
        <v>9.5</v>
      </c>
      <c r="E24" s="37">
        <v>7.8</v>
      </c>
      <c r="F24" s="37">
        <v>16.8</v>
      </c>
      <c r="G24" s="37">
        <v>14.8</v>
      </c>
      <c r="H24" s="37">
        <v>27.2</v>
      </c>
      <c r="I24" s="37">
        <v>26.4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5" t="s">
        <v>34</v>
      </c>
      <c r="B25" s="36"/>
      <c r="C25" s="36"/>
      <c r="D25" s="37">
        <v>8.6666667</v>
      </c>
      <c r="E25" s="37">
        <v>7.533333</v>
      </c>
      <c r="F25" s="37">
        <v>16.975</v>
      </c>
      <c r="G25" s="37">
        <v>14.73333</v>
      </c>
      <c r="H25" s="37">
        <v>28.2</v>
      </c>
      <c r="I25" s="37">
        <v>24.32222</v>
      </c>
      <c r="J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20" t="s">
        <v>35</v>
      </c>
      <c r="B26" s="3"/>
      <c r="C26" s="3"/>
      <c r="D26" s="22">
        <v>6.7</v>
      </c>
      <c r="E26" s="22">
        <v>6.0</v>
      </c>
      <c r="F26" s="22">
        <v>15.5</v>
      </c>
      <c r="G26" s="22">
        <v>14.1</v>
      </c>
      <c r="H26" s="22">
        <v>22.725</v>
      </c>
      <c r="I26" s="22">
        <v>19.7</v>
      </c>
      <c r="J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24" t="s">
        <v>36</v>
      </c>
      <c r="B27" s="34"/>
      <c r="C27" s="34"/>
      <c r="D27" s="26">
        <v>4.0</v>
      </c>
      <c r="E27" s="26">
        <v>3.0</v>
      </c>
      <c r="F27" s="26">
        <v>13.9</v>
      </c>
      <c r="G27" s="26">
        <v>8.2</v>
      </c>
      <c r="H27" s="26">
        <v>19.4</v>
      </c>
      <c r="I27" s="26">
        <v>11.7</v>
      </c>
      <c r="J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8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ht="25.5" customHeight="1">
      <c r="A30" s="39" t="s">
        <v>37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2"/>
    </row>
    <row r="31">
      <c r="A31" s="40" t="s">
        <v>38</v>
      </c>
      <c r="B31" s="41"/>
      <c r="C31" s="41"/>
      <c r="D31" s="42" t="s">
        <v>39</v>
      </c>
      <c r="E31" s="41"/>
      <c r="F31" s="41"/>
      <c r="G31" s="42" t="s">
        <v>40</v>
      </c>
      <c r="H31" s="41"/>
      <c r="I31" s="41"/>
      <c r="J31" s="43" t="s">
        <v>41</v>
      </c>
      <c r="M31" s="43" t="s">
        <v>42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44">
        <v>2021.0</v>
      </c>
      <c r="B32" s="45">
        <v>2022.0</v>
      </c>
      <c r="C32" s="46">
        <v>2023.0</v>
      </c>
      <c r="D32" s="44">
        <v>2021.0</v>
      </c>
      <c r="E32" s="45">
        <v>2022.0</v>
      </c>
      <c r="F32" s="47">
        <v>2023.0</v>
      </c>
      <c r="G32" s="44">
        <v>2021.0</v>
      </c>
      <c r="H32" s="48">
        <v>2022.0</v>
      </c>
      <c r="I32" s="48">
        <v>2023.0</v>
      </c>
      <c r="J32" s="22">
        <v>2021.0</v>
      </c>
      <c r="K32" s="22">
        <v>2022.0</v>
      </c>
      <c r="L32" s="22">
        <v>2023.0</v>
      </c>
      <c r="M32" s="22">
        <v>2021.0</v>
      </c>
      <c r="N32" s="22">
        <v>2022.0</v>
      </c>
      <c r="O32" s="22">
        <v>2023.0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22">
        <v>42700.0</v>
      </c>
      <c r="B33" s="22">
        <v>64400.0</v>
      </c>
      <c r="C33" s="22">
        <v>90160.0</v>
      </c>
      <c r="D33" s="22">
        <v>19000.0</v>
      </c>
      <c r="E33" s="22">
        <v>28500.0</v>
      </c>
      <c r="F33" s="22">
        <v>40572.0</v>
      </c>
      <c r="G33" s="49">
        <v>0.45</v>
      </c>
      <c r="H33" s="49">
        <v>0.3</v>
      </c>
      <c r="I33" s="49">
        <v>0.45</v>
      </c>
      <c r="J33" s="22">
        <v>14512.2</v>
      </c>
      <c r="K33" s="22">
        <v>11900.0</v>
      </c>
      <c r="L33" s="3"/>
      <c r="M33" s="22">
        <v>1845.238</v>
      </c>
      <c r="N33" s="22">
        <v>3100.0</v>
      </c>
      <c r="O33" s="22">
        <v>4057.2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40" t="s">
        <v>43</v>
      </c>
      <c r="B35" s="41"/>
      <c r="C35" s="41"/>
      <c r="D35" s="42" t="s">
        <v>44</v>
      </c>
      <c r="E35" s="41"/>
      <c r="F35" s="41"/>
      <c r="G35" s="42" t="s">
        <v>40</v>
      </c>
      <c r="H35" s="41"/>
      <c r="I35" s="41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50">
        <f t="shared" ref="A36:F36" si="1">A$33/$K$3</f>
        <v>449.4736842</v>
      </c>
      <c r="B36" s="50">
        <f t="shared" si="1"/>
        <v>677.8947368</v>
      </c>
      <c r="C36" s="50">
        <f t="shared" si="1"/>
        <v>949.0526316</v>
      </c>
      <c r="D36" s="50">
        <f t="shared" si="1"/>
        <v>200</v>
      </c>
      <c r="E36" s="50">
        <f t="shared" si="1"/>
        <v>300</v>
      </c>
      <c r="F36" s="50">
        <f t="shared" si="1"/>
        <v>427.0736842</v>
      </c>
      <c r="G36" s="49">
        <v>0.45</v>
      </c>
      <c r="H36" s="49">
        <v>0.3</v>
      </c>
      <c r="I36" s="49">
        <v>0.45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51"/>
      <c r="B37" s="51"/>
      <c r="C37" s="52"/>
      <c r="D37" s="51"/>
      <c r="E37" s="51"/>
      <c r="F37" s="51"/>
      <c r="G37" s="51"/>
      <c r="H37" s="51"/>
      <c r="I37" s="51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ht="22.5" customHeight="1">
      <c r="A38" s="53" t="s">
        <v>45</v>
      </c>
      <c r="B38" s="54"/>
      <c r="C38" s="55"/>
      <c r="D38" s="56" t="s">
        <v>46</v>
      </c>
      <c r="K38" s="20"/>
      <c r="L38" s="20"/>
      <c r="M38" s="20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57" t="s">
        <v>47</v>
      </c>
      <c r="B39" s="55"/>
      <c r="C39" s="58">
        <f>E25*C36</f>
        <v>7149.529508</v>
      </c>
      <c r="D39" s="59">
        <f t="shared" ref="D39:D44" si="2">C39*$K$3</f>
        <v>679205.3033</v>
      </c>
      <c r="K39" s="3"/>
      <c r="L39" s="3"/>
      <c r="M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60" t="s">
        <v>48</v>
      </c>
      <c r="B40" s="55"/>
      <c r="C40" s="61">
        <f>E24*C36</f>
        <v>7402.610526</v>
      </c>
      <c r="D40" s="62">
        <f t="shared" si="2"/>
        <v>703248</v>
      </c>
      <c r="K40" s="20"/>
      <c r="L40" s="3"/>
      <c r="M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57" t="s">
        <v>49</v>
      </c>
      <c r="B41" s="55"/>
      <c r="C41" s="58">
        <f>G25*F36</f>
        <v>6292.217524</v>
      </c>
      <c r="D41" s="59">
        <f t="shared" si="2"/>
        <v>597760.6648</v>
      </c>
      <c r="K41" s="3"/>
      <c r="L41" s="3"/>
      <c r="M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60" t="s">
        <v>50</v>
      </c>
      <c r="B42" s="55"/>
      <c r="C42" s="61">
        <f>G24*F36</f>
        <v>6320.690526</v>
      </c>
      <c r="D42" s="62">
        <f t="shared" si="2"/>
        <v>600465.6</v>
      </c>
      <c r="K42" s="3"/>
      <c r="L42" s="3"/>
      <c r="M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63" t="s">
        <v>51</v>
      </c>
      <c r="B43" s="55"/>
      <c r="C43" s="64">
        <v>6877.64382195275</v>
      </c>
      <c r="D43" s="59">
        <f t="shared" si="2"/>
        <v>653376.1631</v>
      </c>
      <c r="K43" s="3"/>
      <c r="L43" s="3"/>
      <c r="M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65" t="s">
        <v>52</v>
      </c>
      <c r="B44" s="55"/>
      <c r="C44" s="66">
        <v>6865.61574995217</v>
      </c>
      <c r="D44" s="62">
        <f t="shared" si="2"/>
        <v>652233.4962</v>
      </c>
      <c r="K44" s="3"/>
      <c r="L44" s="3"/>
      <c r="M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K45" s="3"/>
      <c r="L45" s="3"/>
      <c r="M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B46" s="3"/>
      <c r="C46" s="3"/>
      <c r="D46" s="3"/>
      <c r="K46" s="3"/>
      <c r="L46" s="3"/>
      <c r="M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67" t="s">
        <v>53</v>
      </c>
      <c r="K47" s="3"/>
      <c r="L47" s="3"/>
      <c r="M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K48" s="3"/>
      <c r="L48" s="3"/>
      <c r="M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K49" s="3"/>
      <c r="L49" s="3"/>
      <c r="M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50"/>
      <c r="D59" s="50"/>
      <c r="E59" s="20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20" t="s">
        <v>54</v>
      </c>
      <c r="B81" s="20" t="s">
        <v>55</v>
      </c>
      <c r="C81" s="3"/>
      <c r="D81" s="68" t="s">
        <v>56</v>
      </c>
      <c r="E81" s="68" t="s">
        <v>57</v>
      </c>
      <c r="F81" s="69" t="s">
        <v>54</v>
      </c>
      <c r="G81" s="69" t="s">
        <v>58</v>
      </c>
      <c r="H81" s="68" t="s">
        <v>55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70">
        <v>281.0869565217391</v>
      </c>
      <c r="B82" s="22">
        <v>1293.0</v>
      </c>
      <c r="C82" s="3"/>
      <c r="D82" s="22">
        <v>4.6</v>
      </c>
      <c r="E82" s="22">
        <v>8.2</v>
      </c>
      <c r="F82" s="22">
        <f t="shared" ref="F82:F90" si="3">H82/D82</f>
        <v>281.0869565</v>
      </c>
      <c r="G82" s="71">
        <f t="shared" ref="G82:G90" si="4">H82/E82</f>
        <v>157.6829268</v>
      </c>
      <c r="H82" s="22">
        <v>1293.0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72">
        <v>142.66666666666666</v>
      </c>
      <c r="B83" s="26">
        <v>428.0</v>
      </c>
      <c r="C83" s="3"/>
      <c r="D83" s="26">
        <v>3.0</v>
      </c>
      <c r="E83" s="26">
        <v>16.5</v>
      </c>
      <c r="F83" s="26">
        <f t="shared" si="3"/>
        <v>142.6666667</v>
      </c>
      <c r="G83" s="73">
        <f t="shared" si="4"/>
        <v>25.93939394</v>
      </c>
      <c r="H83" s="26">
        <v>428.0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70">
        <v>1811.1666666666667</v>
      </c>
      <c r="B84" s="22">
        <v>10867.0</v>
      </c>
      <c r="C84" s="3"/>
      <c r="D84" s="22">
        <v>6.0</v>
      </c>
      <c r="E84" s="22">
        <v>16.6</v>
      </c>
      <c r="F84" s="22">
        <f t="shared" si="3"/>
        <v>1811.166667</v>
      </c>
      <c r="G84" s="71">
        <f t="shared" si="4"/>
        <v>654.6385542</v>
      </c>
      <c r="H84" s="22">
        <v>10867.0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72">
        <v>847.0</v>
      </c>
      <c r="B85" s="26">
        <v>9317.0</v>
      </c>
      <c r="C85" s="3"/>
      <c r="D85" s="26">
        <v>11.0</v>
      </c>
      <c r="E85" s="26">
        <v>19.2</v>
      </c>
      <c r="F85" s="26">
        <f t="shared" si="3"/>
        <v>847</v>
      </c>
      <c r="G85" s="73">
        <f t="shared" si="4"/>
        <v>485.2604167</v>
      </c>
      <c r="H85" s="26">
        <v>9317.0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70">
        <v>590.0</v>
      </c>
      <c r="B86" s="22">
        <v>5546.0</v>
      </c>
      <c r="C86" s="3"/>
      <c r="D86" s="22">
        <v>9.4</v>
      </c>
      <c r="E86" s="22">
        <v>14.2</v>
      </c>
      <c r="F86" s="22">
        <f t="shared" si="3"/>
        <v>590</v>
      </c>
      <c r="G86" s="71">
        <f t="shared" si="4"/>
        <v>390.5633803</v>
      </c>
      <c r="H86" s="22">
        <v>5546.0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72">
        <v>805.6451612903226</v>
      </c>
      <c r="B87" s="26">
        <v>4995.0</v>
      </c>
      <c r="C87" s="3"/>
      <c r="D87" s="26">
        <v>6.2</v>
      </c>
      <c r="E87" s="26">
        <v>13.5</v>
      </c>
      <c r="F87" s="26">
        <f t="shared" si="3"/>
        <v>805.6451613</v>
      </c>
      <c r="G87" s="73">
        <f t="shared" si="4"/>
        <v>370</v>
      </c>
      <c r="H87" s="26">
        <v>4995.0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70">
        <v>399.375</v>
      </c>
      <c r="B88" s="22">
        <v>4473.0</v>
      </c>
      <c r="C88" s="3"/>
      <c r="D88" s="22">
        <v>11.2</v>
      </c>
      <c r="E88" s="22">
        <v>14.8</v>
      </c>
      <c r="F88" s="22">
        <f t="shared" si="3"/>
        <v>399.375</v>
      </c>
      <c r="G88" s="71">
        <f t="shared" si="4"/>
        <v>302.2297297</v>
      </c>
      <c r="H88" s="22">
        <v>4473.0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72">
        <v>491.51162790697674</v>
      </c>
      <c r="B89" s="26">
        <v>4227.0</v>
      </c>
      <c r="C89" s="3"/>
      <c r="D89" s="26">
        <v>8.6</v>
      </c>
      <c r="E89" s="26">
        <v>15.5</v>
      </c>
      <c r="F89" s="26">
        <f t="shared" si="3"/>
        <v>491.5116279</v>
      </c>
      <c r="G89" s="73">
        <f t="shared" si="4"/>
        <v>272.7096774</v>
      </c>
      <c r="H89" s="26">
        <v>4227.0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70">
        <v>512.1794871794872</v>
      </c>
      <c r="B90" s="22">
        <v>3995.0</v>
      </c>
      <c r="C90" s="3"/>
      <c r="D90" s="22">
        <v>7.8</v>
      </c>
      <c r="E90" s="22">
        <v>14.1</v>
      </c>
      <c r="F90" s="22">
        <f t="shared" si="3"/>
        <v>512.1794872</v>
      </c>
      <c r="G90" s="71">
        <f t="shared" si="4"/>
        <v>283.3333333</v>
      </c>
      <c r="H90" s="22">
        <v>3995.0</v>
      </c>
      <c r="I90" s="2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22"/>
      <c r="E91" s="22"/>
      <c r="F91" s="3"/>
      <c r="G91" s="22"/>
      <c r="H91" s="3"/>
      <c r="I91" s="2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22"/>
      <c r="E92" s="22"/>
      <c r="F92" s="22"/>
      <c r="G92" s="22"/>
      <c r="H92" s="22"/>
      <c r="I92" s="2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22"/>
      <c r="E93" s="22"/>
      <c r="F93" s="22"/>
      <c r="G93" s="22"/>
      <c r="H93" s="22"/>
      <c r="I93" s="2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22"/>
      <c r="E94" s="22"/>
      <c r="F94" s="22"/>
      <c r="G94" s="22"/>
      <c r="H94" s="22"/>
      <c r="I94" s="2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22"/>
      <c r="E95" s="22"/>
      <c r="F95" s="22"/>
      <c r="G95" s="22"/>
      <c r="H95" s="22"/>
      <c r="I95" s="2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22"/>
      <c r="E96" s="22"/>
      <c r="F96" s="22"/>
      <c r="G96" s="22"/>
      <c r="H96" s="22"/>
      <c r="I96" s="2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22"/>
      <c r="E97" s="22"/>
      <c r="F97" s="22"/>
      <c r="G97" s="22"/>
      <c r="H97" s="22"/>
      <c r="I97" s="2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22"/>
      <c r="E98" s="22"/>
      <c r="F98" s="22"/>
      <c r="G98" s="22"/>
      <c r="H98" s="22"/>
      <c r="I98" s="2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</sheetData>
  <mergeCells count="33">
    <mergeCell ref="A4:I4"/>
    <mergeCell ref="K5:P5"/>
    <mergeCell ref="K6:Q6"/>
    <mergeCell ref="K7:P7"/>
    <mergeCell ref="A8:C8"/>
    <mergeCell ref="K8:Q8"/>
    <mergeCell ref="A10:I10"/>
    <mergeCell ref="A1:I1"/>
    <mergeCell ref="A2:A3"/>
    <mergeCell ref="B2:B3"/>
    <mergeCell ref="C2:C3"/>
    <mergeCell ref="D2:E2"/>
    <mergeCell ref="F2:G2"/>
    <mergeCell ref="H2:I2"/>
    <mergeCell ref="A19:C19"/>
    <mergeCell ref="A21:I21"/>
    <mergeCell ref="A30:I30"/>
    <mergeCell ref="D31:F31"/>
    <mergeCell ref="G31:I31"/>
    <mergeCell ref="J31:L31"/>
    <mergeCell ref="M31:O31"/>
    <mergeCell ref="A41:B41"/>
    <mergeCell ref="A42:B42"/>
    <mergeCell ref="A43:B43"/>
    <mergeCell ref="A44:B44"/>
    <mergeCell ref="A47:G47"/>
    <mergeCell ref="A31:C31"/>
    <mergeCell ref="A35:C35"/>
    <mergeCell ref="D35:F35"/>
    <mergeCell ref="G35:I35"/>
    <mergeCell ref="A38:C38"/>
    <mergeCell ref="A39:B39"/>
    <mergeCell ref="A40:B40"/>
  </mergeCells>
  <drawing r:id="rId2"/>
  <legacyDrawing r:id="rId3"/>
</worksheet>
</file>