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V" sheetId="1" r:id="rId4"/>
    <sheet state="visible" name="FV" sheetId="2" r:id="rId5"/>
    <sheet state="visible" name="N of Periods" sheetId="3" r:id="rId6"/>
    <sheet state="visible" name="NPV" sheetId="4" r:id="rId7"/>
    <sheet state="visible" name="IRR" sheetId="5" r:id="rId8"/>
    <sheet state="visible" name="Perpetuity" sheetId="6" r:id="rId9"/>
    <sheet state="visible" name="Соотв Функц Eng Rus" sheetId="7" r:id="rId10"/>
  </sheets>
  <definedNames/>
  <calcPr/>
</workbook>
</file>

<file path=xl/sharedStrings.xml><?xml version="1.0" encoding="utf-8"?>
<sst xmlns="http://schemas.openxmlformats.org/spreadsheetml/2006/main" count="2144" uniqueCount="1034">
  <si>
    <t>Calculating PV</t>
  </si>
  <si>
    <t>Calculating Present Value (PV)</t>
  </si>
  <si>
    <r>
      <rPr>
        <rFont val="Calibri"/>
        <color theme="1"/>
        <sz val="11.0"/>
      </rPr>
      <t xml:space="preserve">Discount Rate, </t>
    </r>
    <r>
      <rPr>
        <rFont val="Calibri"/>
        <b/>
        <color theme="1"/>
        <sz val="11.0"/>
      </rPr>
      <t>monthly</t>
    </r>
  </si>
  <si>
    <t>PMT</t>
  </si>
  <si>
    <r>
      <rPr>
        <rFont val="Calibri"/>
        <color theme="1"/>
      </rPr>
      <t xml:space="preserve">N </t>
    </r>
    <r>
      <rPr>
        <rFont val="Calibri"/>
        <b/>
        <color theme="1"/>
        <sz val="11.0"/>
      </rPr>
      <t>periods</t>
    </r>
  </si>
  <si>
    <t>Discount Rate</t>
  </si>
  <si>
    <t>FV</t>
  </si>
  <si>
    <t>Period</t>
  </si>
  <si>
    <t>N years</t>
  </si>
  <si>
    <t>Cash Flow, C</t>
  </si>
  <si>
    <t>PV</t>
  </si>
  <si>
    <t>FV of bond = face value</t>
  </si>
  <si>
    <t>PV - ?</t>
  </si>
  <si>
    <t>N of periods</t>
  </si>
  <si>
    <t>Discount rate annual</t>
  </si>
  <si>
    <t>Discount rate semiannual</t>
  </si>
  <si>
    <t>PMT - ?</t>
  </si>
  <si>
    <t>PV1</t>
  </si>
  <si>
    <t>PV2</t>
  </si>
  <si>
    <t>PV combined</t>
  </si>
  <si>
    <t>Calculating Future Value (FV)</t>
  </si>
  <si>
    <t>Discount Rate, annual</t>
  </si>
  <si>
    <t>Discount Rate, monthly</t>
  </si>
  <si>
    <t>FV - ?</t>
  </si>
  <si>
    <t xml:space="preserve">Method 1. </t>
  </si>
  <si>
    <t>Method 2.</t>
  </si>
  <si>
    <t>Solving for the number of periods</t>
  </si>
  <si>
    <t>Функция  - КПЕР/ NPER</t>
  </si>
  <si>
    <t>Or Rule of 72 (to double your investments)</t>
  </si>
  <si>
    <t>N years to double = 72/discount rate</t>
  </si>
  <si>
    <t>Calculating NPV</t>
  </si>
  <si>
    <t>Method 1</t>
  </si>
  <si>
    <t>Discount Factor</t>
  </si>
  <si>
    <t>PV (of C)</t>
  </si>
  <si>
    <t>NPV</t>
  </si>
  <si>
    <t>Method 2</t>
  </si>
  <si>
    <t>Чистая приведенная стоимость</t>
  </si>
  <si>
    <t>Функция - ЧПС</t>
  </si>
  <si>
    <t>Initial investments</t>
  </si>
  <si>
    <t>Annual Return</t>
  </si>
  <si>
    <t>Cash Flow, mln</t>
  </si>
  <si>
    <t>Discount rate</t>
  </si>
  <si>
    <r>
      <rPr>
        <rFont val="Calibri"/>
        <color theme="1"/>
      </rPr>
      <t>N of years (</t>
    </r>
    <r>
      <rPr>
        <rFont val="Calibri"/>
        <b/>
        <color rgb="FFFF0000"/>
        <sz val="11.0"/>
      </rPr>
      <t>max</t>
    </r>
    <r>
      <rPr>
        <rFont val="Calibri"/>
        <color theme="1"/>
        <sz val="11.0"/>
      </rPr>
      <t>)</t>
    </r>
  </si>
  <si>
    <t>NPV - ?</t>
  </si>
  <si>
    <t>Calculating Internal Rate of Return</t>
  </si>
  <si>
    <t>Функция: СТАВКА /RATE</t>
  </si>
  <si>
    <r>
      <rPr>
        <rFont val="Calibri"/>
        <b/>
        <color theme="1"/>
        <sz val="11.0"/>
      </rPr>
      <t>Функция - ВСД /IRR</t>
    </r>
    <r>
      <rPr>
        <rFont val="Calibri"/>
        <color theme="1"/>
        <sz val="11.0"/>
      </rPr>
      <t xml:space="preserve"> (Внутренняя ставка доходности)</t>
    </r>
  </si>
  <si>
    <t>Using the Term Structure to compute Discount rate</t>
  </si>
  <si>
    <t>Compute the PV of a risk-free five year annuity of $ 1000 per year, given the yield curve:</t>
  </si>
  <si>
    <t>Year</t>
  </si>
  <si>
    <t>CASE X</t>
  </si>
  <si>
    <t xml:space="preserve">% </t>
  </si>
  <si>
    <t xml:space="preserve">Calculate the single interest rate that we could use to value the annuity. </t>
  </si>
  <si>
    <r>
      <rPr>
        <rFont val="Calibri"/>
        <b/>
        <color theme="1"/>
        <sz val="11.0"/>
      </rPr>
      <t>Step 1.</t>
    </r>
    <r>
      <rPr>
        <rFont val="Calibri"/>
        <color theme="1"/>
        <sz val="11.0"/>
      </rPr>
      <t xml:space="preserve"> To compute the PV we discount each cash flow by the correcponding interest rate.</t>
    </r>
  </si>
  <si>
    <t>IRR - ?</t>
  </si>
  <si>
    <r>
      <rPr>
        <rFont val="Calibri"/>
        <b/>
        <color theme="1"/>
        <sz val="11.0"/>
      </rPr>
      <t xml:space="preserve">Step 2. </t>
    </r>
    <r>
      <rPr>
        <rFont val="Calibri"/>
        <color theme="1"/>
        <sz val="11.0"/>
      </rPr>
      <t>Solve for the single rate.</t>
    </r>
  </si>
  <si>
    <t>65 = 4.5 / DR</t>
  </si>
  <si>
    <t>Calculating Perpetuity/Annuity</t>
  </si>
  <si>
    <r>
      <rPr>
        <rFont val="Calibri"/>
        <color theme="1"/>
      </rPr>
      <t>N of years (</t>
    </r>
    <r>
      <rPr>
        <rFont val="Calibri"/>
        <b/>
        <color rgb="FFFF0000"/>
        <sz val="11.0"/>
      </rPr>
      <t>max</t>
    </r>
    <r>
      <rPr>
        <rFont val="Calibri"/>
        <color theme="1"/>
        <sz val="11.0"/>
      </rPr>
      <t>)</t>
    </r>
  </si>
  <si>
    <t>Соответствие функций на английском и русском языке в Excel</t>
  </si>
  <si>
    <t>ДСРЗНАЧ</t>
  </si>
  <si>
    <t>DAVERAGE</t>
  </si>
  <si>
    <t>Вычисляет среднее значение выбранных записей базы данных.</t>
  </si>
  <si>
    <t>БСЧЁТ</t>
  </si>
  <si>
    <t>DCOUNT</t>
  </si>
  <si>
    <t>Подсчитывает количество числовых ячеек в базе данных.</t>
  </si>
  <si>
    <t>БСЧЁТА</t>
  </si>
  <si>
    <t>DCOUNTA</t>
  </si>
  <si>
    <t>Подсчитывает количество непустых ячеек в базе данных.</t>
  </si>
  <si>
    <t>БИЗВЛЕЧЬ</t>
  </si>
  <si>
    <t>DGET</t>
  </si>
  <si>
    <t>Извлекает из базы данных одну запись, удовлетворяющую заданному условию.</t>
  </si>
  <si>
    <t>ДМАКС</t>
  </si>
  <si>
    <t>DMAX</t>
  </si>
  <si>
    <t>Находит максимальное значение среди выделенных записей базы данных.</t>
  </si>
  <si>
    <t>ДМИН</t>
  </si>
  <si>
    <t>DMIN</t>
  </si>
  <si>
    <t>Находит минимальное значение среди выделенных записей базы данных.</t>
  </si>
  <si>
    <t>БДПРОИЗВЕД</t>
  </si>
  <si>
    <t>DPRODUCT</t>
  </si>
  <si>
    <t>Перемножает значения определенного поля в записях базы данных, удовлетворяющих условию.</t>
  </si>
  <si>
    <t>ДСТАНДОТКЛ</t>
  </si>
  <si>
    <t>DSTDEV</t>
  </si>
  <si>
    <t>Оценивает стандартное отклонение по выборке из выделенных записей базы данных.</t>
  </si>
  <si>
    <t>ДСТАНДОТКЛП</t>
  </si>
  <si>
    <t>DSTDEVP</t>
  </si>
  <si>
    <t>Вычисляет стандартное отклонение по генеральной совокупности из выделенных записей базы данных.</t>
  </si>
  <si>
    <t>БДСУММ</t>
  </si>
  <si>
    <t>DSUM</t>
  </si>
  <si>
    <t>Суммирует числа в поле для записей базы данных, удовлетворяющих условию.</t>
  </si>
  <si>
    <t>БДДИСП</t>
  </si>
  <si>
    <t>DVAR</t>
  </si>
  <si>
    <t>Оценивает дисперсию по выборке из выделенных записей базы данных</t>
  </si>
  <si>
    <t>БДДИСПП</t>
  </si>
  <si>
    <t>DVARP</t>
  </si>
  <si>
    <t>Вычисляет дисперсию по генеральной совокупности из выделенных записей базы данных.</t>
  </si>
  <si>
    <t>Функции даты и времени — Date &amp; Time</t>
  </si>
  <si>
    <t>ДАТА</t>
  </si>
  <si>
    <t>DATE</t>
  </si>
  <si>
    <t>Возвращает заданную дату в числовом формате Microsoft Excel.</t>
  </si>
  <si>
    <t>ДАТАЗНАЧ</t>
  </si>
  <si>
    <t>DATEVALUE</t>
  </si>
  <si>
    <t>Преобразует дату из текстового формата в числовой.</t>
  </si>
  <si>
    <t>ДЕНЬ</t>
  </si>
  <si>
    <t>DAY</t>
  </si>
  <si>
    <t>Преобразует дату в числовом формате в день месяца.</t>
  </si>
  <si>
    <t>ДНЕЙ360</t>
  </si>
  <si>
    <t>DAYS360</t>
  </si>
  <si>
    <t>Вычисляет количество дней между двумя датами на основе 360-дневного года.</t>
  </si>
  <si>
    <t>ДАТАМЕС</t>
  </si>
  <si>
    <t>EDATE</t>
  </si>
  <si>
    <t>Находит дату, отстоящую на заданное число месяцев вперед или назад от начальной даты.</t>
  </si>
  <si>
    <t>КОНМЕСЯЦА</t>
  </si>
  <si>
    <t>EOMONTH</t>
  </si>
  <si>
    <t>Определяет дату для последнего дня месяца, отстоящего вперед или назад на заданное число месяцев.</t>
  </si>
  <si>
    <t>ЧАС</t>
  </si>
  <si>
    <t>HOUR</t>
  </si>
  <si>
    <t>Преобразует дату в числовом формате в часы.</t>
  </si>
  <si>
    <t>МИНУТЫ</t>
  </si>
  <si>
    <t>MINUTE</t>
  </si>
  <si>
    <t>Преобразует дату в числовом формате в минуты.</t>
  </si>
  <si>
    <t>МЕСЯЦ</t>
  </si>
  <si>
    <t>MONTH</t>
  </si>
  <si>
    <t>Преобразует дату в числовом формате в месяцы.</t>
  </si>
  <si>
    <t>ЧИСТРАБДНИ</t>
  </si>
  <si>
    <t>NETWORKDAYS</t>
  </si>
  <si>
    <t>Находит количество рабочих дней между двумя датами.</t>
  </si>
  <si>
    <t>ТДАТА</t>
  </si>
  <si>
    <t>NOW</t>
  </si>
  <si>
    <t>Выдает текущую дату и время.</t>
  </si>
  <si>
    <t>СЕКУНДЫ</t>
  </si>
  <si>
    <t>SECOND</t>
  </si>
  <si>
    <t>Преобразует дату в числовом формате в секунды.</t>
  </si>
  <si>
    <t>ВРЕМЯ</t>
  </si>
  <si>
    <t>TIME</t>
  </si>
  <si>
    <t>Выдает заданное время в числовом формате.</t>
  </si>
  <si>
    <t>ВРЕМЗНАЧ</t>
  </si>
  <si>
    <t>TIMEVALUE</t>
  </si>
  <si>
    <t>Преобразует время из текстового формата в числовой формат.</t>
  </si>
  <si>
    <t>СЕГОДНЯ</t>
  </si>
  <si>
    <t>TODAY</t>
  </si>
  <si>
    <t>Выдает текущую дату.</t>
  </si>
  <si>
    <t>ДЕНЬНЕД</t>
  </si>
  <si>
    <t>WEEKDAY</t>
  </si>
  <si>
    <t>Преобразует дату в числовом формате в день недели.</t>
  </si>
  <si>
    <t>НОМНЕДЕЛИ</t>
  </si>
  <si>
    <t>WEEKNUM</t>
  </si>
  <si>
    <t>Определяет номер рабочей недели года для указанной даты.</t>
  </si>
  <si>
    <t>РАБДЕНЬ</t>
  </si>
  <si>
    <t>WORKDAY</t>
  </si>
  <si>
    <t>Находит дату, отстоящую от данной на заданное количество рабочих дней.</t>
  </si>
  <si>
    <t>ГОД</t>
  </si>
  <si>
    <t>YEAR</t>
  </si>
  <si>
    <t>Находит год для заданной даты.</t>
  </si>
  <si>
    <t>ДОЛЯГОДА</t>
  </si>
  <si>
    <t>YEARFRAC</t>
  </si>
  <si>
    <t>Возвращает долю года, которую составляет количество дней между начальной и конечной датами.</t>
  </si>
  <si>
    <t>Инженерные функции — Engineering</t>
  </si>
  <si>
    <t>БЕССЕЛЬ.I</t>
  </si>
  <si>
    <t>BESSELI</t>
  </si>
  <si>
    <t>Возвращает модифицированную функцию Бесселя In (x).</t>
  </si>
  <si>
    <t>БЕССЕЛЬ.J</t>
  </si>
  <si>
    <t>BESSELJ</t>
  </si>
  <si>
    <t>Возвращает функцию Бесселя Jn (x).</t>
  </si>
  <si>
    <t>БЕССЕЛЬ.K</t>
  </si>
  <si>
    <t>BESSELK</t>
  </si>
  <si>
    <t>Возвращает модифицированную функцию Бесселя Kn (x).</t>
  </si>
  <si>
    <t>БЕССЕЛЬ.Y</t>
  </si>
  <si>
    <t>BESSELY</t>
  </si>
  <si>
    <t>Возвращает функцию Бесселя Yn (x).</t>
  </si>
  <si>
    <t>ДВ.В.ДЕС</t>
  </si>
  <si>
    <t>BIN2DEC</t>
  </si>
  <si>
    <t>Преобразует двоичное число в десятичное.</t>
  </si>
  <si>
    <t>ДВ.В.ШЕСТН</t>
  </si>
  <si>
    <t>BIN2HEX</t>
  </si>
  <si>
    <t>Преобразует двоичное число в шестнадцатеричное.</t>
  </si>
  <si>
    <t>ДВ.В.ВОСЬМ</t>
  </si>
  <si>
    <t>BIN2OCT</t>
  </si>
  <si>
    <t>Преобразует двоичное число в восьмеричное.</t>
  </si>
  <si>
    <t>КОМПЛЕКСН</t>
  </si>
  <si>
    <t>COMPLEX</t>
  </si>
  <si>
    <t>Преобразует коэффициенты при вещественной и мнимой частях комплексного числа в комплексное число.</t>
  </si>
  <si>
    <t>ПРЕОБР</t>
  </si>
  <si>
    <t>CONVERT</t>
  </si>
  <si>
    <t>Преобразует число из одной системы мер в другую.</t>
  </si>
  <si>
    <t>ДЕС.В.ДВ</t>
  </si>
  <si>
    <t>DEC2BIN</t>
  </si>
  <si>
    <t>Преобразует десятичное число в двоичное.</t>
  </si>
  <si>
    <t>ДЕС.В.ШЕСТН</t>
  </si>
  <si>
    <t>DEC2HEX</t>
  </si>
  <si>
    <t>Преобразует десятичное число в шестнадцатеричное.</t>
  </si>
  <si>
    <t>ДЕС.В.ВОСЬМ</t>
  </si>
  <si>
    <t>DEC2OCT</t>
  </si>
  <si>
    <t>Преобразует десятичное число в восьмеричное.</t>
  </si>
  <si>
    <t>ДЕЛЬТА</t>
  </si>
  <si>
    <t>DELTA</t>
  </si>
  <si>
    <t>Проверяет равенство двух значений.</t>
  </si>
  <si>
    <t>ФОШ</t>
  </si>
  <si>
    <t>ERF</t>
  </si>
  <si>
    <t>Возвращает функцию ошибки.</t>
  </si>
  <si>
    <t>ДФОШ</t>
  </si>
  <si>
    <t>ERFC</t>
  </si>
  <si>
    <t>Возвращает дополнительную функцию ошибки.</t>
  </si>
  <si>
    <t>ДВФАКТР</t>
  </si>
  <si>
    <t>FACTDOUBLE</t>
  </si>
  <si>
    <t>Вычисляет двойной факториал числа.</t>
  </si>
  <si>
    <t>ПОРОГ</t>
  </si>
  <si>
    <t>GESTEP</t>
  </si>
  <si>
    <t>Проверяет, не превышает ли данное число порогового значения.</t>
  </si>
  <si>
    <t>ШЕСТН.В.ДВ</t>
  </si>
  <si>
    <t>HEX2BIN</t>
  </si>
  <si>
    <t>Преобразует шестнадцатеричное число в двоичное.</t>
  </si>
  <si>
    <t>ШЕСТН.В.ДЕС</t>
  </si>
  <si>
    <t>HEX2DEC</t>
  </si>
  <si>
    <t>Преобразует шестнадцатеричное число в десятичное.</t>
  </si>
  <si>
    <t>ШЕСТН.В.ВОСЬМ</t>
  </si>
  <si>
    <t>HEX2OCT</t>
  </si>
  <si>
    <t>Преобразует шестнадцатеричное число в восьмеричное.</t>
  </si>
  <si>
    <t>МНИМ.ABS</t>
  </si>
  <si>
    <t>IMABS</t>
  </si>
  <si>
    <t>Возвращает абсолютную величину (модуль) комплексного числа.</t>
  </si>
  <si>
    <t>МНИМ.ЧАСТЬ</t>
  </si>
  <si>
    <t>IMAGINARY</t>
  </si>
  <si>
    <t>Возвращает коэффициент при мнимой части комплексного числа.</t>
  </si>
  <si>
    <t>МНИМ.АРГУМЕНТ</t>
  </si>
  <si>
    <t>IMARGUMENT</t>
  </si>
  <si>
    <t>Возвращает значение аргумента комплексного числа (тета) — угол, выраженный в радианах.</t>
  </si>
  <si>
    <t>МНИМ.СОПРЯЖ</t>
  </si>
  <si>
    <t>IMCONJUGATE</t>
  </si>
  <si>
    <t>Возвращает комплексно-сопряженное комплексное число.</t>
  </si>
  <si>
    <t>МНИМ.COS</t>
  </si>
  <si>
    <t>IMCOS</t>
  </si>
  <si>
    <t>Возвращает косинус комплексного числа.</t>
  </si>
  <si>
    <t>МНИМ.ДЕЛ</t>
  </si>
  <si>
    <t>IMDIV</t>
  </si>
  <si>
    <t>Возвращает частное от деления двух комплексных чисел.</t>
  </si>
  <si>
    <t>МНИМ.EXP</t>
  </si>
  <si>
    <t>IMEXP</t>
  </si>
  <si>
    <t>Возвращает экспоненту комплексного числа.</t>
  </si>
  <si>
    <t>МНИМ.LN</t>
  </si>
  <si>
    <t>IMLN</t>
  </si>
  <si>
    <t>Возвращает натуральный логарифм комплексного числа.</t>
  </si>
  <si>
    <t>МНИМ.LOG10</t>
  </si>
  <si>
    <t>IMLOG10</t>
  </si>
  <si>
    <t>Возвращает обычный (десятичный) логарифм комплексного числа.</t>
  </si>
  <si>
    <t>МНИМ.LOG2</t>
  </si>
  <si>
    <t>IMLOG2</t>
  </si>
  <si>
    <t>Возвращает двоичный логарифм комплексного числа.</t>
  </si>
  <si>
    <t>МНИМ.СТЕПЕНЬ</t>
  </si>
  <si>
    <t>IMPOWER</t>
  </si>
  <si>
    <t>Возвращает комплексное число, возведенное в целую степень.</t>
  </si>
  <si>
    <t>МНИМ.ПРОИЗВЕД</t>
  </si>
  <si>
    <t>IMPRODUCT</t>
  </si>
  <si>
    <t>Возвращает произведение двух комплексных чисел.</t>
  </si>
  <si>
    <t>МНИМ.ВЕЩ</t>
  </si>
  <si>
    <t>IMREAL</t>
  </si>
  <si>
    <t>Возвращает коэффициент при вещественной части комплексного числа.</t>
  </si>
  <si>
    <t>МНИМ.SIN</t>
  </si>
  <si>
    <t>IMSIN</t>
  </si>
  <si>
    <t>Возвращает синус комплексного числа.</t>
  </si>
  <si>
    <t>МНИМ.КОРЕНЬ</t>
  </si>
  <si>
    <t>IMSQRT</t>
  </si>
  <si>
    <t>Возвращает значение квадратного корня из комплексного числа.</t>
  </si>
  <si>
    <t>МНИМ.РАЗН</t>
  </si>
  <si>
    <t>IMSUB</t>
  </si>
  <si>
    <t>Возвращает разность двух комплексных чисел.</t>
  </si>
  <si>
    <t>МНИМ.СУММ</t>
  </si>
  <si>
    <t>IMSUM</t>
  </si>
  <si>
    <t>Возвращает сумму комплексных чисел.</t>
  </si>
  <si>
    <t>ВОСЬМ.В.ДВ</t>
  </si>
  <si>
    <t>OCT2BIN</t>
  </si>
  <si>
    <t>Преобразует восьмеричное число в двоичное.</t>
  </si>
  <si>
    <t>ВОСЬМ.В.ДЕС</t>
  </si>
  <si>
    <t>OCT2DEC</t>
  </si>
  <si>
    <t>Преобразует восьмеричное число в десятичное.</t>
  </si>
  <si>
    <t>ВОСЬМ.В.ШЕСТН</t>
  </si>
  <si>
    <t>OCT2HEX</t>
  </si>
  <si>
    <t>Преобразует восьмеричное число в шестнадцатеричное.</t>
  </si>
  <si>
    <t>Финансовые функции — Financial</t>
  </si>
  <si>
    <t>НАКОПДОХОД</t>
  </si>
  <si>
    <t>ACCRINT</t>
  </si>
  <si>
    <t>Определяет накопленный доход по ценным бумагам с периодической выплатой процентов.</t>
  </si>
  <si>
    <t>НАКОПДОХОДПОГАШ</t>
  </si>
  <si>
    <t>ACCRINTM</t>
  </si>
  <si>
    <t>Находит накопленный доход по ценным бумагам, процент по которым выплачивается в срок вступления в силу.</t>
  </si>
  <si>
    <t>АМОРУМ</t>
  </si>
  <si>
    <t>AMORDEGRC</t>
  </si>
  <si>
    <t>Вычисляет величину амортизации для каждого периода, используя коэффициент амортизации (французская система бухучета).</t>
  </si>
  <si>
    <t>АМОРУВ</t>
  </si>
  <si>
    <t>AMORLINC</t>
  </si>
  <si>
    <t>Вычисляет величину амортизации для каждого отчетного периода (французская система бухучета).</t>
  </si>
  <si>
    <t>ДНЕЙКУПОНДО</t>
  </si>
  <si>
    <t>COUPDAYBS</t>
  </si>
  <si>
    <t>Определяет количество дней между началом периода купона и датой соглашения.</t>
  </si>
  <si>
    <t>ДНЕЙКУПОН</t>
  </si>
  <si>
    <t>COUPDAYS</t>
  </si>
  <si>
    <t>Определяет число дней в периоде купона, который содержит дату соглашения.</t>
  </si>
  <si>
    <t>ДНЕЙКУПОНПОСЛЕ</t>
  </si>
  <si>
    <t>COUPDAYSNC</t>
  </si>
  <si>
    <t>Находит число дней от даты соглашения до срока следующего купона.</t>
  </si>
  <si>
    <t>ДАТАКУПОНПОСЛЕ</t>
  </si>
  <si>
    <t>COUPNCD</t>
  </si>
  <si>
    <t>Находит следующую дату купона после даты соглашения.</t>
  </si>
  <si>
    <t>ЧИСЛКУПОН</t>
  </si>
  <si>
    <t>COUPNUM</t>
  </si>
  <si>
    <t>Определяет количество купонов, которые могут быть оплачены между датой соглашения и сроком вступления в силу.</t>
  </si>
  <si>
    <t>ДАТАКУПОНДО</t>
  </si>
  <si>
    <t>COUPPCD</t>
  </si>
  <si>
    <t>Выдает предыдущую дату купона перед датой соглашения.</t>
  </si>
  <si>
    <t>ОБЩПЛАТ</t>
  </si>
  <si>
    <t>CUMIPMT</t>
  </si>
  <si>
    <t>Вычисляет общую выплату, произведенную между двумя периодическими выплатами.</t>
  </si>
  <si>
    <t>ОБЩДОХОД</t>
  </si>
  <si>
    <t>CUMPRINC</t>
  </si>
  <si>
    <t>Вычисляет общую выплату по займу между двумя периодами.</t>
  </si>
  <si>
    <t>ФУО</t>
  </si>
  <si>
    <t>DB</t>
  </si>
  <si>
    <t>Вычисляет амортизацию имущества на заданный период, используя метод постоянного учета амортизации.</t>
  </si>
  <si>
    <t>ДДОБ</t>
  </si>
  <si>
    <t>DDB</t>
  </si>
  <si>
    <t>Вычисляет величину амортизации имущества для указанного периода при использовании метода двукратного учета амортизации или иного явно указанного метода.</t>
  </si>
  <si>
    <t>СКИДКА</t>
  </si>
  <si>
    <t>DISC</t>
  </si>
  <si>
    <t>Вычисляет норму скидки для ценных бумаг.</t>
  </si>
  <si>
    <t>РУБЛЬ.ДЕС</t>
  </si>
  <si>
    <t>DOLLARDE</t>
  </si>
  <si>
    <t>Преобразует цену в рублях, выраженную в виде дроби, в цену в рублях, выраженную десятичным числом.</t>
  </si>
  <si>
    <t>РУБЛЬ.ДРОБЬ</t>
  </si>
  <si>
    <t>DOLLARFR</t>
  </si>
  <si>
    <t>Преобразует цену в рублях, выраженную десятичным числом, в цену в рублях, выраженную в виде дроби.</t>
  </si>
  <si>
    <t>ДЛИТ</t>
  </si>
  <si>
    <t>DURATION</t>
  </si>
  <si>
    <t>Находит ежегодную продолжительность действия ценных бумаг с периодическими выплатами по процентам.</t>
  </si>
  <si>
    <t>ЭФФЕКТ</t>
  </si>
  <si>
    <t>EFFECT</t>
  </si>
  <si>
    <t>Вычисляет действующие ежегодные процентные ставки.</t>
  </si>
  <si>
    <t>БС</t>
  </si>
  <si>
    <t>Вычисляет будущее значение вклада.</t>
  </si>
  <si>
    <t>БЗРАСПИС</t>
  </si>
  <si>
    <t>FVSCHEDULE</t>
  </si>
  <si>
    <t>Вычисляет будущее значение начального вклада при изменяющихся сложных процентных ставках.</t>
  </si>
  <si>
    <t>ИНОРМА</t>
  </si>
  <si>
    <t>INTRATE</t>
  </si>
  <si>
    <t>Определяет ставку доходности полностью обеспеченной ценной бумаги.</t>
  </si>
  <si>
    <t>ПРПЛТ</t>
  </si>
  <si>
    <t>IMPT</t>
  </si>
  <si>
    <t>Вычисляет величину выплаты прибыли на вложения за данный период.</t>
  </si>
  <si>
    <t>ВСД</t>
  </si>
  <si>
    <t>IRR</t>
  </si>
  <si>
    <t>Вычисляет внутреннюю ставку доходности (отдачи) для серии потоков денежных средств.</t>
  </si>
  <si>
    <t>ПРОЦПЛАТ</t>
  </si>
  <si>
    <t>ISPMT</t>
  </si>
  <si>
    <t>Вычисляет выплаты за указанный период инвестиции.</t>
  </si>
  <si>
    <t>МДЛИТ</t>
  </si>
  <si>
    <t>MDURATION</t>
  </si>
  <si>
    <t>Определяет модифицированную длительность Маколея для ценных бумаг с предполагаемой номинальной стоимостью 100 рублей.</t>
  </si>
  <si>
    <t>МВСД</t>
  </si>
  <si>
    <t>MIRR</t>
  </si>
  <si>
    <t>Определяет внутреннюю ставку доходности, при которой положительные и отрицательные денежные потоки имеют разную ставку.</t>
  </si>
  <si>
    <t>НОМИНАЛ</t>
  </si>
  <si>
    <t>NOMINAL</t>
  </si>
  <si>
    <t>Определяет номинальную годовую процентную ставку.</t>
  </si>
  <si>
    <t>КПЕР</t>
  </si>
  <si>
    <t>NPER</t>
  </si>
  <si>
    <t>Определяет общее количество периодов выплаты для данной ссуды.</t>
  </si>
  <si>
    <t>ЧПС</t>
  </si>
  <si>
    <t>Вычисляет чистую приведенную стоимость инвестиции, основанной на серии периодических денежных потоков и ставке дисконтирования.</t>
  </si>
  <si>
    <t>ЦЕНАПЕРВНЕРЕГ</t>
  </si>
  <si>
    <t>ODDPRICE</t>
  </si>
  <si>
    <t>Находит цену за 100 рублей нарицательной стоимости ценных бумаг с нерегулярным первым периодом.</t>
  </si>
  <si>
    <t>ДОХОДПЕРВНЕРЕГ</t>
  </si>
  <si>
    <t>ODDFYIELD</t>
  </si>
  <si>
    <t>Находит доход по ценным бумагам с нерегулярным первым периодом.</t>
  </si>
  <si>
    <t>ЦЕНАПОСЛНЕРЕГ</t>
  </si>
  <si>
    <t>ODDLPRICE</t>
  </si>
  <si>
    <t>Определяет цену за 100 рублей нарицательной стоимости ценных бумаг с нерегулярным последним периодом.</t>
  </si>
  <si>
    <t>ДОХОДПОСЛНЕРЕГ</t>
  </si>
  <si>
    <t>Определяет доход по ценным бумагам с нерегулярным последним периодом.</t>
  </si>
  <si>
    <t>ПЛТ</t>
  </si>
  <si>
    <t>Вычисляет величину выплаты по ссуде за один период.</t>
  </si>
  <si>
    <t>ОСПЛТ</t>
  </si>
  <si>
    <t>PPMT</t>
  </si>
  <si>
    <t>Вычисляет величину выплат на основной капитал для вклада в заданный период.</t>
  </si>
  <si>
    <t>ЦЕНА</t>
  </si>
  <si>
    <t>PRICE</t>
  </si>
  <si>
    <t>Вычисляет цену за 100 рублей нарицательной стоимости ценных бумаг, по которым производится периодическая выплата процентов.</t>
  </si>
  <si>
    <t>ЦЕНАСКИДКА</t>
  </si>
  <si>
    <t>PRICEDISC</t>
  </si>
  <si>
    <t>Вычисляет цену за 100 рублей нарицательной стоимости ценных бумаг, на которые сделана скидка.</t>
  </si>
  <si>
    <t>ЦЕНАПОГАШ</t>
  </si>
  <si>
    <t>PRICEMAT</t>
  </si>
  <si>
    <t>Вычисляет цену за 100 рублей нарицательной стоимости ценных бумаг, по которым выплачивается прибыль в момент вступления в силу.</t>
  </si>
  <si>
    <t>ПС</t>
  </si>
  <si>
    <t>Вычисляет приведенную (к настоящему моменту) стоимость инвестиции.</t>
  </si>
  <si>
    <t>СТАВКА</t>
  </si>
  <si>
    <t>RATE</t>
  </si>
  <si>
    <t>Вычисляет процентную ставку по аннуитету за один период.</t>
  </si>
  <si>
    <t>ПОЛУЧЕНО</t>
  </si>
  <si>
    <t>RECEIVED</t>
  </si>
  <si>
    <t>Вычисляет сумму, полученную в срок вступления в силу полностью обеспеченных ценных бумаг.</t>
  </si>
  <si>
    <t>АПЛ</t>
  </si>
  <si>
    <t>SLN</t>
  </si>
  <si>
    <t>Вычисляет величину непосредственной амортизации имущества за один период.</t>
  </si>
  <si>
    <t>АСЧ</t>
  </si>
  <si>
    <t>SYD</t>
  </si>
  <si>
    <t>РАВНОКЧЕК</t>
  </si>
  <si>
    <t>TBILLEQ</t>
  </si>
  <si>
    <t>Вычисляет эквивалентный облигации доход по казначейскому чеку.</t>
  </si>
  <si>
    <t>ЦЕНАКЧЕК</t>
  </si>
  <si>
    <t>TBILLPRICE</t>
  </si>
  <si>
    <t>Вычисляет цену за 100 рублей нарицательной стоимости для казначейского чека.</t>
  </si>
  <si>
    <t>ДОХОДКЧЕК</t>
  </si>
  <si>
    <t>TBILLYIELD</t>
  </si>
  <si>
    <t>Вычисляет доход по казначейскому чеку.</t>
  </si>
  <si>
    <t>ПУО</t>
  </si>
  <si>
    <t>VDB</t>
  </si>
  <si>
    <t>Вычисляет величину амортизации имущества для явно указанного или соответствующего периода при использовании метода разового учета амортизации.</t>
  </si>
  <si>
    <t>ЧИСТВНДОХ</t>
  </si>
  <si>
    <t>XIRR</t>
  </si>
  <si>
    <t>Вычисляет внутреннюю ставку доходности запланированных непериодических денежных потоков.</t>
  </si>
  <si>
    <t>ЧИСТНЗ</t>
  </si>
  <si>
    <t>XNPV</t>
  </si>
  <si>
    <t>Вычисляет чистую текущую стоимость инвестиции, вычисляемую на основе ряда поступлений наличных, которые не обязательно являются периодическими.</t>
  </si>
  <si>
    <t>ДОХОД</t>
  </si>
  <si>
    <t>YIELD</t>
  </si>
  <si>
    <t>Вычисляет доход от ценных бумаг, по которым производятся периодические выплаты процентов.</t>
  </si>
  <si>
    <t>ДОХОДСКИДКА</t>
  </si>
  <si>
    <t>YIELDDISC</t>
  </si>
  <si>
    <t>Вычисляет годовой доход по ценным бумагам, на которые сделана скидка. Пример — казначейские чеки.</t>
  </si>
  <si>
    <t>ДОХОДПОГАШ</t>
  </si>
  <si>
    <t>YIELDMAT</t>
  </si>
  <si>
    <t>Вычисляет годовой доход от ценных бумаг, процент по которым выплачивается в срок погашения.</t>
  </si>
  <si>
    <t>Проверка свойств и значений и Информационные функции — Information</t>
  </si>
  <si>
    <t>ЯЧЕЙКА</t>
  </si>
  <si>
    <t>CELL</t>
  </si>
  <si>
    <t>Определяет информацию о формате, местоположении или содержимом ячейки.</t>
  </si>
  <si>
    <t>ТИП.ОШИБКИ</t>
  </si>
  <si>
    <t>ERROR.TYPE</t>
  </si>
  <si>
    <t>Определяет номер, соответствующий одному из типов ошибок Microsoft Excel.</t>
  </si>
  <si>
    <t>ИНФОРМ</t>
  </si>
  <si>
    <t>INFO</t>
  </si>
  <si>
    <t>Выдает информацию о текущей операционной среде.</t>
  </si>
  <si>
    <t>ЕПУСТО</t>
  </si>
  <si>
    <t>ISBLANK</t>
  </si>
  <si>
    <t>Выдает логическое значение ИСТИНА, если аргумент является ссылкой на пустую ячейку.</t>
  </si>
  <si>
    <t>ЕОШ</t>
  </si>
  <si>
    <t>ISERR</t>
  </si>
  <si>
    <t>Выдает логическое значение ИСТИНА, если аргумент ссылается на любое значение ошибки, кроме #Н/Д.</t>
  </si>
  <si>
    <t>ЕОШИБКА</t>
  </si>
  <si>
    <t>ISERROR</t>
  </si>
  <si>
    <t>Выдает логическое значение ИСТИНА, если аргумент ссылается на любое значение ошибки.</t>
  </si>
  <si>
    <t>ЕЧЁТН</t>
  </si>
  <si>
    <t>ISEVEN</t>
  </si>
  <si>
    <t>Выдает логическое значение ИСТИНА, если аргумент — четное число.</t>
  </si>
  <si>
    <t>ЕЛОГИЧ</t>
  </si>
  <si>
    <t>ISLOGICAL</t>
  </si>
  <si>
    <t>Выдает логическое значение ИСТИНА, если аргумент ссылается на логическое значение.</t>
  </si>
  <si>
    <t>ЕНД</t>
  </si>
  <si>
    <t>ISNA</t>
  </si>
  <si>
    <t>Выдает логическое значение ИСТИНА, если аргумент ссылается на значение ошибки #Н/Д (значение недоступно).</t>
  </si>
  <si>
    <t>ЕНЕТЕКСТ</t>
  </si>
  <si>
    <t>ISNONTEXT</t>
  </si>
  <si>
    <t>Выдает логическое значение ИСТИНА, если аргумент ссылается на значение, которое не является текстом.</t>
  </si>
  <si>
    <t>ЕЧИСЛО</t>
  </si>
  <si>
    <t>ISNUMBER</t>
  </si>
  <si>
    <t>Выдает логическое значение ИСТИНА, если аргумент ссылается на число.</t>
  </si>
  <si>
    <t>ЕНЕЧЁТ</t>
  </si>
  <si>
    <t>ISODD</t>
  </si>
  <si>
    <t>Выдает логическое значение ИСТИНА, если аргумент — нечетное число.</t>
  </si>
  <si>
    <t>ЕССЫЛКА</t>
  </si>
  <si>
    <t>ISREF</t>
  </si>
  <si>
    <t>Выдает логическое значение ИСТИНА, если аргумент ссылается на ссылку.</t>
  </si>
  <si>
    <t>ЕТЕКСТ</t>
  </si>
  <si>
    <t>ISTEXT</t>
  </si>
  <si>
    <t>Выдает логическое значение ИСТИНА, если аргумент ссылается на текст.</t>
  </si>
  <si>
    <t>Ч</t>
  </si>
  <si>
    <t>N</t>
  </si>
  <si>
    <t>Преобразует заданное значение в число.</t>
  </si>
  <si>
    <t>НД</t>
  </si>
  <si>
    <t>NA</t>
  </si>
  <si>
    <t>Выдает значение ошибки #Н/Д.</t>
  </si>
  <si>
    <t>ТИП</t>
  </si>
  <si>
    <t>TYPE</t>
  </si>
  <si>
    <t>Выдает тип значения.</t>
  </si>
  <si>
    <t>Логические функции — Logical</t>
  </si>
  <si>
    <t>И</t>
  </si>
  <si>
    <t>AND</t>
  </si>
  <si>
    <t>Выдает значение ИСТИНА, если все аргументы имеют значение ИСТИНА.</t>
  </si>
  <si>
    <t>FALSE</t>
  </si>
  <si>
    <t>Вставляет логическое значение ЛОЖЬ.</t>
  </si>
  <si>
    <t>ЕСЛИ</t>
  </si>
  <si>
    <t>IF</t>
  </si>
  <si>
    <t>Выполняет проверку условия.</t>
  </si>
  <si>
    <t>НЕ</t>
  </si>
  <si>
    <t>NOT</t>
  </si>
  <si>
    <t>Меняет на противоположное логическое значение своего аргумента.</t>
  </si>
  <si>
    <t>ИЛИ</t>
  </si>
  <si>
    <t>OR</t>
  </si>
  <si>
    <t>Выдает значение ИСТИНА, если хотя бы один аргумент имеет значение ИСТИНА.</t>
  </si>
  <si>
    <t>TRUE</t>
  </si>
  <si>
    <t>Вставляет логическое значение ИСТИНА.</t>
  </si>
  <si>
    <t>Ссылки и массивы — Lookup &amp; Reference</t>
  </si>
  <si>
    <t>АДРЕС</t>
  </si>
  <si>
    <t>ADDRESS</t>
  </si>
  <si>
    <t>Выдает ссылку на отдельную ячейку рабочего листа в виде текста.</t>
  </si>
  <si>
    <t>ОБЛАСТИ</t>
  </si>
  <si>
    <t>AREAS</t>
  </si>
  <si>
    <t>Определяет количество областей в ссылке.</t>
  </si>
  <si>
    <t>ВЫБОР</t>
  </si>
  <si>
    <t>CHOOSE</t>
  </si>
  <si>
    <t>Выбирает значение из списка значений по индексу.</t>
  </si>
  <si>
    <t>СТОЛБЕЦ</t>
  </si>
  <si>
    <t>COLUMN</t>
  </si>
  <si>
    <t>Определяет номер столбца, на который указывает ссылка.</t>
  </si>
  <si>
    <t>ЧИСЛСТОЛБ</t>
  </si>
  <si>
    <t>COLUMNS</t>
  </si>
  <si>
    <t>Определяет количество столбцов в массиве или ссылке.</t>
  </si>
  <si>
    <t>ПОЛУЧИТЬ.ДАННЫЕ.</t>
  </si>
  <si>
    <t>GETPIVOTDATA</t>
  </si>
  <si>
    <t>Возвращает данные, хранящиеся в сводной таблице.</t>
  </si>
  <si>
    <t>СВОДНОЙ.ТАБЛИЦЫ</t>
  </si>
  <si>
    <t>ГПР</t>
  </si>
  <si>
    <t>HLOOKUP</t>
  </si>
  <si>
    <t>Ищет значение в первой строке массива и выдает значение из ячейки в найденном столбце и указанной строке.</t>
  </si>
  <si>
    <t>ГИПЕРССЫЛКА</t>
  </si>
  <si>
    <t>HYPERLINK</t>
  </si>
  <si>
    <t>Создает ссылку, открывающую документ, находящийся на жестком диске, сервере сети или в Интернете.</t>
  </si>
  <si>
    <t>ИНДЕКС</t>
  </si>
  <si>
    <t>INDEX</t>
  </si>
  <si>
    <t>По индексу получает значение из ссылки или массива.</t>
  </si>
  <si>
    <t>[ads]</t>
  </si>
  <si>
    <t>ДВССЫЛ</t>
  </si>
  <si>
    <t>INDIRECT</t>
  </si>
  <si>
    <t>Определяет ссылку, заданную текстовым значением.</t>
  </si>
  <si>
    <t>ПРОСМОТР</t>
  </si>
  <si>
    <t>LOOKUP</t>
  </si>
  <si>
    <t>Ищет значения в векторе или массиве.</t>
  </si>
  <si>
    <t>ПОИСКПОЗ</t>
  </si>
  <si>
    <t>MATCH</t>
  </si>
  <si>
    <t>Ищет значения в ссылке или массиве.</t>
  </si>
  <si>
    <t>СМЕЩ</t>
  </si>
  <si>
    <t>OFFSET</t>
  </si>
  <si>
    <t>Определяет смещение ссылки относительно заданной ссылки.</t>
  </si>
  <si>
    <t>СТРОКА</t>
  </si>
  <si>
    <t>ROW</t>
  </si>
  <si>
    <t>Определяет номер строки, определяемой ссылкой.</t>
  </si>
  <si>
    <t>ЧСТРОК</t>
  </si>
  <si>
    <t>ROWS</t>
  </si>
  <si>
    <t>Определяет количество строк в ссылке.</t>
  </si>
  <si>
    <t>ДРВ</t>
  </si>
  <si>
    <t>RTD</t>
  </si>
  <si>
    <t>Извлекает данные реального времени из программ, поддерживающих автоматизацию COM.</t>
  </si>
  <si>
    <t>ТРАНСП</t>
  </si>
  <si>
    <t>TRANSPOSE</t>
  </si>
  <si>
    <t>Выдает транспонированный массив.</t>
  </si>
  <si>
    <t>ВПР</t>
  </si>
  <si>
    <t>VLOOKUP</t>
  </si>
  <si>
    <t>Ищет значение в первом столбце массива и выдает значение из ячейки в найденной строке и указанном столбце.</t>
  </si>
  <si>
    <t>Математические и тригонометрические функции — Math &amp; Trig</t>
  </si>
  <si>
    <t>ABS</t>
  </si>
  <si>
    <t>Находит модуль (абсолютную величину) числа.</t>
  </si>
  <si>
    <t>ACOS</t>
  </si>
  <si>
    <t>Вычисляет арккосинус числа.</t>
  </si>
  <si>
    <t>ACOSH</t>
  </si>
  <si>
    <t>Вычисляет гиперболический арккосинус числа.</t>
  </si>
  <si>
    <t>ASIN</t>
  </si>
  <si>
    <t>Вычисляет арксинус числа.</t>
  </si>
  <si>
    <t>ASINH</t>
  </si>
  <si>
    <t>Вычисляет гиперболический арксинус числа.</t>
  </si>
  <si>
    <t>ATAN</t>
  </si>
  <si>
    <t>Вычисляет арктангенс числа.</t>
  </si>
  <si>
    <t>ATAN2</t>
  </si>
  <si>
    <t>Вычисляет арктангенс для заданных координат x и y.</t>
  </si>
  <si>
    <t>ATANH</t>
  </si>
  <si>
    <t>Вычисляет гиперболический арктангенс числа.</t>
  </si>
  <si>
    <t>ОКРВВЕРХ</t>
  </si>
  <si>
    <t>CEILING</t>
  </si>
  <si>
    <t>Округляет число до ближайшего целого или до ближайшего кратного указанному значению.</t>
  </si>
  <si>
    <t>ЧИСЛКОМБ</t>
  </si>
  <si>
    <t>COMBIN</t>
  </si>
  <si>
    <t>Находит количество комбинаций для заданного числа объектов.</t>
  </si>
  <si>
    <t>COS</t>
  </si>
  <si>
    <t>Вычисляет косинус числа.</t>
  </si>
  <si>
    <t>COSH</t>
  </si>
  <si>
    <t>Вычисляет гиперболический косинус числа.</t>
  </si>
  <si>
    <t>ГРАДУСЫ</t>
  </si>
  <si>
    <t>DEGREES</t>
  </si>
  <si>
    <t>Преобразует радианы в градусы.</t>
  </si>
  <si>
    <t>ЧЁТН</t>
  </si>
  <si>
    <t>EVEN</t>
  </si>
  <si>
    <t>Округляет число до ближайшего четного целого.</t>
  </si>
  <si>
    <t>EXP</t>
  </si>
  <si>
    <t>Вычисляет число e, возведенное в указанную степень.</t>
  </si>
  <si>
    <t>ФАКТР</t>
  </si>
  <si>
    <t>FACT</t>
  </si>
  <si>
    <t>Вычисляет факториал числа.</t>
  </si>
  <si>
    <t>ОКРВНИЗ</t>
  </si>
  <si>
    <t>FLOOR</t>
  </si>
  <si>
    <t>Округляет число до ближайшего меньшего по модулю целого.</t>
  </si>
  <si>
    <t>НОД</t>
  </si>
  <si>
    <t>GCD</t>
  </si>
  <si>
    <t>Находит наибольший общий делитель.</t>
  </si>
  <si>
    <t>ЦЕЛОЕ</t>
  </si>
  <si>
    <t>INT</t>
  </si>
  <si>
    <t>Округляет число до ближайшего меньшего целого.</t>
  </si>
  <si>
    <t>НОК</t>
  </si>
  <si>
    <t>LCM</t>
  </si>
  <si>
    <t>Находит наименьшее общее кратное.</t>
  </si>
  <si>
    <t>LN</t>
  </si>
  <si>
    <t>Вычисляет натуральный логарифм числа.</t>
  </si>
  <si>
    <t>LOG</t>
  </si>
  <si>
    <t>Вычисляет логарифм числа по заданному основанию.</t>
  </si>
  <si>
    <t>LOG10</t>
  </si>
  <si>
    <t>Вычисляет десятичный логарифм числа.</t>
  </si>
  <si>
    <t>МОПРЕД</t>
  </si>
  <si>
    <t>MDETERM</t>
  </si>
  <si>
    <t>Вычисляет определитель матрицы, хранящейся в массиве.</t>
  </si>
  <si>
    <t>МОБР</t>
  </si>
  <si>
    <t>MINVERSE</t>
  </si>
  <si>
    <t>Определяет обратную матрицу (матрица хранится в массиве).</t>
  </si>
  <si>
    <t>МУМНОЖ</t>
  </si>
  <si>
    <t>MMULT</t>
  </si>
  <si>
    <t>Вычисляет произведение матриц, хранящихся в массивах.</t>
  </si>
  <si>
    <t>ОСТАТ</t>
  </si>
  <si>
    <t>MOD</t>
  </si>
  <si>
    <t>Вычисляет остаток от деления.</t>
  </si>
  <si>
    <t>ОКРУГЛТ</t>
  </si>
  <si>
    <t>MROUND</t>
  </si>
  <si>
    <t>Находит число, округленное с требуемой точностью.</t>
  </si>
  <si>
    <t>МУЛЬТИНОМ</t>
  </si>
  <si>
    <t>MULTINOMIAL</t>
  </si>
  <si>
    <t>Вычисляет мультиномиальный коэффициент множества чисел.</t>
  </si>
  <si>
    <t>НЕЧЁТ</t>
  </si>
  <si>
    <t>ODD</t>
  </si>
  <si>
    <t>Округляет число до ближайшего нечетного целого.</t>
  </si>
  <si>
    <t>ПИ</t>
  </si>
  <si>
    <t>PI</t>
  </si>
  <si>
    <t>Вставляет число «пи».</t>
  </si>
  <si>
    <t>СТЕПЕНЬ</t>
  </si>
  <si>
    <t>POWER</t>
  </si>
  <si>
    <t>Вычисляет результат возведения числа в степень.</t>
  </si>
  <si>
    <t>ПРОИЗВЕД</t>
  </si>
  <si>
    <t>PRODUCT</t>
  </si>
  <si>
    <t>Вычисляет произведение аргументов.</t>
  </si>
  <si>
    <t>ЧАСТНОЕ</t>
  </si>
  <si>
    <t>QUOTIENT</t>
  </si>
  <si>
    <t>Вычисляет целую часть частного при делении.</t>
  </si>
  <si>
    <t>РАДИАНЫ</t>
  </si>
  <si>
    <t>RADIANS</t>
  </si>
  <si>
    <t>Преобразует градусы в радианы.</t>
  </si>
  <si>
    <t>СЛЧИС</t>
  </si>
  <si>
    <t>RAND</t>
  </si>
  <si>
    <t>Выдает случайное число в интервале от 0 до 1.</t>
  </si>
  <si>
    <t>СЛУЧМЕЖДУ</t>
  </si>
  <si>
    <t>RANDBETVEEN</t>
  </si>
  <si>
    <t>Выдает случайное число в заданном интервале.</t>
  </si>
  <si>
    <t>РИМСКОЕ</t>
  </si>
  <si>
    <t>ROMAN</t>
  </si>
  <si>
    <t>Преобразует число в арабской записи к числу в римской как текст.</t>
  </si>
  <si>
    <t>ОКРУГЛ</t>
  </si>
  <si>
    <t>ROUND</t>
  </si>
  <si>
    <t>Округляет число до указанного количества десятичных разрядов.</t>
  </si>
  <si>
    <t>ОКРУГЛВНИЗ</t>
  </si>
  <si>
    <t>ROUNDDOWN</t>
  </si>
  <si>
    <t>ОКРУГЛВВЕРХ</t>
  </si>
  <si>
    <t>ROUNDUP</t>
  </si>
  <si>
    <t>Округляет число до ближайшего по модулю большего целого.</t>
  </si>
  <si>
    <t>РЯД.СУММ</t>
  </si>
  <si>
    <t>SERIESSUM</t>
  </si>
  <si>
    <t>Вычисляет сумму степенного ряда по заданной формуле.</t>
  </si>
  <si>
    <t>ЗНАК</t>
  </si>
  <si>
    <t>SIGN</t>
  </si>
  <si>
    <t>Определяет знак числа.</t>
  </si>
  <si>
    <t>SIN</t>
  </si>
  <si>
    <t>Вычисляет синус заданного угла.</t>
  </si>
  <si>
    <t>SINH</t>
  </si>
  <si>
    <t>Вычисляет гиперболический синус числа.</t>
  </si>
  <si>
    <t>КОРЕНЬ</t>
  </si>
  <si>
    <t>SQRT</t>
  </si>
  <si>
    <t>Вычисляет положительное значение квадратного корня.</t>
  </si>
  <si>
    <t>КОРЕНЬПИ</t>
  </si>
  <si>
    <t>SQRTPI</t>
  </si>
  <si>
    <t>Вычисляет значение квадратного корня из числа «пи».</t>
  </si>
  <si>
    <t>ПРОМЕЖУТОЧНЫЕ.</t>
  </si>
  <si>
    <t>SUBTOTAL</t>
  </si>
  <si>
    <t>Вычисляет промежуточные итоги.</t>
  </si>
  <si>
    <t>ИТОГИ</t>
  </si>
  <si>
    <t>СУММ</t>
  </si>
  <si>
    <t>SUM</t>
  </si>
  <si>
    <t>Суммирует аргументы.</t>
  </si>
  <si>
    <t>СУММЕСЛИ</t>
  </si>
  <si>
    <t>SUMIF</t>
  </si>
  <si>
    <t>Суммирует ячейки, удовлетворяющие заданному условию.</t>
  </si>
  <si>
    <t>СУММПРОИЗВ</t>
  </si>
  <si>
    <t>SUMPRODUCT</t>
  </si>
  <si>
    <t>Вычисляет сумму произведений соответствующих элементов массивов.</t>
  </si>
  <si>
    <t>СУММКВ</t>
  </si>
  <si>
    <t>SUMSQ</t>
  </si>
  <si>
    <t>Вычисляет сумму квадратов аргументов.</t>
  </si>
  <si>
    <t>СУММРАЗНКВ</t>
  </si>
  <si>
    <t>SUMX2MY2</t>
  </si>
  <si>
    <t>Вычисляет сумму разностей квадратов соответствующих значений в двух массивах.</t>
  </si>
  <si>
    <t>СУММСУММКВ</t>
  </si>
  <si>
    <t>SUMX2PY2</t>
  </si>
  <si>
    <t>Вычисляет сумму сумм квадратов соответствующих элементов двух массивов.</t>
  </si>
  <si>
    <t>СУММКВРАЗН</t>
  </si>
  <si>
    <t>SUMXMY2</t>
  </si>
  <si>
    <t>Вычисляет сумму квадратов разностей соответствующих значений в двух массивах.</t>
  </si>
  <si>
    <t>TAN</t>
  </si>
  <si>
    <t>Вычисляет тангенс числа.</t>
  </si>
  <si>
    <t>TANH</t>
  </si>
  <si>
    <t>Вычисляет гиперболический тангенс числа.</t>
  </si>
  <si>
    <t>ОТБР</t>
  </si>
  <si>
    <t>TRUNC</t>
  </si>
  <si>
    <t>Отбрасывает дробную часть числа.</t>
  </si>
  <si>
    <t>Статистические функции — Statistical</t>
  </si>
  <si>
    <t>СРОТКЛ</t>
  </si>
  <si>
    <t>AVEDEV</t>
  </si>
  <si>
    <t>Вычисляет среднее абсолютных значений отклонений точек данных от среднего.</t>
  </si>
  <si>
    <t>СРЗНАЧ</t>
  </si>
  <si>
    <t>AVERAGE</t>
  </si>
  <si>
    <t>Вычисляет среднее арифметическое аргументов.</t>
  </si>
  <si>
    <t>СРЗНАЧА</t>
  </si>
  <si>
    <t>AVERAGEA</t>
  </si>
  <si>
    <t>Вычисляет среднее арифметическое аргументов, включая числа, текст и логические значения.</t>
  </si>
  <si>
    <t>БЕТАРАСП</t>
  </si>
  <si>
    <t>BETADIST</t>
  </si>
  <si>
    <t>Определяет интегральную функцию плотности бета-вероятности.</t>
  </si>
  <si>
    <t>БЕТАОБР</t>
  </si>
  <si>
    <t>BETAINV</t>
  </si>
  <si>
    <t>Определяет обратную функцию к интегральной функции плотности бета-вероятности.</t>
  </si>
  <si>
    <t>БИНОМРАСП</t>
  </si>
  <si>
    <t>BINOMDIST</t>
  </si>
  <si>
    <t>Вычисляет отдельное значение биномиального распределения.</t>
  </si>
  <si>
    <t>ХИ2РАСП</t>
  </si>
  <si>
    <t>CHIDIST</t>
  </si>
  <si>
    <t>Вычисляет одностороннюю вероятность распределения хи-квадрат.</t>
  </si>
  <si>
    <t>ХИ2ОБР</t>
  </si>
  <si>
    <t>CHIINV</t>
  </si>
  <si>
    <t>Вычисляет обратное значение односторонней вероятности распределения хи-квадрат.</t>
  </si>
  <si>
    <t>ХИ2ТЕСТ</t>
  </si>
  <si>
    <t>CHITEST</t>
  </si>
  <si>
    <t>Определяет тест на независимость.</t>
  </si>
  <si>
    <t>ДОВЕРИТ</t>
  </si>
  <si>
    <t>CONFIDENCE</t>
  </si>
  <si>
    <t>Определяет доверительный интервал для среднего значения по генеральной совокупности.</t>
  </si>
  <si>
    <t>КОРРЕЛ</t>
  </si>
  <si>
    <t>CORREL</t>
  </si>
  <si>
    <t>Находит коэффициент корреляции между двумя множествами данных.</t>
  </si>
  <si>
    <t>СЧЁТ</t>
  </si>
  <si>
    <t>COUNT</t>
  </si>
  <si>
    <t>Подсчитывает количество чисел в списке аргументов.</t>
  </si>
  <si>
    <t>СЧЁТЗ</t>
  </si>
  <si>
    <t>COUNTA</t>
  </si>
  <si>
    <t>Подсчитывает количество значений в списке аргументов.</t>
  </si>
  <si>
    <t>СЧИТАТЬПУСТОТЫ</t>
  </si>
  <si>
    <t>COUNTBLANK</t>
  </si>
  <si>
    <t>Подсчитывает количество пустых ячеек в заданном диапазоне.</t>
  </si>
  <si>
    <t>СЧЁТЕСЛИ</t>
  </si>
  <si>
    <t>COUNTIF</t>
  </si>
  <si>
    <t>Подсчитывает количество непустых ячеек, удовлетворяющих заданному условию внутри диапазона.</t>
  </si>
  <si>
    <t>КОВАР</t>
  </si>
  <si>
    <t>COVAR</t>
  </si>
  <si>
    <t>Определяет ковариацию, то есть среднее произведений отклонений для каждой пары точек.</t>
  </si>
  <si>
    <t>КРИТБИНОМ</t>
  </si>
  <si>
    <t>CRITBINOM</t>
  </si>
  <si>
    <t>Находит наименьшее значение, для которого биномиальная функция распределения меньше или равна заданному значению.</t>
  </si>
  <si>
    <t>КВАДРОТКЛ</t>
  </si>
  <si>
    <t>DEVSQ</t>
  </si>
  <si>
    <t>Вычисляет сумму квадратов отклонений.</t>
  </si>
  <si>
    <t>ЭКСПРАСП</t>
  </si>
  <si>
    <t>EXPONDIST</t>
  </si>
  <si>
    <t>Находит экспоненциальное распределение.</t>
  </si>
  <si>
    <t>FРАСП</t>
  </si>
  <si>
    <t>FDIST</t>
  </si>
  <si>
    <t>Находит F-распределение вероятности.</t>
  </si>
  <si>
    <t>FРАСПОБР</t>
  </si>
  <si>
    <t>FINV</t>
  </si>
  <si>
    <t>Определяет обратное значение для F-распределения вероятности.</t>
  </si>
  <si>
    <t>ФИШЕР</t>
  </si>
  <si>
    <t>FISHER</t>
  </si>
  <si>
    <t>Находит преобразование Фишера.</t>
  </si>
  <si>
    <t>ФИШЕРОБР</t>
  </si>
  <si>
    <t>FISHERINV</t>
  </si>
  <si>
    <t>Находит обратное преобразование Фишера.</t>
  </si>
  <si>
    <t>ПРЕДСКАЗ</t>
  </si>
  <si>
    <t>FORECAST</t>
  </si>
  <si>
    <t>Вычисляет значение линейного тренда.</t>
  </si>
  <si>
    <t>ЧАСТОТА</t>
  </si>
  <si>
    <t>FREQUENCY</t>
  </si>
  <si>
    <t>Находит распределение частот в виде вертикального массива.</t>
  </si>
  <si>
    <t>ФТЕСТ</t>
  </si>
  <si>
    <t>FTEST</t>
  </si>
  <si>
    <t>Определяет результат F-теста.</t>
  </si>
  <si>
    <t>ГАММАРАСП</t>
  </si>
  <si>
    <t>GAMMADIST</t>
  </si>
  <si>
    <t>Находит гамма-распределение.</t>
  </si>
  <si>
    <t>ГАММАОБР</t>
  </si>
  <si>
    <t>GAMMAINV</t>
  </si>
  <si>
    <t>Находит обратное гамма-распределение.</t>
  </si>
  <si>
    <t>ГАММАНЛОГ</t>
  </si>
  <si>
    <t>GAMMALN</t>
  </si>
  <si>
    <t>Вычисляет натуральный логарифм гамма функции.</t>
  </si>
  <si>
    <t>СРГЕОМ</t>
  </si>
  <si>
    <t>GEOMEAN</t>
  </si>
  <si>
    <t>Вычисляет среднее геометрическое.</t>
  </si>
  <si>
    <t>РОСТ</t>
  </si>
  <si>
    <t>GROWTH</t>
  </si>
  <si>
    <t>Вычисляет значения в соответствии с экспоненциальным трендом.</t>
  </si>
  <si>
    <t>СРГАРМ</t>
  </si>
  <si>
    <t>HARMEAN</t>
  </si>
  <si>
    <t>Вычисляет среднее гармоническое.</t>
  </si>
  <si>
    <t>ГИПЕРГЕОМЕТ</t>
  </si>
  <si>
    <t>HYRGEOMDIST</t>
  </si>
  <si>
    <t>Определяет гипергеометрическое распределение.</t>
  </si>
  <si>
    <t>ОТРЕЗОК</t>
  </si>
  <si>
    <t>INTERCEPT</t>
  </si>
  <si>
    <t>Находит отрезок, отсекаемый на оси линией линейной регрессии.</t>
  </si>
  <si>
    <t>ЭКСЦЕСС</t>
  </si>
  <si>
    <t>KURT</t>
  </si>
  <si>
    <t>Определяет эксцесс множества данных.</t>
  </si>
  <si>
    <t>НАИБОЛЬШИЙ</t>
  </si>
  <si>
    <t>LARGE</t>
  </si>
  <si>
    <t>Находит k-ое наибольшее значение из множества данных.</t>
  </si>
  <si>
    <t>ЛИНЕЙН</t>
  </si>
  <si>
    <t>LINEST</t>
  </si>
  <si>
    <t>Находит параметры линейного тренда.</t>
  </si>
  <si>
    <t>ЛГРФПРИБЛ</t>
  </si>
  <si>
    <t>LOGEST</t>
  </si>
  <si>
    <t>Находит параметры экспоненциального тренда.</t>
  </si>
  <si>
    <t>ЛОГНОРМОБР</t>
  </si>
  <si>
    <t>LOGINV</t>
  </si>
  <si>
    <t>Находит обратное логарифмическое нормальное распределение.</t>
  </si>
  <si>
    <t>ЛОГНОРМРАСП</t>
  </si>
  <si>
    <t>LOGNORMDIST</t>
  </si>
  <si>
    <t>Находит интегральное логарифмическое нормальное распределение.</t>
  </si>
  <si>
    <t>МАКС</t>
  </si>
  <si>
    <t>MAX</t>
  </si>
  <si>
    <t>Определяет максимальное значение из списка аргументов.</t>
  </si>
  <si>
    <t>МАКСА</t>
  </si>
  <si>
    <t>MAXA</t>
  </si>
  <si>
    <t>Определяет максимальное значение из списка аргументов, включая числа, текст и логические значения.</t>
  </si>
  <si>
    <t>МЕДИАНА</t>
  </si>
  <si>
    <t>MEDIAN</t>
  </si>
  <si>
    <t>Находит медиану заданных чисел.</t>
  </si>
  <si>
    <t>МИН</t>
  </si>
  <si>
    <t>MIN</t>
  </si>
  <si>
    <t>Определяет минимальное значение из списка аргументов.</t>
  </si>
  <si>
    <t>МИНА</t>
  </si>
  <si>
    <t>MINA</t>
  </si>
  <si>
    <t>Определяет минимальное значение из списка аргументов, включая числа, текст и логические значения.</t>
  </si>
  <si>
    <t>МОДА</t>
  </si>
  <si>
    <t>MODE</t>
  </si>
  <si>
    <t>Определяет значение моды множества данных.</t>
  </si>
  <si>
    <t>ОТРБИНОМРАСП</t>
  </si>
  <si>
    <t>NEGBINOMDIST</t>
  </si>
  <si>
    <t>Находит отрицательное биномиальное распределение.</t>
  </si>
  <si>
    <t>НОРМРАСП</t>
  </si>
  <si>
    <t>NORMDIST</t>
  </si>
  <si>
    <t>Выдает нормальную функцию распределения.</t>
  </si>
  <si>
    <t>НОРМОБР</t>
  </si>
  <si>
    <t>NORMINV</t>
  </si>
  <si>
    <t>Выдает обратное нормальное распределение.</t>
  </si>
  <si>
    <t>НОРМСТРАСП</t>
  </si>
  <si>
    <t>NORMSDIST</t>
  </si>
  <si>
    <t>Выдает стандартное нормальное интегральное распределение.</t>
  </si>
  <si>
    <t>НОРМСТОБР</t>
  </si>
  <si>
    <t>NORMSINV</t>
  </si>
  <si>
    <t>Выдает обратное значение стандартного нормального распределения.</t>
  </si>
  <si>
    <t>ПИРСОН</t>
  </si>
  <si>
    <t>PEARSON</t>
  </si>
  <si>
    <t>Определяет коэффициент корреляции Пирсона.</t>
  </si>
  <si>
    <t>ПЕРСЕНТИЛЬ</t>
  </si>
  <si>
    <t>PERCENTILE</t>
  </si>
  <si>
    <t>Определяет k-ую персентиль для значений из интервала.</t>
  </si>
  <si>
    <t>ПРОЦЕНТРАНГ</t>
  </si>
  <si>
    <t>PERCENTRANK</t>
  </si>
  <si>
    <t>Определяет процентную норму значения в множестве данных.</t>
  </si>
  <si>
    <t>ПЕРЕСТ</t>
  </si>
  <si>
    <t>PERMUT</t>
  </si>
  <si>
    <t>Находит количество перестановок для заданного числа объектов.</t>
  </si>
  <si>
    <t>ПУАССОН</t>
  </si>
  <si>
    <t>POISSON</t>
  </si>
  <si>
    <t>Выдает распределение Пуассона.</t>
  </si>
  <si>
    <t>ВЕРОЯТНОСТЬ</t>
  </si>
  <si>
    <t>PROB</t>
  </si>
  <si>
    <t>Определяет вероятность того, что значение из диапазона находится внутри заданных пределов.</t>
  </si>
  <si>
    <t>КВАРТИЛЬ</t>
  </si>
  <si>
    <t>QUARTILE</t>
  </si>
  <si>
    <t>Определяет квартиль множества данных.</t>
  </si>
  <si>
    <t>РАНГ</t>
  </si>
  <si>
    <t>RANK</t>
  </si>
  <si>
    <t>Определяет ранг числа в списке чисел.</t>
  </si>
  <si>
    <t>КВПИРСОН</t>
  </si>
  <si>
    <t>RSQ</t>
  </si>
  <si>
    <t>Находит квадрат коэффициента корреляции Пирсона.</t>
  </si>
  <si>
    <t>СКОС</t>
  </si>
  <si>
    <t>SKEW</t>
  </si>
  <si>
    <t>Определяет асимметрию распределения.</t>
  </si>
  <si>
    <t>НАКЛОН</t>
  </si>
  <si>
    <t>SLOPE</t>
  </si>
  <si>
    <t>Находит наклон линии линейной регрессии.</t>
  </si>
  <si>
    <t>НАИМЕНЬШИЙ</t>
  </si>
  <si>
    <t>SMALL</t>
  </si>
  <si>
    <t>Находит k-ое наименьшее значение в множестве данных.</t>
  </si>
  <si>
    <t>НОРМАЛИЗАЦИЯ</t>
  </si>
  <si>
    <t>STANDARDIZE</t>
  </si>
  <si>
    <t>Вычисляет нормализованное значение.</t>
  </si>
  <si>
    <t>СТАНДОТКЛОН</t>
  </si>
  <si>
    <t>STDEV</t>
  </si>
  <si>
    <t>Оценивает стандартное отклонение по выборке.</t>
  </si>
  <si>
    <t>СТАНДОТКЛОНА</t>
  </si>
  <si>
    <t>STDEVA</t>
  </si>
  <si>
    <t>Оценивает стандартное отклонение по выборке, включая числа, текст и логические значения.</t>
  </si>
  <si>
    <t>СТАНДОТКЛОНП</t>
  </si>
  <si>
    <t>STDEVP</t>
  </si>
  <si>
    <t>Определяет стандартное отклонение по генеральной совокупности.</t>
  </si>
  <si>
    <t>СТАНДОТКЛОНПА</t>
  </si>
  <si>
    <t>STDEVPA</t>
  </si>
  <si>
    <t>Определяет стандартное отклонение по генеральной совокупности, включая числа, текст и логические значения.</t>
  </si>
  <si>
    <t>СТОШYX</t>
  </si>
  <si>
    <t>STEYX</t>
  </si>
  <si>
    <t>Определяет стандартную ошибку предсказанных значений y для каждого значения x в регрессии.</t>
  </si>
  <si>
    <t>СТЬЮДРАСП</t>
  </si>
  <si>
    <t>TDIST</t>
  </si>
  <si>
    <t>Выдает t-распределение Стьюдента.</t>
  </si>
  <si>
    <t>СТЬЮДРАСПОБР</t>
  </si>
  <si>
    <t>TINV</t>
  </si>
  <si>
    <t>Выдает обратное t-распределение Стьюдента.</t>
  </si>
  <si>
    <t>ТЕНДЕНЦИЯ</t>
  </si>
  <si>
    <t>TREND</t>
  </si>
  <si>
    <t>Находит значения в соответствии с линейным трендом.</t>
  </si>
  <si>
    <t>УРЕЗСРЕДНЕЕ</t>
  </si>
  <si>
    <t>TRIMMEAN</t>
  </si>
  <si>
    <t>Находит среднее внутренности множества данных.</t>
  </si>
  <si>
    <t>ТТЕСТ</t>
  </si>
  <si>
    <t>TTEST</t>
  </si>
  <si>
    <t>Находит вероятность, соответствующую критерию Стьюдента.</t>
  </si>
  <si>
    <t>ДИСП</t>
  </si>
  <si>
    <t>VAR</t>
  </si>
  <si>
    <t>Оценивает дисперсию по выборке.</t>
  </si>
  <si>
    <t>ДИСПА</t>
  </si>
  <si>
    <t>VARA</t>
  </si>
  <si>
    <t>Оценивает дисперсию по выборке, включая числа, текст и логические значения.</t>
  </si>
  <si>
    <t>ДИСПР</t>
  </si>
  <si>
    <t>VARP</t>
  </si>
  <si>
    <t>Вычисляет дисперсию для генеральной совокупности.</t>
  </si>
  <si>
    <t>ДИСПРА</t>
  </si>
  <si>
    <t>VARPA</t>
  </si>
  <si>
    <t>Вычисляет дисперсию для генеральной совокупности, включая числа, текст и логические значения.</t>
  </si>
  <si>
    <t>ВЕЙБУЛЛ</t>
  </si>
  <si>
    <t>WEIBULL</t>
  </si>
  <si>
    <t>Выдает распределение Вейбулла.</t>
  </si>
  <si>
    <t>ZТЕСТ</t>
  </si>
  <si>
    <t>ZTEST</t>
  </si>
  <si>
    <t>Выдает двустороннее P-значение z-теста.</t>
  </si>
  <si>
    <t>Текстовые функции — Text</t>
  </si>
  <si>
    <t>БАТТЕКСТ</t>
  </si>
  <si>
    <t>BAHTTEXT</t>
  </si>
  <si>
    <t>Преобразует чисто в текст (бат) на тайском языке</t>
  </si>
  <si>
    <t>СИМВОЛ</t>
  </si>
  <si>
    <t>CHAR</t>
  </si>
  <si>
    <t>Определяет знак по заданному коду.</t>
  </si>
  <si>
    <t>ПЕЧСИМВ</t>
  </si>
  <si>
    <t>CLEAN</t>
  </si>
  <si>
    <t>Удаляет все непечатаемые знаки из текста.</t>
  </si>
  <si>
    <t>КОДСИМВ</t>
  </si>
  <si>
    <t>CODE</t>
  </si>
  <si>
    <t>Определяет числовой код первого знака в текстовой строке.</t>
  </si>
  <si>
    <t>СЦЕПИТЬ</t>
  </si>
  <si>
    <t>CONCATENATE</t>
  </si>
  <si>
    <t>Объединяет несколько текстовых элементов в один.</t>
  </si>
  <si>
    <t>РУБЛЬ</t>
  </si>
  <si>
    <t>DOLLAR</t>
  </si>
  <si>
    <t>Преобразует число в текст, используя денежный формат доллара.</t>
  </si>
  <si>
    <t>СОВПАД</t>
  </si>
  <si>
    <t>EXACT</t>
  </si>
  <si>
    <t>Проверяет идентичность двух текстов.</t>
  </si>
  <si>
    <t>НАЙТИ</t>
  </si>
  <si>
    <t>FIND</t>
  </si>
  <si>
    <t>Ищет вхождение одного текста в другой (с учетом регистра).</t>
  </si>
  <si>
    <t>ФИКСИРОВАННЫЙ</t>
  </si>
  <si>
    <t>FIXED</t>
  </si>
  <si>
    <t>Форматирует число и преобразует его в текст с заданным числом десятичных знаков.</t>
  </si>
  <si>
    <t>ЛЕВСИМВ</t>
  </si>
  <si>
    <t>LEFT</t>
  </si>
  <si>
    <t>Выдает нужное количество самых левых знаков в строке.</t>
  </si>
  <si>
    <t>ДЛСТР</t>
  </si>
  <si>
    <t>LEN</t>
  </si>
  <si>
    <t>Определяет количество знаков в текстовой строке.</t>
  </si>
  <si>
    <t>СТРОЧН</t>
  </si>
  <si>
    <t>LOWER</t>
  </si>
  <si>
    <t>Делает все буквы в тексте строчными.</t>
  </si>
  <si>
    <t>ПСТР</t>
  </si>
  <si>
    <t>MID</t>
  </si>
  <si>
    <t>Выдает определенное число знаков из строки текста, начиная с указанной позиции.</t>
  </si>
  <si>
    <t>ПРОПНАЧ</t>
  </si>
  <si>
    <t>PROPER</t>
  </si>
  <si>
    <t>Делает прописной первую букву в каждом слове текста.</t>
  </si>
  <si>
    <t>ЗАМЕНИТЬ</t>
  </si>
  <si>
    <t>REPLACE</t>
  </si>
  <si>
    <t>Заменяет знаки в тексте.</t>
  </si>
  <si>
    <t>ПОВТОР</t>
  </si>
  <si>
    <t>REPT</t>
  </si>
  <si>
    <t>Повторяет текст заданное число раз.</t>
  </si>
  <si>
    <t>ПРАВСИМВ</t>
  </si>
  <si>
    <t>RIGHT</t>
  </si>
  <si>
    <t>Выдает самые правые знаки текстовой строки.</t>
  </si>
  <si>
    <t>ПОИСК</t>
  </si>
  <si>
    <t>SEARCH</t>
  </si>
  <si>
    <t>Ищет вхождение одного текста в другой (без учета регистра).</t>
  </si>
  <si>
    <t>ПОДСТАВИТЬ</t>
  </si>
  <si>
    <t>SUBSTITUTE</t>
  </si>
  <si>
    <t>Заменяет в текстовой строке старый текст новым.</t>
  </si>
  <si>
    <t>Т</t>
  </si>
  <si>
    <t>T</t>
  </si>
  <si>
    <t>Преобразует аргумент в текст.</t>
  </si>
  <si>
    <t>ТЕКСТ</t>
  </si>
  <si>
    <t>TEXT</t>
  </si>
  <si>
    <t>Форматирует число и преобразует его в текст.</t>
  </si>
  <si>
    <t>СЖПРОБЕЛЫ</t>
  </si>
  <si>
    <t>TRIM</t>
  </si>
  <si>
    <t>Удаляет из текста лишние пробелы.</t>
  </si>
  <si>
    <t>ПРОПИСН</t>
  </si>
  <si>
    <t>UPPER</t>
  </si>
  <si>
    <t>Делает все буквы в тексте прописными.</t>
  </si>
  <si>
    <t>ЗНАЧЕН</t>
  </si>
  <si>
    <t>VALUE</t>
  </si>
  <si>
    <t>Преобразует текстовый аргумент в число.</t>
  </si>
  <si>
    <t>Соответствие английских и русских формул в Excel</t>
  </si>
  <si>
    <t>Функции баз данных — Database</t>
  </si>
  <si>
    <t>Определяет информацию о формате, местоположении или содержимом ячейки.</t>
  </si>
  <si>
    <t>ADRESS</t>
  </si>
  <si>
    <t>ПРОМЕЖУТОЧНЫЕ.ИТОГИ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</si>
</sst>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_-[$$-409]* #,##0_ ;_-[$$-409]* \-#,##0\ ;_-[$$-409]* &quot;-&quot;??_ ;_-@_ "/>
    <numFmt numFmtId="165" formatCode="_-[$$-409]* #,##0.00_ ;_-[$$-409]* \-#,##0.00\ ;_-[$$-409]* &quot;-&quot;??_ ;_-@_ "/>
    <numFmt numFmtId="166" formatCode="0.0"/>
    <numFmt numFmtId="167" formatCode="0.000"/>
    <numFmt numFmtId="168" formatCode="#,##0.00&quot;р.&quot;;[Red]\-#,##0.00&quot;р.&quot;"/>
    <numFmt numFmtId="169" formatCode="_-[$$-409]* #,##0.000_ ;_-[$$-409]* \-#,##0.000\ ;_-[$$-409]* &quot;-&quot;??_ ;_-@_ "/>
    <numFmt numFmtId="170" formatCode="_-[$$-409]* #,##0.000_ ;_-[$$-409]* \-#,##0.000\ ;_-[$$-409]* &quot;-&quot;???_ ;_-@_ "/>
    <numFmt numFmtId="171" formatCode="0.0%"/>
    <numFmt numFmtId="172" formatCode="0.0000"/>
    <numFmt numFmtId="173" formatCode="#,##0.00;(#,##0.00)"/>
  </numFmts>
  <fonts count="10">
    <font>
      <sz val="11.0"/>
      <color theme="1"/>
      <name val="Calibri"/>
      <scheme val="minor"/>
    </font>
    <font>
      <b/>
      <sz val="11.0"/>
      <color rgb="FF00B050"/>
      <name val="Calibri"/>
    </font>
    <font>
      <sz val="11.0"/>
      <color theme="1"/>
      <name val="Calibri"/>
    </font>
    <font>
      <sz val="11.0"/>
      <color rgb="FF0000FF"/>
      <name val="Calibri"/>
    </font>
    <font>
      <color theme="1"/>
      <name val="Calibri"/>
      <scheme val="minor"/>
    </font>
    <font>
      <color rgb="FF0000FF"/>
      <name val="Calibri"/>
      <scheme val="minor"/>
    </font>
    <font>
      <b/>
      <sz val="11.0"/>
      <color theme="1"/>
      <name val="Calibri"/>
    </font>
    <font>
      <b/>
      <i/>
      <sz val="11.0"/>
      <color theme="1"/>
      <name val="Calibri"/>
    </font>
    <font>
      <b/>
      <color theme="1"/>
      <name val="Calibri"/>
      <scheme val="minor"/>
    </font>
    <font>
      <b/>
      <sz val="20.0"/>
      <color rgb="FF366092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F2F2F2"/>
        <bgColor rgb="FFF2F2F2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10" xfId="0" applyAlignment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1" fillId="0" fontId="4" numFmtId="0" xfId="0" applyBorder="1" applyFont="1"/>
    <xf borderId="1" fillId="0" fontId="3" numFmtId="9" xfId="0" applyAlignment="1" applyBorder="1" applyFont="1" applyNumberFormat="1">
      <alignment readingOrder="0"/>
    </xf>
    <xf borderId="0" fillId="0" fontId="3" numFmtId="9" xfId="0" applyAlignment="1" applyFont="1" applyNumberFormat="1">
      <alignment readingOrder="0"/>
    </xf>
    <xf borderId="2" fillId="0" fontId="2" numFmtId="0" xfId="0" applyBorder="1" applyFont="1"/>
    <xf borderId="0" fillId="0" fontId="5" numFmtId="0" xfId="0" applyFont="1"/>
    <xf borderId="3" fillId="2" fontId="6" numFmtId="0" xfId="0" applyBorder="1" applyFill="1" applyFont="1"/>
    <xf borderId="3" fillId="2" fontId="6" numFmtId="164" xfId="0" applyBorder="1" applyFont="1" applyNumberFormat="1"/>
    <xf borderId="1" fillId="2" fontId="6" numFmtId="0" xfId="0" applyBorder="1" applyFont="1"/>
    <xf borderId="1" fillId="2" fontId="6" numFmtId="164" xfId="0" applyBorder="1" applyFont="1" applyNumberFormat="1"/>
    <xf borderId="3" fillId="2" fontId="6" numFmtId="165" xfId="0" applyBorder="1" applyFont="1" applyNumberFormat="1"/>
    <xf borderId="0" fillId="0" fontId="6" numFmtId="0" xfId="0" applyFont="1"/>
    <xf borderId="0" fillId="0" fontId="6" numFmtId="165" xfId="0" applyFont="1" applyNumberFormat="1"/>
    <xf borderId="0" fillId="0" fontId="2" numFmtId="9" xfId="0" applyFont="1" applyNumberFormat="1"/>
    <xf borderId="0" fillId="0" fontId="2" numFmtId="165" xfId="0" applyFont="1" applyNumberFormat="1"/>
    <xf borderId="0" fillId="0" fontId="4" numFmtId="0" xfId="0" applyAlignment="1" applyFont="1">
      <alignment readingOrder="0"/>
    </xf>
    <xf borderId="0" fillId="0" fontId="6" numFmtId="164" xfId="0" applyFont="1" applyNumberFormat="1"/>
    <xf borderId="3" fillId="3" fontId="6" numFmtId="0" xfId="0" applyBorder="1" applyFill="1" applyFont="1"/>
    <xf borderId="3" fillId="3" fontId="2" numFmtId="0" xfId="0" applyBorder="1" applyFont="1"/>
    <xf borderId="3" fillId="2" fontId="6" numFmtId="1" xfId="0" applyBorder="1" applyFont="1" applyNumberFormat="1"/>
    <xf borderId="3" fillId="4" fontId="1" numFmtId="0" xfId="0" applyBorder="1" applyFill="1" applyFont="1"/>
    <xf borderId="3" fillId="2" fontId="6" numFmtId="166" xfId="0" applyBorder="1" applyFont="1" applyNumberFormat="1"/>
    <xf borderId="0" fillId="0" fontId="7" numFmtId="0" xfId="0" applyFont="1"/>
    <xf borderId="0" fillId="0" fontId="3" numFmtId="9" xfId="0" applyFont="1" applyNumberFormat="1"/>
    <xf borderId="3" fillId="2" fontId="6" numFmtId="2" xfId="0" applyBorder="1" applyFont="1" applyNumberFormat="1"/>
    <xf borderId="3" fillId="5" fontId="6" numFmtId="0" xfId="0" applyBorder="1" applyFill="1" applyFont="1"/>
    <xf borderId="3" fillId="5" fontId="6" numFmtId="2" xfId="0" applyBorder="1" applyFont="1" applyNumberFormat="1"/>
    <xf borderId="0" fillId="0" fontId="2" numFmtId="167" xfId="0" applyFont="1" applyNumberFormat="1"/>
    <xf borderId="0" fillId="0" fontId="2" numFmtId="168" xfId="0" applyFont="1" applyNumberFormat="1"/>
    <xf borderId="0" fillId="0" fontId="2" numFmtId="166" xfId="0" applyFont="1" applyNumberFormat="1"/>
    <xf borderId="3" fillId="5" fontId="6" numFmtId="169" xfId="0" applyBorder="1" applyFont="1" applyNumberFormat="1"/>
    <xf borderId="3" fillId="2" fontId="6" numFmtId="167" xfId="0" applyBorder="1" applyFont="1" applyNumberFormat="1"/>
    <xf borderId="3" fillId="2" fontId="6" numFmtId="170" xfId="0" applyBorder="1" applyFont="1" applyNumberFormat="1"/>
    <xf borderId="3" fillId="6" fontId="6" numFmtId="0" xfId="0" applyBorder="1" applyFill="1" applyFont="1"/>
    <xf borderId="3" fillId="6" fontId="2" numFmtId="0" xfId="0" applyBorder="1" applyFont="1"/>
    <xf borderId="0" fillId="0" fontId="3" numFmtId="10" xfId="0" applyFont="1" applyNumberFormat="1"/>
    <xf borderId="0" fillId="0" fontId="2" numFmtId="10" xfId="0" applyFont="1" applyNumberFormat="1"/>
    <xf borderId="3" fillId="2" fontId="6" numFmtId="171" xfId="0" applyBorder="1" applyFont="1" applyNumberFormat="1"/>
    <xf borderId="0" fillId="0" fontId="4" numFmtId="172" xfId="0" applyFont="1" applyNumberFormat="1"/>
    <xf borderId="0" fillId="0" fontId="2" numFmtId="1" xfId="0" applyFont="1" applyNumberFormat="1"/>
    <xf borderId="0" fillId="0" fontId="6" numFmtId="173" xfId="0" applyAlignment="1" applyFont="1" applyNumberFormat="1">
      <alignment readingOrder="0"/>
    </xf>
    <xf borderId="0" fillId="0" fontId="8" numFmtId="173" xfId="0" applyAlignment="1" applyFont="1" applyNumberFormat="1">
      <alignment readingOrder="0"/>
    </xf>
    <xf borderId="3" fillId="7" fontId="7" numFmtId="0" xfId="0" applyBorder="1" applyFill="1" applyFont="1"/>
    <xf borderId="3" fillId="7" fontId="2" numFmtId="0" xfId="0" applyBorder="1" applyFont="1"/>
    <xf borderId="0" fillId="0" fontId="4" numFmtId="1" xfId="0" applyFont="1" applyNumberFormat="1"/>
    <xf borderId="0" fillId="0" fontId="5" numFmtId="9" xfId="0" applyAlignment="1" applyFont="1" applyNumberFormat="1">
      <alignment readingOrder="0"/>
    </xf>
    <xf borderId="3" fillId="2" fontId="6" numFmtId="9" xfId="0" applyBorder="1" applyFont="1" applyNumberFormat="1"/>
    <xf borderId="3" fillId="5" fontId="6" numFmtId="171" xfId="0" applyBorder="1" applyFont="1" applyNumberFormat="1"/>
    <xf borderId="3" fillId="2" fontId="6" numFmtId="10" xfId="0" applyBorder="1" applyFont="1" applyNumberFormat="1"/>
    <xf borderId="0" fillId="0" fontId="9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0" fontId="6" numFmtId="0" xfId="0" applyAlignment="1" applyFont="1">
      <alignment horizontal="left" shrinkToFit="0" wrapText="1"/>
    </xf>
    <xf borderId="0" fillId="0" fontId="2" numFmtId="0" xfId="0" applyAlignment="1" applyFont="1">
      <alignment horizontal="right" shrinkToFit="0" wrapText="1"/>
    </xf>
    <xf borderId="0" fillId="0" fontId="6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6.png"/><Relationship Id="rId3" Type="http://schemas.openxmlformats.org/officeDocument/2006/relationships/image" Target="../media/image27.png"/><Relationship Id="rId4" Type="http://schemas.openxmlformats.org/officeDocument/2006/relationships/image" Target="../media/image15.png"/><Relationship Id="rId10" Type="http://schemas.openxmlformats.org/officeDocument/2006/relationships/image" Target="../media/image26.png"/><Relationship Id="rId9" Type="http://schemas.openxmlformats.org/officeDocument/2006/relationships/image" Target="../media/image13.png"/><Relationship Id="rId5" Type="http://schemas.openxmlformats.org/officeDocument/2006/relationships/image" Target="../media/image1.png"/><Relationship Id="rId6" Type="http://schemas.openxmlformats.org/officeDocument/2006/relationships/image" Target="../media/image8.png"/><Relationship Id="rId7" Type="http://schemas.openxmlformats.org/officeDocument/2006/relationships/image" Target="../media/image23.png"/><Relationship Id="rId8" Type="http://schemas.openxmlformats.org/officeDocument/2006/relationships/image" Target="../media/image1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0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19.png"/><Relationship Id="rId6" Type="http://schemas.openxmlformats.org/officeDocument/2006/relationships/image" Target="../media/image22.png"/><Relationship Id="rId7" Type="http://schemas.openxmlformats.org/officeDocument/2006/relationships/image" Target="../media/image17.png"/><Relationship Id="rId8" Type="http://schemas.openxmlformats.org/officeDocument/2006/relationships/image" Target="../media/image2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9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7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16.png"/><Relationship Id="rId3" Type="http://schemas.openxmlformats.org/officeDocument/2006/relationships/image" Target="../media/image24.png"/><Relationship Id="rId4" Type="http://schemas.openxmlformats.org/officeDocument/2006/relationships/image" Target="../media/image1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20</xdr:row>
      <xdr:rowOff>57150</xdr:rowOff>
    </xdr:from>
    <xdr:ext cx="7353300" cy="480060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</xdr:row>
      <xdr:rowOff>123825</xdr:rowOff>
    </xdr:from>
    <xdr:ext cx="7334250" cy="3733800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1</xdr:row>
      <xdr:rowOff>142875</xdr:rowOff>
    </xdr:from>
    <xdr:ext cx="2828925" cy="1714500"/>
    <xdr:pic>
      <xdr:nvPicPr>
        <xdr:cNvPr id="0" name="image2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571500</xdr:colOff>
      <xdr:row>1</xdr:row>
      <xdr:rowOff>161925</xdr:rowOff>
    </xdr:from>
    <xdr:ext cx="2733675" cy="1733550"/>
    <xdr:pic>
      <xdr:nvPicPr>
        <xdr:cNvPr id="0" name="image1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552450</xdr:colOff>
      <xdr:row>1</xdr:row>
      <xdr:rowOff>161925</xdr:rowOff>
    </xdr:from>
    <xdr:ext cx="2914650" cy="180022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19050</xdr:colOff>
      <xdr:row>1</xdr:row>
      <xdr:rowOff>133350</xdr:rowOff>
    </xdr:from>
    <xdr:ext cx="2847975" cy="2200275"/>
    <xdr:pic>
      <xdr:nvPicPr>
        <xdr:cNvPr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171450</xdr:colOff>
      <xdr:row>22</xdr:row>
      <xdr:rowOff>142875</xdr:rowOff>
    </xdr:from>
    <xdr:ext cx="7400925" cy="4676775"/>
    <xdr:pic>
      <xdr:nvPicPr>
        <xdr:cNvPr id="0" name="image23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238125</xdr:colOff>
      <xdr:row>49</xdr:row>
      <xdr:rowOff>95250</xdr:rowOff>
    </xdr:from>
    <xdr:ext cx="4667250" cy="1657350"/>
    <xdr:pic>
      <xdr:nvPicPr>
        <xdr:cNvPr id="0" name="image1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9525</xdr:colOff>
      <xdr:row>0</xdr:row>
      <xdr:rowOff>123825</xdr:rowOff>
    </xdr:from>
    <xdr:ext cx="2857500" cy="1714500"/>
    <xdr:pic>
      <xdr:nvPicPr>
        <xdr:cNvPr id="0" name="image1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85725</xdr:colOff>
      <xdr:row>0</xdr:row>
      <xdr:rowOff>38100</xdr:rowOff>
    </xdr:from>
    <xdr:ext cx="3190875" cy="2505075"/>
    <xdr:pic>
      <xdr:nvPicPr>
        <xdr:cNvPr id="0" name="image2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1</xdr:row>
      <xdr:rowOff>171450</xdr:rowOff>
    </xdr:from>
    <xdr:ext cx="2876550" cy="14001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0</xdr:rowOff>
    </xdr:from>
    <xdr:ext cx="7305675" cy="5067300"/>
    <xdr:pic>
      <xdr:nvPicPr>
        <xdr:cNvPr id="0" name="image1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49</xdr:row>
      <xdr:rowOff>95250</xdr:rowOff>
    </xdr:from>
    <xdr:ext cx="7191375" cy="17049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85725</xdr:colOff>
      <xdr:row>0</xdr:row>
      <xdr:rowOff>180975</xdr:rowOff>
    </xdr:from>
    <xdr:ext cx="2867025" cy="18097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314325</xdr:colOff>
      <xdr:row>0</xdr:row>
      <xdr:rowOff>133350</xdr:rowOff>
    </xdr:from>
    <xdr:ext cx="3152775" cy="1200150"/>
    <xdr:pic>
      <xdr:nvPicPr>
        <xdr:cNvPr id="0" name="image19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76200</xdr:colOff>
      <xdr:row>1</xdr:row>
      <xdr:rowOff>19050</xdr:rowOff>
    </xdr:from>
    <xdr:ext cx="2876550" cy="1724025"/>
    <xdr:pic>
      <xdr:nvPicPr>
        <xdr:cNvPr id="0" name="image2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34</xdr:row>
      <xdr:rowOff>47625</xdr:rowOff>
    </xdr:from>
    <xdr:ext cx="4019550" cy="619125"/>
    <xdr:pic>
      <xdr:nvPicPr>
        <xdr:cNvPr id="0" name="image1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542925</xdr:colOff>
      <xdr:row>24</xdr:row>
      <xdr:rowOff>123825</xdr:rowOff>
    </xdr:from>
    <xdr:ext cx="3057525" cy="1695450"/>
    <xdr:pic>
      <xdr:nvPicPr>
        <xdr:cNvPr id="0" name="image2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3</xdr:row>
      <xdr:rowOff>104775</xdr:rowOff>
    </xdr:from>
    <xdr:ext cx="2543175" cy="162877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3</xdr:row>
      <xdr:rowOff>152400</xdr:rowOff>
    </xdr:from>
    <xdr:ext cx="2876550" cy="1371600"/>
    <xdr:pic>
      <xdr:nvPicPr>
        <xdr:cNvPr id="0" name="image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552450</xdr:colOff>
      <xdr:row>1</xdr:row>
      <xdr:rowOff>104775</xdr:rowOff>
    </xdr:from>
    <xdr:ext cx="2847975" cy="2390775"/>
    <xdr:pic>
      <xdr:nvPicPr>
        <xdr:cNvPr id="0" name="image1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57150</xdr:colOff>
      <xdr:row>2</xdr:row>
      <xdr:rowOff>0</xdr:rowOff>
    </xdr:from>
    <xdr:ext cx="2886075" cy="2400300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5</xdr:row>
      <xdr:rowOff>161925</xdr:rowOff>
    </xdr:from>
    <xdr:ext cx="2905125" cy="1809750"/>
    <xdr:pic>
      <xdr:nvPicPr>
        <xdr:cNvPr id="0" name="image2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771525</xdr:colOff>
      <xdr:row>5</xdr:row>
      <xdr:rowOff>171450</xdr:rowOff>
    </xdr:from>
    <xdr:ext cx="2762250" cy="1733550"/>
    <xdr:pic>
      <xdr:nvPicPr>
        <xdr:cNvPr id="0" name="image1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</xdr:colOff>
      <xdr:row>21</xdr:row>
      <xdr:rowOff>38100</xdr:rowOff>
    </xdr:from>
    <xdr:ext cx="2609850" cy="371475"/>
    <xdr:pic>
      <xdr:nvPicPr>
        <xdr:cNvPr id="0" name="image2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85725</xdr:colOff>
      <xdr:row>4</xdr:row>
      <xdr:rowOff>76200</xdr:rowOff>
    </xdr:from>
    <xdr:ext cx="2838450" cy="2552700"/>
    <xdr:pic>
      <xdr:nvPicPr>
        <xdr:cNvPr id="0" name="image1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4</xdr:row>
      <xdr:rowOff>104775</xdr:rowOff>
    </xdr:from>
    <xdr:ext cx="2638425" cy="1809750"/>
    <xdr:pic>
      <xdr:nvPicPr>
        <xdr:cNvPr id="0" name="image2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2609850" cy="371475"/>
    <xdr:pic>
      <xdr:nvPicPr>
        <xdr:cNvPr id="0" name="image2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5" width="8.71"/>
    <col customWidth="1" min="6" max="6" width="14.14"/>
    <col customWidth="1" min="7" max="12" width="8.71"/>
    <col customWidth="1" min="13" max="13" width="14.57"/>
    <col customWidth="1" min="14" max="14" width="12.86"/>
    <col customWidth="1" min="15" max="18" width="8.71"/>
    <col customWidth="1" min="19" max="19" width="15.14"/>
    <col customWidth="1" min="20" max="20" width="11.43"/>
    <col customWidth="1" min="21" max="23" width="8.71"/>
    <col customWidth="1" min="24" max="24" width="15.29"/>
    <col customWidth="1" min="25" max="25" width="11.86"/>
    <col customWidth="1" min="26" max="29" width="8.71"/>
    <col customWidth="1" min="30" max="30" width="23.71"/>
    <col customWidth="1" min="31" max="31" width="10.86"/>
    <col customWidth="1" min="32" max="33" width="8.71"/>
  </cols>
  <sheetData>
    <row r="1" ht="14.25" customHeight="1">
      <c r="A1" s="1" t="s">
        <v>0</v>
      </c>
      <c r="C1" s="1" t="s">
        <v>1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35.25" customHeight="1"/>
    <row r="12" ht="14.25" customHeight="1">
      <c r="X12" s="2" t="s">
        <v>2</v>
      </c>
      <c r="Y12" s="3">
        <v>0.005</v>
      </c>
    </row>
    <row r="13" ht="14.25" customHeight="1">
      <c r="A13" s="4" t="s">
        <v>3</v>
      </c>
      <c r="B13" s="5">
        <v>0.0</v>
      </c>
      <c r="X13" s="6" t="s">
        <v>4</v>
      </c>
      <c r="Y13" s="7">
        <v>48.0</v>
      </c>
    </row>
    <row r="14" ht="14.25" customHeight="1">
      <c r="A14" s="8" t="s">
        <v>5</v>
      </c>
      <c r="B14" s="9">
        <v>0.08</v>
      </c>
      <c r="F14" s="6" t="s">
        <v>5</v>
      </c>
      <c r="G14" s="3">
        <v>0.085</v>
      </c>
      <c r="M14" s="6" t="s">
        <v>5</v>
      </c>
      <c r="N14" s="10">
        <v>0.1</v>
      </c>
      <c r="X14" s="6" t="s">
        <v>3</v>
      </c>
      <c r="Y14" s="7">
        <v>-500.0</v>
      </c>
    </row>
    <row r="15" ht="14.25" customHeight="1">
      <c r="A15" s="8" t="s">
        <v>6</v>
      </c>
      <c r="B15" s="5">
        <v>10000.0</v>
      </c>
      <c r="F15" s="6" t="s">
        <v>7</v>
      </c>
      <c r="G15" s="11">
        <v>0.0</v>
      </c>
      <c r="H15" s="11">
        <v>1.0</v>
      </c>
      <c r="I15" s="11">
        <v>2.0</v>
      </c>
      <c r="J15" s="11">
        <v>3.0</v>
      </c>
      <c r="K15" s="11">
        <v>4.0</v>
      </c>
      <c r="M15" s="6" t="s">
        <v>3</v>
      </c>
      <c r="N15" s="7">
        <v>50000.0</v>
      </c>
      <c r="X15" s="6" t="s">
        <v>6</v>
      </c>
      <c r="Y15" s="7">
        <v>0.0</v>
      </c>
    </row>
    <row r="16" ht="14.25" customHeight="1">
      <c r="A16" s="8" t="s">
        <v>8</v>
      </c>
      <c r="B16" s="5">
        <v>7.0</v>
      </c>
      <c r="F16" s="6" t="s">
        <v>9</v>
      </c>
      <c r="H16" s="12">
        <v>10.0</v>
      </c>
      <c r="I16" s="12">
        <v>-20.0</v>
      </c>
      <c r="J16" s="12">
        <v>10.0</v>
      </c>
      <c r="K16" s="12">
        <v>150.0</v>
      </c>
      <c r="M16" s="6" t="s">
        <v>8</v>
      </c>
      <c r="N16" s="7">
        <v>20.0</v>
      </c>
      <c r="X16" s="13" t="s">
        <v>10</v>
      </c>
      <c r="Y16" s="14">
        <f>PV(Y12,Y13,Y14,Y15)</f>
        <v>21290.15889</v>
      </c>
      <c r="AD16" s="6" t="s">
        <v>11</v>
      </c>
      <c r="AE16" s="7">
        <v>1000.0</v>
      </c>
    </row>
    <row r="17" ht="14.25" customHeight="1">
      <c r="A17" s="15" t="s">
        <v>12</v>
      </c>
      <c r="B17" s="16">
        <f>PV(B14, B16, 0, B15)</f>
        <v>-5834.903953</v>
      </c>
      <c r="S17" s="6" t="s">
        <v>5</v>
      </c>
      <c r="T17" s="3">
        <v>0.095</v>
      </c>
      <c r="AD17" s="6" t="s">
        <v>8</v>
      </c>
      <c r="AE17" s="7">
        <v>10.0</v>
      </c>
    </row>
    <row r="18" ht="14.25" customHeight="1">
      <c r="F18" s="13" t="s">
        <v>12</v>
      </c>
      <c r="G18" s="17">
        <f t="array" ref="G18">NPV(G14,H16:K16)</f>
        <v>108.2927078</v>
      </c>
      <c r="M18" s="13" t="s">
        <v>12</v>
      </c>
      <c r="N18" s="14">
        <f>PV(N14,N16,N15,N17)</f>
        <v>-425678.186</v>
      </c>
      <c r="S18" s="6" t="s">
        <v>10</v>
      </c>
      <c r="T18" s="7">
        <v>-10000.0</v>
      </c>
      <c r="AD18" s="6" t="s">
        <v>13</v>
      </c>
      <c r="AE18" s="7">
        <v>20.0</v>
      </c>
    </row>
    <row r="19" ht="14.25" customHeight="1">
      <c r="S19" s="6" t="s">
        <v>8</v>
      </c>
      <c r="T19" s="7">
        <v>5.0</v>
      </c>
      <c r="AD19" s="6" t="s">
        <v>14</v>
      </c>
      <c r="AE19" s="10">
        <v>0.08</v>
      </c>
    </row>
    <row r="20" ht="14.25" customHeight="1">
      <c r="S20" s="6" t="s">
        <v>6</v>
      </c>
      <c r="T20" s="7">
        <v>0.0</v>
      </c>
      <c r="AD20" s="6" t="s">
        <v>15</v>
      </c>
      <c r="AE20" s="10">
        <v>0.04</v>
      </c>
    </row>
    <row r="21" ht="14.25" customHeight="1">
      <c r="S21" s="13" t="s">
        <v>16</v>
      </c>
      <c r="T21" s="14">
        <f>PMT(T17,T19,T18,T20)</f>
        <v>2604.364173</v>
      </c>
      <c r="AD21" s="6" t="s">
        <v>3</v>
      </c>
      <c r="AE21" s="7">
        <v>40.0</v>
      </c>
    </row>
    <row r="22" ht="14.25" customHeight="1">
      <c r="AD22" s="18" t="s">
        <v>17</v>
      </c>
      <c r="AE22" s="19">
        <f>-PV(AE20,AE18,,AE16)</f>
        <v>456.3869462</v>
      </c>
    </row>
    <row r="23" ht="14.25" customHeight="1">
      <c r="N23" s="20"/>
      <c r="AD23" s="18" t="s">
        <v>18</v>
      </c>
      <c r="AE23" s="19">
        <f>-PV(AE20,AE18,AE21,,)</f>
        <v>543.6130538</v>
      </c>
    </row>
    <row r="24" ht="14.25" customHeight="1">
      <c r="AD24" s="13" t="s">
        <v>19</v>
      </c>
      <c r="AE24" s="17">
        <f>SUM(AE22:AE23)</f>
        <v>1000</v>
      </c>
    </row>
    <row r="25" ht="14.25" customHeight="1"/>
    <row r="26" ht="14.25" customHeight="1">
      <c r="AD26" s="18"/>
    </row>
    <row r="27" ht="14.25" customHeight="1">
      <c r="AE27" s="20"/>
    </row>
    <row r="28" ht="14.25" customHeight="1"/>
    <row r="29" ht="14.25" customHeight="1"/>
    <row r="30" ht="14.25" customHeight="1"/>
    <row r="31" ht="14.25" customHeight="1">
      <c r="AE31" s="19"/>
    </row>
    <row r="32" ht="14.25" customHeight="1">
      <c r="AE32" s="21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0.86"/>
    <col customWidth="1" min="3" max="5" width="8.71"/>
    <col customWidth="1" min="6" max="6" width="15.0"/>
    <col customWidth="1" min="7" max="7" width="12.14"/>
    <col customWidth="1" min="8" max="10" width="8.71"/>
    <col customWidth="1" min="11" max="11" width="6.14"/>
    <col customWidth="1" min="12" max="12" width="14.71"/>
    <col customWidth="1" min="13" max="13" width="10.14"/>
    <col customWidth="1" min="14" max="17" width="8.71"/>
    <col customWidth="1" min="18" max="18" width="22.71"/>
    <col customWidth="1" min="19" max="19" width="11.71"/>
    <col customWidth="1" min="20" max="26" width="8.71"/>
  </cols>
  <sheetData>
    <row r="1" ht="14.25" customHeight="1">
      <c r="A1" s="1" t="s">
        <v>20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>
      <c r="L10" s="6" t="s">
        <v>5</v>
      </c>
      <c r="M10" s="10">
        <v>0.08</v>
      </c>
    </row>
    <row r="11" ht="14.25" customHeight="1">
      <c r="A11" s="22" t="s">
        <v>3</v>
      </c>
      <c r="B11" s="7">
        <v>0.0</v>
      </c>
      <c r="L11" s="6" t="s">
        <v>10</v>
      </c>
      <c r="M11" s="7">
        <v>-20000.0</v>
      </c>
    </row>
    <row r="12" ht="14.25" customHeight="1">
      <c r="A12" s="6" t="s">
        <v>5</v>
      </c>
      <c r="B12" s="10">
        <v>0.09</v>
      </c>
      <c r="L12" s="6" t="s">
        <v>8</v>
      </c>
      <c r="M12" s="7">
        <v>15.0</v>
      </c>
      <c r="R12" s="6" t="s">
        <v>21</v>
      </c>
      <c r="S12" s="10">
        <v>0.06</v>
      </c>
    </row>
    <row r="13" ht="14.25" customHeight="1">
      <c r="A13" s="6" t="s">
        <v>10</v>
      </c>
      <c r="B13" s="7">
        <v>-1000.0</v>
      </c>
      <c r="F13" s="6" t="s">
        <v>5</v>
      </c>
      <c r="G13" s="10">
        <v>0.2</v>
      </c>
      <c r="L13" s="6" t="s">
        <v>3</v>
      </c>
      <c r="M13" s="7">
        <v>2000.0</v>
      </c>
      <c r="R13" s="6" t="s">
        <v>22</v>
      </c>
      <c r="S13" s="3">
        <f>S12/12</f>
        <v>0.005</v>
      </c>
    </row>
    <row r="14" ht="14.25" customHeight="1">
      <c r="A14" s="6" t="s">
        <v>8</v>
      </c>
      <c r="B14" s="7">
        <v>15.0</v>
      </c>
      <c r="F14" s="6" t="s">
        <v>10</v>
      </c>
      <c r="G14" s="7">
        <v>-10.0</v>
      </c>
      <c r="L14" s="13" t="s">
        <v>23</v>
      </c>
      <c r="M14" s="17">
        <f>FV(M10,M12,M13,M11)</f>
        <v>9139.154429</v>
      </c>
      <c r="R14" s="6" t="s">
        <v>10</v>
      </c>
      <c r="S14" s="7">
        <v>-5000.0</v>
      </c>
    </row>
    <row r="15" ht="14.25" customHeight="1">
      <c r="A15" s="13" t="s">
        <v>23</v>
      </c>
      <c r="B15" s="23">
        <f>FV(B12,B14,B11,B13)</f>
        <v>3642.48246</v>
      </c>
      <c r="F15" s="6" t="s">
        <v>8</v>
      </c>
      <c r="G15" s="7">
        <v>50.0</v>
      </c>
      <c r="R15" s="6" t="s">
        <v>8</v>
      </c>
      <c r="S15" s="7">
        <v>3.0</v>
      </c>
    </row>
    <row r="16" ht="14.25" customHeight="1">
      <c r="F16" s="13" t="s">
        <v>23</v>
      </c>
      <c r="G16" s="14">
        <f>FV(G13,G15,G14)</f>
        <v>454971.9075</v>
      </c>
      <c r="R16" s="6" t="s">
        <v>13</v>
      </c>
      <c r="S16" s="12">
        <f>S15*12</f>
        <v>36</v>
      </c>
    </row>
    <row r="17" ht="14.25" customHeight="1">
      <c r="R17" s="6" t="s">
        <v>3</v>
      </c>
      <c r="S17" s="7">
        <v>0.0</v>
      </c>
    </row>
    <row r="18" ht="14.25" customHeight="1"/>
    <row r="19" ht="14.25" customHeight="1">
      <c r="R19" s="24" t="s">
        <v>24</v>
      </c>
      <c r="S19" s="25"/>
      <c r="T19" s="25"/>
    </row>
    <row r="20" ht="14.25" customHeight="1">
      <c r="R20" s="13" t="s">
        <v>23</v>
      </c>
      <c r="S20" s="26">
        <f>FV(S13,S16,S17,S14)</f>
        <v>5983.402624</v>
      </c>
    </row>
    <row r="21" ht="14.25" customHeight="1"/>
    <row r="22" ht="14.25" customHeight="1">
      <c r="R22" s="24" t="s">
        <v>25</v>
      </c>
      <c r="S22" s="25"/>
      <c r="T22" s="25"/>
    </row>
    <row r="23" ht="14.25" customHeight="1">
      <c r="R23" s="13" t="s">
        <v>23</v>
      </c>
      <c r="S23" s="14">
        <f>FV(S13,S16,S17,S14)</f>
        <v>5983.402624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6" width="8.71"/>
    <col customWidth="1" min="7" max="7" width="14.43"/>
    <col customWidth="1" min="8" max="26" width="8.71"/>
  </cols>
  <sheetData>
    <row r="1" ht="14.25" customHeight="1">
      <c r="A1" s="27" t="s">
        <v>26</v>
      </c>
    </row>
    <row r="2" ht="14.25" customHeight="1"/>
    <row r="3" ht="14.25" customHeight="1">
      <c r="A3" s="18" t="s">
        <v>27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>
      <c r="A14" s="6" t="s">
        <v>5</v>
      </c>
      <c r="B14" s="10">
        <v>0.12</v>
      </c>
      <c r="G14" s="6" t="s">
        <v>5</v>
      </c>
      <c r="H14" s="3">
        <v>0.0725</v>
      </c>
    </row>
    <row r="15" ht="14.25" customHeight="1">
      <c r="A15" s="6" t="s">
        <v>10</v>
      </c>
      <c r="B15" s="7">
        <v>-5000.0</v>
      </c>
      <c r="G15" s="6" t="s">
        <v>10</v>
      </c>
      <c r="H15" s="7">
        <v>10050.0</v>
      </c>
    </row>
    <row r="16" ht="14.25" customHeight="1">
      <c r="A16" s="6" t="s">
        <v>6</v>
      </c>
      <c r="B16" s="7">
        <v>10000.0</v>
      </c>
      <c r="G16" s="6" t="s">
        <v>6</v>
      </c>
      <c r="H16" s="7">
        <v>60000.0</v>
      </c>
    </row>
    <row r="17" ht="14.25" customHeight="1">
      <c r="A17" s="13" t="s">
        <v>8</v>
      </c>
      <c r="B17" s="28">
        <f>NPER(B14, 0, B15, B16)</f>
        <v>6.116255374</v>
      </c>
      <c r="G17" s="6" t="s">
        <v>3</v>
      </c>
      <c r="H17" s="7">
        <v>-5000.0</v>
      </c>
    </row>
    <row r="18" ht="14.25" customHeight="1">
      <c r="G18" s="13" t="s">
        <v>8</v>
      </c>
      <c r="H18" s="28">
        <f>NPER(H14,H17,H15,H16)</f>
        <v>11.19322768</v>
      </c>
    </row>
    <row r="19" ht="14.25" customHeight="1"/>
    <row r="20" ht="14.25" customHeight="1">
      <c r="A20" s="6" t="s">
        <v>28</v>
      </c>
    </row>
    <row r="21" ht="14.25" customHeight="1">
      <c r="A21" s="6" t="s">
        <v>29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1.29"/>
    <col customWidth="1" min="3" max="6" width="8.71"/>
    <col customWidth="1" min="7" max="7" width="16.57"/>
    <col customWidth="1" min="8" max="8" width="11.29"/>
    <col customWidth="1" min="9" max="14" width="8.71"/>
    <col customWidth="1" min="15" max="15" width="17.86"/>
    <col customWidth="1" min="16" max="16" width="11.29"/>
    <col customWidth="1" min="17" max="26" width="8.71"/>
  </cols>
  <sheetData>
    <row r="1" ht="14.25" customHeight="1"/>
    <row r="2" ht="14.25" customHeight="1">
      <c r="A2" s="1" t="s">
        <v>30</v>
      </c>
    </row>
    <row r="3" ht="14.25" customHeight="1">
      <c r="A3" s="1"/>
    </row>
    <row r="4" ht="14.25" customHeight="1">
      <c r="A4" s="29" t="s">
        <v>31</v>
      </c>
    </row>
    <row r="5" ht="14.25" customHeight="1"/>
    <row r="6" ht="14.25" customHeight="1">
      <c r="A6" s="6" t="s">
        <v>5</v>
      </c>
      <c r="B6" s="30">
        <v>0.1</v>
      </c>
    </row>
    <row r="7" ht="14.25" customHeight="1">
      <c r="A7" s="6" t="s">
        <v>7</v>
      </c>
      <c r="B7" s="11">
        <v>0.0</v>
      </c>
      <c r="C7" s="11">
        <v>1.0</v>
      </c>
      <c r="D7" s="11">
        <v>2.0</v>
      </c>
      <c r="E7" s="11">
        <v>3.0</v>
      </c>
    </row>
    <row r="8" ht="14.25" customHeight="1">
      <c r="A8" s="6" t="s">
        <v>9</v>
      </c>
      <c r="B8" s="12">
        <v>-1000.0</v>
      </c>
      <c r="C8" s="12">
        <v>500.0</v>
      </c>
      <c r="D8" s="12">
        <v>500.0</v>
      </c>
      <c r="E8" s="12">
        <v>500.0</v>
      </c>
    </row>
    <row r="9" ht="14.25" customHeight="1">
      <c r="A9" s="6" t="s">
        <v>32</v>
      </c>
      <c r="B9" s="6">
        <f t="shared" ref="B9:E9" si="1">1/(1+$B$6)^B7</f>
        <v>1</v>
      </c>
      <c r="C9" s="6">
        <f t="shared" si="1"/>
        <v>0.9090909091</v>
      </c>
      <c r="D9" s="6">
        <f t="shared" si="1"/>
        <v>0.826446281</v>
      </c>
      <c r="E9" s="6">
        <f t="shared" si="1"/>
        <v>0.7513148009</v>
      </c>
    </row>
    <row r="10" ht="14.25" customHeight="1">
      <c r="A10" s="6" t="s">
        <v>33</v>
      </c>
      <c r="B10" s="6">
        <f t="shared" ref="B10:E10" si="2">B8*B9</f>
        <v>-1000</v>
      </c>
      <c r="C10" s="6">
        <f t="shared" si="2"/>
        <v>454.5454545</v>
      </c>
      <c r="D10" s="6">
        <f t="shared" si="2"/>
        <v>413.2231405</v>
      </c>
      <c r="E10" s="6">
        <f t="shared" si="2"/>
        <v>375.6574005</v>
      </c>
    </row>
    <row r="11" ht="14.25" customHeight="1">
      <c r="A11" s="13" t="s">
        <v>34</v>
      </c>
      <c r="B11" s="31">
        <f>SUM(B10:E10)</f>
        <v>243.4259955</v>
      </c>
    </row>
    <row r="12" ht="14.25" customHeight="1"/>
    <row r="13" ht="14.25" customHeight="1"/>
    <row r="14" ht="14.25" customHeight="1">
      <c r="A14" s="29" t="s">
        <v>35</v>
      </c>
    </row>
    <row r="15" ht="14.25" customHeight="1">
      <c r="A15" s="32" t="s">
        <v>34</v>
      </c>
      <c r="B15" s="33">
        <f t="array" ref="B15">NPV(B6,C8:E8)+B8</f>
        <v>243.4259955</v>
      </c>
    </row>
    <row r="16" ht="14.25" customHeight="1">
      <c r="A16" s="6" t="s">
        <v>36</v>
      </c>
    </row>
    <row r="17" ht="14.25" customHeight="1">
      <c r="A17" s="6" t="s">
        <v>37</v>
      </c>
      <c r="G17" s="6" t="s">
        <v>5</v>
      </c>
      <c r="H17" s="10">
        <v>0.1</v>
      </c>
      <c r="O17" s="6" t="s">
        <v>38</v>
      </c>
      <c r="P17" s="7">
        <v>-15.0</v>
      </c>
    </row>
    <row r="18" ht="14.25" customHeight="1">
      <c r="G18" s="6" t="s">
        <v>7</v>
      </c>
      <c r="H18" s="11">
        <v>0.0</v>
      </c>
      <c r="I18" s="11">
        <v>1.0</v>
      </c>
      <c r="J18" s="11">
        <v>2.0</v>
      </c>
      <c r="K18" s="11">
        <v>3.0</v>
      </c>
      <c r="O18" s="6" t="s">
        <v>39</v>
      </c>
      <c r="P18" s="7">
        <v>1.8</v>
      </c>
    </row>
    <row r="19" ht="14.25" customHeight="1">
      <c r="G19" s="6" t="s">
        <v>40</v>
      </c>
      <c r="H19" s="7">
        <v>-10.0</v>
      </c>
      <c r="I19" s="7">
        <v>4.0</v>
      </c>
      <c r="J19" s="7">
        <v>3.0</v>
      </c>
      <c r="K19" s="7">
        <v>4.0</v>
      </c>
      <c r="O19" s="6" t="s">
        <v>41</v>
      </c>
      <c r="P19" s="3">
        <v>0.105</v>
      </c>
    </row>
    <row r="20" ht="14.25" customHeight="1">
      <c r="G20" s="6" t="s">
        <v>32</v>
      </c>
      <c r="H20" s="6">
        <f t="shared" ref="H20:K20" si="3">1/(1+$B$6)^H18</f>
        <v>1</v>
      </c>
      <c r="I20" s="6">
        <f t="shared" si="3"/>
        <v>0.9090909091</v>
      </c>
      <c r="J20" s="6">
        <f t="shared" si="3"/>
        <v>0.826446281</v>
      </c>
      <c r="K20" s="6">
        <f t="shared" si="3"/>
        <v>0.7513148009</v>
      </c>
      <c r="L20" s="34"/>
      <c r="M20" s="34"/>
      <c r="O20" s="6" t="s">
        <v>42</v>
      </c>
      <c r="P20" s="7">
        <v>1000.0</v>
      </c>
    </row>
    <row r="21" ht="14.25" customHeight="1">
      <c r="A21" s="35"/>
      <c r="G21" s="6" t="s">
        <v>33</v>
      </c>
      <c r="H21" s="6">
        <f t="shared" ref="H21:K21" si="4">H19*H20</f>
        <v>-10</v>
      </c>
      <c r="I21" s="6">
        <f t="shared" si="4"/>
        <v>3.636363636</v>
      </c>
      <c r="J21" s="6">
        <f t="shared" si="4"/>
        <v>2.479338843</v>
      </c>
      <c r="K21" s="6">
        <f t="shared" si="4"/>
        <v>3.005259204</v>
      </c>
      <c r="L21" s="36"/>
      <c r="M21" s="36"/>
      <c r="O21" s="32" t="s">
        <v>10</v>
      </c>
      <c r="P21" s="37">
        <f>PV(P19,P18,P17)</f>
        <v>23.49960278</v>
      </c>
    </row>
    <row r="22" ht="14.25" customHeight="1">
      <c r="G22" s="13" t="s">
        <v>34</v>
      </c>
      <c r="H22" s="38">
        <f>SUM(H21:K21)</f>
        <v>-0.8790383171</v>
      </c>
      <c r="O22" s="13" t="s">
        <v>43</v>
      </c>
      <c r="P22" s="39">
        <f>P21+P17</f>
        <v>8.499602779</v>
      </c>
    </row>
    <row r="23" ht="14.25" customHeight="1"/>
    <row r="24" ht="14.25" customHeight="1">
      <c r="G24" s="32" t="s">
        <v>34</v>
      </c>
      <c r="H24" s="19">
        <f t="array" ref="H24">NPV(10%, I19:K19)+H19</f>
        <v>-0.8790383171</v>
      </c>
    </row>
    <row r="25" ht="14.25" customHeight="1"/>
    <row r="26" ht="14.25" customHeight="1"/>
    <row r="27" ht="14.25" customHeight="1"/>
    <row r="28" ht="14.25" customHeight="1">
      <c r="A28" s="1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5" width="8.71"/>
    <col customWidth="1" min="6" max="6" width="13.71"/>
    <col customWidth="1" min="7" max="7" width="16.71"/>
    <col customWidth="1" min="8" max="12" width="8.71"/>
    <col customWidth="1" min="13" max="13" width="14.43"/>
    <col customWidth="1" min="14" max="18" width="8.71"/>
    <col customWidth="1" min="19" max="19" width="15.14"/>
    <col customWidth="1" min="20" max="20" width="8.71"/>
    <col customWidth="1" min="21" max="21" width="10.43"/>
    <col customWidth="1" min="22" max="24" width="8.71"/>
    <col customWidth="1" min="25" max="25" width="13.57"/>
    <col customWidth="1" min="26" max="34" width="8.71"/>
    <col customWidth="1" min="35" max="35" width="21.14"/>
    <col customWidth="1" min="36" max="36" width="8.71"/>
  </cols>
  <sheetData>
    <row r="1" ht="14.25" customHeight="1">
      <c r="A1" s="1" t="s">
        <v>44</v>
      </c>
    </row>
    <row r="2" ht="14.25" customHeight="1">
      <c r="A2" s="1"/>
    </row>
    <row r="3" ht="14.25" customHeight="1">
      <c r="A3" s="18" t="s">
        <v>45</v>
      </c>
    </row>
    <row r="4" ht="14.25" customHeight="1">
      <c r="A4" s="6" t="s">
        <v>46</v>
      </c>
      <c r="Y4" s="40" t="s">
        <v>47</v>
      </c>
      <c r="Z4" s="41"/>
      <c r="AA4" s="41"/>
      <c r="AB4" s="41"/>
      <c r="AC4" s="41"/>
    </row>
    <row r="5" ht="14.25" customHeight="1">
      <c r="Y5" s="6" t="s">
        <v>48</v>
      </c>
    </row>
    <row r="6" ht="14.25" customHeight="1">
      <c r="Y6" s="6" t="s">
        <v>49</v>
      </c>
      <c r="Z6" s="11">
        <v>0.0</v>
      </c>
      <c r="AA6" s="11">
        <v>1.0</v>
      </c>
      <c r="AB6" s="11">
        <v>2.0</v>
      </c>
      <c r="AC6" s="11">
        <v>3.0</v>
      </c>
      <c r="AD6" s="11">
        <v>4.0</v>
      </c>
      <c r="AE6" s="11">
        <v>5.0</v>
      </c>
    </row>
    <row r="7" ht="14.25" customHeight="1">
      <c r="M7" s="18" t="s">
        <v>50</v>
      </c>
      <c r="Y7" s="6" t="s">
        <v>51</v>
      </c>
      <c r="AA7" s="42">
        <v>0.0091</v>
      </c>
      <c r="AB7" s="42">
        <v>0.0098</v>
      </c>
      <c r="AC7" s="42">
        <v>0.0126</v>
      </c>
      <c r="AD7" s="42">
        <v>0.0169</v>
      </c>
      <c r="AE7" s="42">
        <v>0.0201</v>
      </c>
    </row>
    <row r="8" ht="14.25" customHeight="1">
      <c r="Y8" s="6" t="s">
        <v>52</v>
      </c>
    </row>
    <row r="9" ht="14.25" customHeight="1">
      <c r="M9" s="6" t="s">
        <v>7</v>
      </c>
      <c r="N9" s="11">
        <v>0.0</v>
      </c>
      <c r="O9" s="11">
        <v>1.0</v>
      </c>
      <c r="P9" s="11">
        <v>2.0</v>
      </c>
      <c r="Q9" s="11">
        <v>3.0</v>
      </c>
    </row>
    <row r="10" ht="14.25" customHeight="1">
      <c r="M10" s="6" t="s">
        <v>40</v>
      </c>
      <c r="N10" s="12">
        <v>-1000.0</v>
      </c>
      <c r="O10" s="12">
        <v>500.0</v>
      </c>
      <c r="P10" s="12">
        <v>500.0</v>
      </c>
      <c r="Q10" s="12">
        <v>500.0</v>
      </c>
      <c r="Y10" s="25" t="s">
        <v>53</v>
      </c>
      <c r="Z10" s="25"/>
      <c r="AA10" s="25"/>
      <c r="AB10" s="25"/>
      <c r="AC10" s="25"/>
      <c r="AD10" s="25"/>
      <c r="AE10" s="25"/>
      <c r="AF10" s="25"/>
      <c r="AJ10" s="43"/>
    </row>
    <row r="11" ht="14.25" customHeight="1">
      <c r="AJ11" s="43"/>
    </row>
    <row r="12" ht="14.25" customHeight="1">
      <c r="M12" s="13" t="s">
        <v>54</v>
      </c>
      <c r="N12" s="44">
        <f>IRR(N10:Q10)</f>
        <v>0.2337519285</v>
      </c>
      <c r="Y12" s="6" t="s">
        <v>7</v>
      </c>
      <c r="Z12" s="11">
        <v>0.0</v>
      </c>
      <c r="AA12" s="11">
        <v>1.0</v>
      </c>
      <c r="AB12" s="11">
        <v>2.0</v>
      </c>
      <c r="AC12" s="11">
        <v>3.0</v>
      </c>
      <c r="AD12" s="11">
        <v>4.0</v>
      </c>
      <c r="AE12" s="11">
        <v>5.0</v>
      </c>
    </row>
    <row r="13" ht="14.25" customHeight="1">
      <c r="Y13" s="6" t="s">
        <v>5</v>
      </c>
      <c r="AA13" s="43">
        <f t="shared" ref="AA13:AE13" si="1">AA7</f>
        <v>0.0091</v>
      </c>
      <c r="AB13" s="43">
        <f t="shared" si="1"/>
        <v>0.0098</v>
      </c>
      <c r="AC13" s="43">
        <f t="shared" si="1"/>
        <v>0.0126</v>
      </c>
      <c r="AD13" s="43">
        <f t="shared" si="1"/>
        <v>0.0169</v>
      </c>
      <c r="AE13" s="43">
        <f t="shared" si="1"/>
        <v>0.0201</v>
      </c>
    </row>
    <row r="14" ht="14.25" customHeight="1">
      <c r="Y14" s="6" t="s">
        <v>32</v>
      </c>
      <c r="AA14" s="45">
        <f t="shared" ref="AA14:AE14" si="2">1/(1+AA13)^AA12</f>
        <v>0.9909820632</v>
      </c>
      <c r="AB14" s="45">
        <f t="shared" si="2"/>
        <v>0.9806844008</v>
      </c>
      <c r="AC14" s="45">
        <f t="shared" si="2"/>
        <v>0.9631329278</v>
      </c>
      <c r="AD14" s="45">
        <f t="shared" si="2"/>
        <v>0.9351623436</v>
      </c>
      <c r="AE14" s="45">
        <f t="shared" si="2"/>
        <v>0.9052869547</v>
      </c>
    </row>
    <row r="15" ht="14.25" customHeight="1">
      <c r="Y15" s="6" t="s">
        <v>9</v>
      </c>
      <c r="AA15" s="7">
        <v>1000.0</v>
      </c>
      <c r="AB15" s="7">
        <v>1000.0</v>
      </c>
      <c r="AC15" s="7">
        <v>1000.0</v>
      </c>
      <c r="AD15" s="7">
        <v>1000.0</v>
      </c>
      <c r="AE15" s="7">
        <v>1000.0</v>
      </c>
    </row>
    <row r="16" ht="14.25" customHeight="1">
      <c r="Y16" s="6" t="s">
        <v>33</v>
      </c>
      <c r="AA16" s="46">
        <f t="shared" ref="AA16:AE16" si="3">AA15*AA14</f>
        <v>990.9820632</v>
      </c>
      <c r="AB16" s="46">
        <f t="shared" si="3"/>
        <v>980.6844008</v>
      </c>
      <c r="AC16" s="46">
        <f t="shared" si="3"/>
        <v>963.1329278</v>
      </c>
      <c r="AD16" s="46">
        <f t="shared" si="3"/>
        <v>935.1623436</v>
      </c>
      <c r="AE16" s="46">
        <f t="shared" si="3"/>
        <v>905.2869547</v>
      </c>
    </row>
    <row r="17" ht="14.25" customHeight="1">
      <c r="G17" s="6" t="s">
        <v>10</v>
      </c>
      <c r="H17" s="7">
        <v>-65.0</v>
      </c>
      <c r="Y17" s="13" t="s">
        <v>10</v>
      </c>
      <c r="Z17" s="26">
        <f>sum(AA16:AE16)</f>
        <v>4775.24869</v>
      </c>
      <c r="AA17" s="31"/>
    </row>
    <row r="18" ht="14.25" customHeight="1">
      <c r="A18" s="6" t="s">
        <v>10</v>
      </c>
      <c r="B18" s="47">
        <f>PV(B21, 8,, -4.5)</f>
        <v>2.831166172</v>
      </c>
      <c r="G18" s="6" t="s">
        <v>3</v>
      </c>
      <c r="H18" s="7">
        <v>4.5</v>
      </c>
    </row>
    <row r="19" ht="14.25" customHeight="1">
      <c r="A19" s="6" t="s">
        <v>6</v>
      </c>
      <c r="B19" s="48">
        <f>FV(B21, 8,, -3)</f>
        <v>4.768353102</v>
      </c>
      <c r="G19" s="6" t="s">
        <v>8</v>
      </c>
      <c r="H19" s="7">
        <v>1000.0</v>
      </c>
      <c r="Y19" s="25" t="s">
        <v>55</v>
      </c>
      <c r="Z19" s="25"/>
      <c r="AA19" s="25"/>
      <c r="AB19" s="25"/>
      <c r="AC19" s="25"/>
      <c r="AD19" s="25"/>
      <c r="AE19" s="25"/>
      <c r="AF19" s="25"/>
    </row>
    <row r="20" ht="14.25" customHeight="1">
      <c r="A20" s="6" t="s">
        <v>8</v>
      </c>
      <c r="B20" s="7">
        <v>8.0</v>
      </c>
    </row>
    <row r="21" ht="14.25" customHeight="1">
      <c r="A21" s="13" t="s">
        <v>5</v>
      </c>
      <c r="B21" s="44">
        <f t="array" ref="B21">IRR({-3; 0; 0; 0; 0; 0; 0; 4.5})</f>
        <v>0.05963402267</v>
      </c>
      <c r="G21" s="49" t="s">
        <v>31</v>
      </c>
      <c r="H21" s="50"/>
      <c r="I21" s="50"/>
      <c r="J21" s="50"/>
      <c r="S21" s="6" t="s">
        <v>7</v>
      </c>
      <c r="T21" s="11">
        <v>0.0</v>
      </c>
      <c r="U21" s="11">
        <v>1.0</v>
      </c>
      <c r="V21" s="11">
        <v>2.0</v>
      </c>
      <c r="W21" s="11">
        <v>3.0</v>
      </c>
      <c r="Y21" s="6" t="s">
        <v>10</v>
      </c>
      <c r="Z21" s="51">
        <f>Z17</f>
        <v>4775.24869</v>
      </c>
    </row>
    <row r="22" ht="14.25" customHeight="1">
      <c r="K22" s="22" t="s">
        <v>56</v>
      </c>
      <c r="N22" s="20"/>
      <c r="S22" s="6" t="s">
        <v>40</v>
      </c>
      <c r="T22" s="7">
        <v>-10.0</v>
      </c>
      <c r="U22" s="7">
        <v>4.0</v>
      </c>
      <c r="V22" s="7">
        <v>3.0</v>
      </c>
      <c r="W22" s="7">
        <v>4.0</v>
      </c>
      <c r="Y22" s="6" t="s">
        <v>6</v>
      </c>
      <c r="Z22" s="22">
        <v>0.0</v>
      </c>
    </row>
    <row r="23" ht="14.25" customHeight="1">
      <c r="S23" s="22" t="s">
        <v>5</v>
      </c>
      <c r="T23" s="52">
        <v>0.1</v>
      </c>
      <c r="U23" s="12"/>
      <c r="V23" s="12"/>
      <c r="W23" s="12"/>
      <c r="Y23" s="6" t="s">
        <v>8</v>
      </c>
      <c r="Z23" s="22">
        <v>5.0</v>
      </c>
    </row>
    <row r="24" ht="14.25" customHeight="1">
      <c r="S24" s="13" t="s">
        <v>54</v>
      </c>
      <c r="T24" s="53">
        <f>IRR(T22:W22,T23)</f>
        <v>0.04924957407</v>
      </c>
      <c r="Y24" s="6" t="s">
        <v>3</v>
      </c>
      <c r="Z24" s="22">
        <v>1000.0</v>
      </c>
    </row>
    <row r="25" ht="14.25" customHeight="1">
      <c r="G25" s="32" t="s">
        <v>5</v>
      </c>
      <c r="H25" s="54">
        <f>H18/(H17*(-1))</f>
        <v>0.06923076923</v>
      </c>
      <c r="Y25" s="13" t="s">
        <v>5</v>
      </c>
      <c r="Z25" s="55">
        <f>RATE(Z23,Z24,-Z21,Z22)</f>
        <v>0.01552911169</v>
      </c>
    </row>
    <row r="26" ht="14.25" customHeight="1"/>
    <row r="27" ht="14.25" customHeight="1"/>
    <row r="28" ht="14.25" customHeight="1">
      <c r="G28" s="49" t="s">
        <v>35</v>
      </c>
      <c r="H28" s="50"/>
      <c r="I28" s="50"/>
      <c r="J28" s="50"/>
    </row>
    <row r="29" ht="14.25" customHeight="1">
      <c r="G29" s="13" t="s">
        <v>5</v>
      </c>
      <c r="H29" s="44">
        <f>RATE(1000, 4.5, -65, 0, 0)</f>
        <v>0.06923076923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6" width="8.71"/>
  </cols>
  <sheetData>
    <row r="1" ht="14.25" customHeight="1">
      <c r="A1" s="1" t="s">
        <v>57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A16" s="49" t="s">
        <v>31</v>
      </c>
      <c r="B16" s="50"/>
      <c r="C16" s="50"/>
      <c r="D16" s="50"/>
    </row>
    <row r="17" ht="14.25" customHeight="1">
      <c r="A17" s="6" t="s">
        <v>39</v>
      </c>
      <c r="B17" s="7">
        <v>9.0</v>
      </c>
    </row>
    <row r="18" ht="14.25" customHeight="1">
      <c r="A18" s="6" t="s">
        <v>41</v>
      </c>
      <c r="B18" s="10">
        <v>0.11</v>
      </c>
    </row>
    <row r="19" ht="14.25" customHeight="1">
      <c r="A19" s="13" t="s">
        <v>12</v>
      </c>
      <c r="B19" s="17">
        <f>B17/B18</f>
        <v>81.81818182</v>
      </c>
    </row>
    <row r="20" ht="14.25" customHeight="1"/>
    <row r="21" ht="14.25" customHeight="1">
      <c r="A21" s="49" t="s">
        <v>35</v>
      </c>
      <c r="B21" s="50"/>
      <c r="C21" s="50"/>
      <c r="D21" s="50"/>
    </row>
    <row r="22" ht="14.25" customHeight="1">
      <c r="A22" s="6" t="s">
        <v>39</v>
      </c>
      <c r="B22" s="7">
        <v>9.0</v>
      </c>
    </row>
    <row r="23" ht="14.25" customHeight="1">
      <c r="A23" s="6" t="s">
        <v>41</v>
      </c>
      <c r="B23" s="10">
        <v>0.11</v>
      </c>
    </row>
    <row r="24" ht="14.25" customHeight="1">
      <c r="A24" s="6" t="s">
        <v>58</v>
      </c>
      <c r="B24" s="7">
        <v>1000.0</v>
      </c>
    </row>
    <row r="25" ht="14.25" customHeight="1">
      <c r="A25" s="13" t="s">
        <v>12</v>
      </c>
      <c r="B25" s="17">
        <f>PV(B23,B24,-B22)</f>
        <v>81.81818182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9.43"/>
    <col customWidth="1" min="3" max="3" width="112.0"/>
    <col customWidth="1" min="4" max="4" width="31.71"/>
    <col customWidth="1" min="5" max="26" width="8.71"/>
  </cols>
  <sheetData>
    <row r="1" ht="14.25" customHeight="1">
      <c r="A1" s="56" t="s">
        <v>59</v>
      </c>
      <c r="B1" s="57"/>
      <c r="C1" s="58"/>
    </row>
    <row r="2" ht="12.75" customHeight="1">
      <c r="A2" s="56"/>
      <c r="B2" s="57"/>
      <c r="C2" s="58"/>
    </row>
    <row r="3" ht="17.25" customHeight="1">
      <c r="A3" s="59" t="s">
        <v>60</v>
      </c>
      <c r="B3" s="59" t="s">
        <v>61</v>
      </c>
      <c r="C3" s="60" t="s">
        <v>62</v>
      </c>
    </row>
    <row r="4" ht="17.25" customHeight="1">
      <c r="A4" s="59" t="s">
        <v>63</v>
      </c>
      <c r="B4" s="59" t="s">
        <v>64</v>
      </c>
      <c r="C4" s="60" t="s">
        <v>65</v>
      </c>
    </row>
    <row r="5" ht="17.25" customHeight="1">
      <c r="A5" s="59" t="s">
        <v>66</v>
      </c>
      <c r="B5" s="59" t="s">
        <v>67</v>
      </c>
      <c r="C5" s="60" t="s">
        <v>68</v>
      </c>
    </row>
    <row r="6" ht="17.25" customHeight="1">
      <c r="A6" s="59" t="s">
        <v>69</v>
      </c>
      <c r="B6" s="59" t="s">
        <v>70</v>
      </c>
      <c r="C6" s="60" t="s">
        <v>71</v>
      </c>
    </row>
    <row r="7" ht="17.25" customHeight="1">
      <c r="A7" s="59" t="s">
        <v>72</v>
      </c>
      <c r="B7" s="59" t="s">
        <v>73</v>
      </c>
      <c r="C7" s="60" t="s">
        <v>74</v>
      </c>
    </row>
    <row r="8" ht="17.25" customHeight="1">
      <c r="A8" s="59" t="s">
        <v>75</v>
      </c>
      <c r="B8" s="59" t="s">
        <v>76</v>
      </c>
      <c r="C8" s="60" t="s">
        <v>77</v>
      </c>
    </row>
    <row r="9" ht="17.25" customHeight="1">
      <c r="A9" s="59" t="s">
        <v>78</v>
      </c>
      <c r="B9" s="59" t="s">
        <v>79</v>
      </c>
      <c r="C9" s="60" t="s">
        <v>80</v>
      </c>
    </row>
    <row r="10" ht="17.25" customHeight="1">
      <c r="A10" s="59" t="s">
        <v>81</v>
      </c>
      <c r="B10" s="59" t="s">
        <v>82</v>
      </c>
      <c r="C10" s="60" t="s">
        <v>83</v>
      </c>
    </row>
    <row r="11" ht="17.25" customHeight="1">
      <c r="A11" s="59" t="s">
        <v>84</v>
      </c>
      <c r="B11" s="59" t="s">
        <v>85</v>
      </c>
      <c r="C11" s="60" t="s">
        <v>86</v>
      </c>
    </row>
    <row r="12" ht="17.25" customHeight="1">
      <c r="A12" s="59" t="s">
        <v>87</v>
      </c>
      <c r="B12" s="59" t="s">
        <v>88</v>
      </c>
      <c r="C12" s="60" t="s">
        <v>89</v>
      </c>
    </row>
    <row r="13" ht="17.25" customHeight="1">
      <c r="A13" s="59" t="s">
        <v>90</v>
      </c>
      <c r="B13" s="59" t="s">
        <v>91</v>
      </c>
      <c r="C13" s="60" t="s">
        <v>92</v>
      </c>
    </row>
    <row r="14" ht="17.25" customHeight="1">
      <c r="A14" s="59" t="s">
        <v>93</v>
      </c>
      <c r="B14" s="59" t="s">
        <v>94</v>
      </c>
      <c r="C14" s="60" t="s">
        <v>95</v>
      </c>
    </row>
    <row r="15" ht="17.25" customHeight="1">
      <c r="A15" s="61" t="s">
        <v>96</v>
      </c>
    </row>
    <row r="16" ht="17.25" customHeight="1">
      <c r="A16" s="59" t="s">
        <v>97</v>
      </c>
      <c r="B16" s="59" t="s">
        <v>98</v>
      </c>
      <c r="C16" s="60" t="s">
        <v>99</v>
      </c>
    </row>
    <row r="17" ht="17.25" customHeight="1">
      <c r="A17" s="59" t="s">
        <v>100</v>
      </c>
      <c r="B17" s="59" t="s">
        <v>101</v>
      </c>
      <c r="C17" s="60" t="s">
        <v>102</v>
      </c>
    </row>
    <row r="18" ht="17.25" customHeight="1">
      <c r="A18" s="59" t="s">
        <v>103</v>
      </c>
      <c r="B18" s="59" t="s">
        <v>104</v>
      </c>
      <c r="C18" s="60" t="s">
        <v>105</v>
      </c>
    </row>
    <row r="19" ht="17.25" customHeight="1">
      <c r="A19" s="59" t="s">
        <v>106</v>
      </c>
      <c r="B19" s="59" t="s">
        <v>107</v>
      </c>
      <c r="C19" s="60" t="s">
        <v>108</v>
      </c>
    </row>
    <row r="20" ht="17.25" customHeight="1">
      <c r="A20" s="59" t="s">
        <v>109</v>
      </c>
      <c r="B20" s="59" t="s">
        <v>110</v>
      </c>
      <c r="C20" s="60" t="s">
        <v>111</v>
      </c>
    </row>
    <row r="21" ht="17.25" customHeight="1">
      <c r="A21" s="59" t="s">
        <v>112</v>
      </c>
      <c r="B21" s="59" t="s">
        <v>113</v>
      </c>
      <c r="C21" s="60" t="s">
        <v>114</v>
      </c>
    </row>
    <row r="22" ht="17.25" customHeight="1">
      <c r="A22" s="59" t="s">
        <v>115</v>
      </c>
      <c r="B22" s="59" t="s">
        <v>116</v>
      </c>
      <c r="C22" s="60" t="s">
        <v>117</v>
      </c>
    </row>
    <row r="23" ht="17.25" customHeight="1">
      <c r="A23" s="59" t="s">
        <v>118</v>
      </c>
      <c r="B23" s="59" t="s">
        <v>119</v>
      </c>
      <c r="C23" s="60" t="s">
        <v>120</v>
      </c>
    </row>
    <row r="24" ht="17.25" customHeight="1">
      <c r="A24" s="59" t="s">
        <v>121</v>
      </c>
      <c r="B24" s="59" t="s">
        <v>122</v>
      </c>
      <c r="C24" s="60" t="s">
        <v>123</v>
      </c>
    </row>
    <row r="25" ht="17.25" customHeight="1">
      <c r="A25" s="59" t="s">
        <v>124</v>
      </c>
      <c r="B25" s="59" t="s">
        <v>125</v>
      </c>
      <c r="C25" s="60" t="s">
        <v>126</v>
      </c>
    </row>
    <row r="26" ht="17.25" customHeight="1">
      <c r="A26" s="59" t="s">
        <v>127</v>
      </c>
      <c r="B26" s="59" t="s">
        <v>128</v>
      </c>
      <c r="C26" s="60" t="s">
        <v>129</v>
      </c>
    </row>
    <row r="27" ht="17.25" customHeight="1">
      <c r="A27" s="59" t="s">
        <v>130</v>
      </c>
      <c r="B27" s="59" t="s">
        <v>131</v>
      </c>
      <c r="C27" s="60" t="s">
        <v>132</v>
      </c>
    </row>
    <row r="28" ht="17.25" customHeight="1">
      <c r="A28" s="59" t="s">
        <v>133</v>
      </c>
      <c r="B28" s="59" t="s">
        <v>134</v>
      </c>
      <c r="C28" s="60" t="s">
        <v>135</v>
      </c>
    </row>
    <row r="29" ht="17.25" customHeight="1">
      <c r="A29" s="59" t="s">
        <v>136</v>
      </c>
      <c r="B29" s="59" t="s">
        <v>137</v>
      </c>
      <c r="C29" s="60" t="s">
        <v>138</v>
      </c>
    </row>
    <row r="30" ht="17.25" customHeight="1">
      <c r="A30" s="59" t="s">
        <v>139</v>
      </c>
      <c r="B30" s="59" t="s">
        <v>140</v>
      </c>
      <c r="C30" s="60" t="s">
        <v>141</v>
      </c>
    </row>
    <row r="31" ht="17.25" customHeight="1">
      <c r="A31" s="59" t="s">
        <v>142</v>
      </c>
      <c r="B31" s="59" t="s">
        <v>143</v>
      </c>
      <c r="C31" s="60" t="s">
        <v>144</v>
      </c>
    </row>
    <row r="32" ht="17.25" customHeight="1">
      <c r="A32" s="59" t="s">
        <v>145</v>
      </c>
      <c r="B32" s="59" t="s">
        <v>146</v>
      </c>
      <c r="C32" s="60" t="s">
        <v>147</v>
      </c>
    </row>
    <row r="33" ht="17.25" customHeight="1">
      <c r="A33" s="59" t="s">
        <v>148</v>
      </c>
      <c r="B33" s="59" t="s">
        <v>149</v>
      </c>
      <c r="C33" s="60" t="s">
        <v>150</v>
      </c>
    </row>
    <row r="34" ht="17.25" customHeight="1">
      <c r="A34" s="59" t="s">
        <v>151</v>
      </c>
      <c r="B34" s="59" t="s">
        <v>152</v>
      </c>
      <c r="C34" s="60" t="s">
        <v>153</v>
      </c>
    </row>
    <row r="35" ht="17.25" customHeight="1">
      <c r="A35" s="59" t="s">
        <v>154</v>
      </c>
      <c r="B35" s="59" t="s">
        <v>155</v>
      </c>
      <c r="C35" s="60" t="s">
        <v>156</v>
      </c>
    </row>
    <row r="36" ht="17.25" customHeight="1">
      <c r="A36" s="61" t="s">
        <v>157</v>
      </c>
    </row>
    <row r="37" ht="17.25" customHeight="1">
      <c r="A37" s="59" t="s">
        <v>158</v>
      </c>
      <c r="B37" s="59" t="s">
        <v>159</v>
      </c>
      <c r="C37" s="60" t="s">
        <v>160</v>
      </c>
    </row>
    <row r="38" ht="17.25" customHeight="1">
      <c r="A38" s="59" t="s">
        <v>161</v>
      </c>
      <c r="B38" s="59" t="s">
        <v>162</v>
      </c>
      <c r="C38" s="60" t="s">
        <v>163</v>
      </c>
    </row>
    <row r="39" ht="17.25" customHeight="1">
      <c r="A39" s="59" t="s">
        <v>164</v>
      </c>
      <c r="B39" s="59" t="s">
        <v>165</v>
      </c>
      <c r="C39" s="60" t="s">
        <v>166</v>
      </c>
    </row>
    <row r="40" ht="17.25" customHeight="1">
      <c r="A40" s="59" t="s">
        <v>167</v>
      </c>
      <c r="B40" s="59" t="s">
        <v>168</v>
      </c>
      <c r="C40" s="60" t="s">
        <v>169</v>
      </c>
    </row>
    <row r="41" ht="17.25" customHeight="1">
      <c r="A41" s="59" t="s">
        <v>170</v>
      </c>
      <c r="B41" s="59" t="s">
        <v>171</v>
      </c>
      <c r="C41" s="60" t="s">
        <v>172</v>
      </c>
    </row>
    <row r="42" ht="17.25" customHeight="1">
      <c r="A42" s="59" t="s">
        <v>173</v>
      </c>
      <c r="B42" s="59" t="s">
        <v>174</v>
      </c>
      <c r="C42" s="60" t="s">
        <v>175</v>
      </c>
    </row>
    <row r="43" ht="17.25" customHeight="1">
      <c r="A43" s="59" t="s">
        <v>176</v>
      </c>
      <c r="B43" s="59" t="s">
        <v>177</v>
      </c>
      <c r="C43" s="60" t="s">
        <v>178</v>
      </c>
    </row>
    <row r="44" ht="17.25" customHeight="1">
      <c r="A44" s="59" t="s">
        <v>179</v>
      </c>
      <c r="B44" s="59" t="s">
        <v>180</v>
      </c>
      <c r="C44" s="60" t="s">
        <v>181</v>
      </c>
    </row>
    <row r="45" ht="17.25" customHeight="1">
      <c r="A45" s="59" t="s">
        <v>182</v>
      </c>
      <c r="B45" s="59" t="s">
        <v>183</v>
      </c>
      <c r="C45" s="60" t="s">
        <v>184</v>
      </c>
    </row>
    <row r="46" ht="17.25" customHeight="1">
      <c r="A46" s="59" t="s">
        <v>185</v>
      </c>
      <c r="B46" s="59" t="s">
        <v>186</v>
      </c>
      <c r="C46" s="60" t="s">
        <v>187</v>
      </c>
    </row>
    <row r="47" ht="17.25" customHeight="1">
      <c r="A47" s="59" t="s">
        <v>188</v>
      </c>
      <c r="B47" s="59" t="s">
        <v>189</v>
      </c>
      <c r="C47" s="60" t="s">
        <v>190</v>
      </c>
    </row>
    <row r="48" ht="17.25" customHeight="1">
      <c r="A48" s="59" t="s">
        <v>191</v>
      </c>
      <c r="B48" s="59" t="s">
        <v>192</v>
      </c>
      <c r="C48" s="60" t="s">
        <v>193</v>
      </c>
    </row>
    <row r="49" ht="17.25" customHeight="1">
      <c r="A49" s="59" t="s">
        <v>194</v>
      </c>
      <c r="B49" s="59" t="s">
        <v>195</v>
      </c>
      <c r="C49" s="60" t="s">
        <v>196</v>
      </c>
    </row>
    <row r="50" ht="17.25" customHeight="1">
      <c r="A50" s="59" t="s">
        <v>197</v>
      </c>
      <c r="B50" s="59" t="s">
        <v>198</v>
      </c>
      <c r="C50" s="60" t="s">
        <v>199</v>
      </c>
    </row>
    <row r="51" ht="17.25" customHeight="1">
      <c r="A51" s="59" t="s">
        <v>200</v>
      </c>
      <c r="B51" s="59" t="s">
        <v>201</v>
      </c>
      <c r="C51" s="60" t="s">
        <v>202</v>
      </c>
    </row>
    <row r="52" ht="17.25" customHeight="1">
      <c r="A52" s="59" t="s">
        <v>203</v>
      </c>
      <c r="B52" s="59" t="s">
        <v>204</v>
      </c>
      <c r="C52" s="60" t="s">
        <v>205</v>
      </c>
    </row>
    <row r="53" ht="17.25" customHeight="1">
      <c r="A53" s="59" t="s">
        <v>206</v>
      </c>
      <c r="B53" s="59" t="s">
        <v>207</v>
      </c>
      <c r="C53" s="60" t="s">
        <v>208</v>
      </c>
    </row>
    <row r="54" ht="17.25" customHeight="1">
      <c r="A54" s="59" t="s">
        <v>209</v>
      </c>
      <c r="B54" s="59" t="s">
        <v>210</v>
      </c>
      <c r="C54" s="60" t="s">
        <v>211</v>
      </c>
    </row>
    <row r="55" ht="17.25" customHeight="1">
      <c r="A55" s="59" t="s">
        <v>212</v>
      </c>
      <c r="B55" s="59" t="s">
        <v>213</v>
      </c>
      <c r="C55" s="60" t="s">
        <v>214</v>
      </c>
    </row>
    <row r="56" ht="17.25" customHeight="1">
      <c r="A56" s="59" t="s">
        <v>215</v>
      </c>
      <c r="B56" s="59" t="s">
        <v>216</v>
      </c>
      <c r="C56" s="60" t="s">
        <v>217</v>
      </c>
    </row>
    <row r="57" ht="17.25" customHeight="1">
      <c r="A57" s="59" t="s">
        <v>218</v>
      </c>
      <c r="B57" s="59" t="s">
        <v>219</v>
      </c>
      <c r="C57" s="60" t="s">
        <v>220</v>
      </c>
    </row>
    <row r="58" ht="17.25" customHeight="1">
      <c r="A58" s="59" t="s">
        <v>221</v>
      </c>
      <c r="B58" s="59" t="s">
        <v>222</v>
      </c>
      <c r="C58" s="60" t="s">
        <v>223</v>
      </c>
    </row>
    <row r="59" ht="17.25" customHeight="1">
      <c r="A59" s="59" t="s">
        <v>224</v>
      </c>
      <c r="B59" s="59" t="s">
        <v>225</v>
      </c>
      <c r="C59" s="60" t="s">
        <v>226</v>
      </c>
    </row>
    <row r="60" ht="17.25" customHeight="1">
      <c r="A60" s="59" t="s">
        <v>227</v>
      </c>
      <c r="B60" s="59" t="s">
        <v>228</v>
      </c>
      <c r="C60" s="60" t="s">
        <v>229</v>
      </c>
    </row>
    <row r="61" ht="17.25" customHeight="1">
      <c r="A61" s="59" t="s">
        <v>230</v>
      </c>
      <c r="B61" s="59" t="s">
        <v>231</v>
      </c>
      <c r="C61" s="60" t="s">
        <v>232</v>
      </c>
    </row>
    <row r="62" ht="17.25" customHeight="1">
      <c r="A62" s="59" t="s">
        <v>233</v>
      </c>
      <c r="B62" s="59" t="s">
        <v>234</v>
      </c>
      <c r="C62" s="60" t="s">
        <v>235</v>
      </c>
    </row>
    <row r="63" ht="17.25" customHeight="1">
      <c r="A63" s="59" t="s">
        <v>236</v>
      </c>
      <c r="B63" s="59" t="s">
        <v>237</v>
      </c>
      <c r="C63" s="60" t="s">
        <v>238</v>
      </c>
    </row>
    <row r="64" ht="17.25" customHeight="1">
      <c r="A64" s="59" t="s">
        <v>239</v>
      </c>
      <c r="B64" s="59" t="s">
        <v>240</v>
      </c>
      <c r="C64" s="60" t="s">
        <v>241</v>
      </c>
    </row>
    <row r="65" ht="17.25" customHeight="1">
      <c r="A65" s="59" t="s">
        <v>242</v>
      </c>
      <c r="B65" s="59" t="s">
        <v>243</v>
      </c>
      <c r="C65" s="60" t="s">
        <v>244</v>
      </c>
    </row>
    <row r="66" ht="17.25" customHeight="1">
      <c r="A66" s="59" t="s">
        <v>245</v>
      </c>
      <c r="B66" s="59" t="s">
        <v>246</v>
      </c>
      <c r="C66" s="60" t="s">
        <v>247</v>
      </c>
    </row>
    <row r="67" ht="17.25" customHeight="1">
      <c r="A67" s="59" t="s">
        <v>248</v>
      </c>
      <c r="B67" s="59" t="s">
        <v>249</v>
      </c>
      <c r="C67" s="60" t="s">
        <v>250</v>
      </c>
    </row>
    <row r="68" ht="17.25" customHeight="1">
      <c r="A68" s="59" t="s">
        <v>251</v>
      </c>
      <c r="B68" s="59" t="s">
        <v>252</v>
      </c>
      <c r="C68" s="60" t="s">
        <v>253</v>
      </c>
    </row>
    <row r="69" ht="17.25" customHeight="1">
      <c r="A69" s="59" t="s">
        <v>254</v>
      </c>
      <c r="B69" s="59" t="s">
        <v>255</v>
      </c>
      <c r="C69" s="60" t="s">
        <v>256</v>
      </c>
    </row>
    <row r="70" ht="17.25" customHeight="1">
      <c r="A70" s="59" t="s">
        <v>257</v>
      </c>
      <c r="B70" s="59" t="s">
        <v>258</v>
      </c>
      <c r="C70" s="60" t="s">
        <v>259</v>
      </c>
    </row>
    <row r="71" ht="17.25" customHeight="1">
      <c r="A71" s="59" t="s">
        <v>260</v>
      </c>
      <c r="B71" s="59" t="s">
        <v>261</v>
      </c>
      <c r="C71" s="60" t="s">
        <v>262</v>
      </c>
    </row>
    <row r="72" ht="17.25" customHeight="1">
      <c r="A72" s="59" t="s">
        <v>263</v>
      </c>
      <c r="B72" s="59" t="s">
        <v>264</v>
      </c>
      <c r="C72" s="60" t="s">
        <v>265</v>
      </c>
    </row>
    <row r="73" ht="17.25" customHeight="1">
      <c r="A73" s="59" t="s">
        <v>266</v>
      </c>
      <c r="B73" s="59" t="s">
        <v>267</v>
      </c>
      <c r="C73" s="60" t="s">
        <v>268</v>
      </c>
    </row>
    <row r="74" ht="17.25" customHeight="1">
      <c r="A74" s="59" t="s">
        <v>269</v>
      </c>
      <c r="B74" s="59" t="s">
        <v>270</v>
      </c>
      <c r="C74" s="60" t="s">
        <v>271</v>
      </c>
    </row>
    <row r="75" ht="17.25" customHeight="1">
      <c r="A75" s="59" t="s">
        <v>272</v>
      </c>
      <c r="B75" s="59" t="s">
        <v>273</v>
      </c>
      <c r="C75" s="60" t="s">
        <v>274</v>
      </c>
    </row>
    <row r="76" ht="17.25" customHeight="1">
      <c r="A76" s="59" t="s">
        <v>275</v>
      </c>
      <c r="B76" s="59" t="s">
        <v>276</v>
      </c>
      <c r="C76" s="60" t="s">
        <v>277</v>
      </c>
    </row>
    <row r="77" ht="17.25" customHeight="1">
      <c r="A77" s="61" t="s">
        <v>278</v>
      </c>
    </row>
    <row r="78" ht="17.25" customHeight="1">
      <c r="A78" s="59" t="s">
        <v>279</v>
      </c>
      <c r="B78" s="59" t="s">
        <v>280</v>
      </c>
      <c r="C78" s="60" t="s">
        <v>281</v>
      </c>
    </row>
    <row r="79" ht="17.25" customHeight="1">
      <c r="A79" s="59" t="s">
        <v>282</v>
      </c>
      <c r="B79" s="59" t="s">
        <v>283</v>
      </c>
      <c r="C79" s="60" t="s">
        <v>284</v>
      </c>
    </row>
    <row r="80" ht="17.25" customHeight="1">
      <c r="A80" s="59" t="s">
        <v>285</v>
      </c>
      <c r="B80" s="59" t="s">
        <v>286</v>
      </c>
      <c r="C80" s="60" t="s">
        <v>287</v>
      </c>
    </row>
    <row r="81" ht="17.25" customHeight="1">
      <c r="A81" s="59" t="s">
        <v>288</v>
      </c>
      <c r="B81" s="59" t="s">
        <v>289</v>
      </c>
      <c r="C81" s="60" t="s">
        <v>290</v>
      </c>
    </row>
    <row r="82" ht="17.25" customHeight="1">
      <c r="A82" s="59" t="s">
        <v>291</v>
      </c>
      <c r="B82" s="59" t="s">
        <v>292</v>
      </c>
      <c r="C82" s="60" t="s">
        <v>293</v>
      </c>
    </row>
    <row r="83" ht="17.25" customHeight="1">
      <c r="A83" s="59" t="s">
        <v>294</v>
      </c>
      <c r="B83" s="59" t="s">
        <v>295</v>
      </c>
      <c r="C83" s="60" t="s">
        <v>296</v>
      </c>
    </row>
    <row r="84" ht="17.25" customHeight="1">
      <c r="A84" s="59" t="s">
        <v>297</v>
      </c>
      <c r="B84" s="59" t="s">
        <v>298</v>
      </c>
      <c r="C84" s="60" t="s">
        <v>299</v>
      </c>
    </row>
    <row r="85" ht="17.25" customHeight="1">
      <c r="A85" s="59" t="s">
        <v>300</v>
      </c>
      <c r="B85" s="59" t="s">
        <v>301</v>
      </c>
      <c r="C85" s="60" t="s">
        <v>302</v>
      </c>
    </row>
    <row r="86" ht="17.25" customHeight="1">
      <c r="A86" s="59" t="s">
        <v>303</v>
      </c>
      <c r="B86" s="59" t="s">
        <v>304</v>
      </c>
      <c r="C86" s="60" t="s">
        <v>305</v>
      </c>
    </row>
    <row r="87" ht="17.25" customHeight="1">
      <c r="A87" s="59" t="s">
        <v>306</v>
      </c>
      <c r="B87" s="59" t="s">
        <v>307</v>
      </c>
      <c r="C87" s="60" t="s">
        <v>308</v>
      </c>
    </row>
    <row r="88" ht="17.25" customHeight="1">
      <c r="A88" s="59" t="s">
        <v>309</v>
      </c>
      <c r="B88" s="59" t="s">
        <v>310</v>
      </c>
      <c r="C88" s="60" t="s">
        <v>311</v>
      </c>
    </row>
    <row r="89" ht="17.25" customHeight="1">
      <c r="A89" s="59" t="s">
        <v>312</v>
      </c>
      <c r="B89" s="59" t="s">
        <v>313</v>
      </c>
      <c r="C89" s="60" t="s">
        <v>314</v>
      </c>
    </row>
    <row r="90" ht="17.25" customHeight="1">
      <c r="A90" s="59" t="s">
        <v>315</v>
      </c>
      <c r="B90" s="59" t="s">
        <v>316</v>
      </c>
      <c r="C90" s="60" t="s">
        <v>317</v>
      </c>
    </row>
    <row r="91" ht="17.25" customHeight="1">
      <c r="A91" s="59" t="s">
        <v>318</v>
      </c>
      <c r="B91" s="59" t="s">
        <v>319</v>
      </c>
      <c r="C91" s="60" t="s">
        <v>320</v>
      </c>
    </row>
    <row r="92" ht="17.25" customHeight="1">
      <c r="A92" s="59" t="s">
        <v>321</v>
      </c>
      <c r="B92" s="59" t="s">
        <v>322</v>
      </c>
      <c r="C92" s="60" t="s">
        <v>323</v>
      </c>
    </row>
    <row r="93" ht="17.25" customHeight="1">
      <c r="A93" s="59" t="s">
        <v>324</v>
      </c>
      <c r="B93" s="59" t="s">
        <v>325</v>
      </c>
      <c r="C93" s="60" t="s">
        <v>326</v>
      </c>
    </row>
    <row r="94" ht="17.25" customHeight="1">
      <c r="A94" s="59" t="s">
        <v>327</v>
      </c>
      <c r="B94" s="59" t="s">
        <v>328</v>
      </c>
      <c r="C94" s="60" t="s">
        <v>329</v>
      </c>
    </row>
    <row r="95" ht="17.25" customHeight="1">
      <c r="A95" s="59" t="s">
        <v>330</v>
      </c>
      <c r="B95" s="59" t="s">
        <v>331</v>
      </c>
      <c r="C95" s="60" t="s">
        <v>332</v>
      </c>
    </row>
    <row r="96" ht="17.25" customHeight="1">
      <c r="A96" s="59" t="s">
        <v>333</v>
      </c>
      <c r="B96" s="59" t="s">
        <v>334</v>
      </c>
      <c r="C96" s="60" t="s">
        <v>335</v>
      </c>
    </row>
    <row r="97" ht="17.25" customHeight="1">
      <c r="A97" s="59" t="s">
        <v>336</v>
      </c>
      <c r="B97" s="59" t="s">
        <v>6</v>
      </c>
      <c r="C97" s="60" t="s">
        <v>337</v>
      </c>
    </row>
    <row r="98" ht="17.25" customHeight="1">
      <c r="A98" s="59" t="s">
        <v>338</v>
      </c>
      <c r="B98" s="59" t="s">
        <v>339</v>
      </c>
      <c r="C98" s="60" t="s">
        <v>340</v>
      </c>
    </row>
    <row r="99" ht="17.25" customHeight="1">
      <c r="A99" s="59" t="s">
        <v>341</v>
      </c>
      <c r="B99" s="59" t="s">
        <v>342</v>
      </c>
      <c r="C99" s="60" t="s">
        <v>343</v>
      </c>
    </row>
    <row r="100" ht="17.25" customHeight="1">
      <c r="A100" s="59" t="s">
        <v>344</v>
      </c>
      <c r="B100" s="59" t="s">
        <v>345</v>
      </c>
      <c r="C100" s="60" t="s">
        <v>346</v>
      </c>
    </row>
    <row r="101" ht="17.25" customHeight="1">
      <c r="A101" s="59" t="s">
        <v>347</v>
      </c>
      <c r="B101" s="59" t="s">
        <v>348</v>
      </c>
      <c r="C101" s="60" t="s">
        <v>349</v>
      </c>
    </row>
    <row r="102" ht="17.25" customHeight="1">
      <c r="A102" s="59" t="s">
        <v>350</v>
      </c>
      <c r="B102" s="59" t="s">
        <v>351</v>
      </c>
      <c r="C102" s="60" t="s">
        <v>352</v>
      </c>
    </row>
    <row r="103" ht="33.0" customHeight="1">
      <c r="A103" s="59" t="s">
        <v>353</v>
      </c>
      <c r="B103" s="59" t="s">
        <v>354</v>
      </c>
      <c r="C103" s="60" t="s">
        <v>355</v>
      </c>
    </row>
    <row r="104" ht="29.25" customHeight="1">
      <c r="A104" s="59" t="s">
        <v>356</v>
      </c>
      <c r="B104" s="59" t="s">
        <v>357</v>
      </c>
      <c r="C104" s="60" t="s">
        <v>358</v>
      </c>
    </row>
    <row r="105" ht="17.25" customHeight="1">
      <c r="A105" s="59" t="s">
        <v>359</v>
      </c>
      <c r="B105" s="59" t="s">
        <v>360</v>
      </c>
      <c r="C105" s="60" t="s">
        <v>361</v>
      </c>
    </row>
    <row r="106" ht="17.25" customHeight="1">
      <c r="A106" s="59" t="s">
        <v>362</v>
      </c>
      <c r="B106" s="59" t="s">
        <v>363</v>
      </c>
      <c r="C106" s="60" t="s">
        <v>364</v>
      </c>
    </row>
    <row r="107" ht="31.5" customHeight="1">
      <c r="A107" s="59" t="s">
        <v>365</v>
      </c>
      <c r="B107" s="59" t="s">
        <v>34</v>
      </c>
      <c r="C107" s="60" t="s">
        <v>366</v>
      </c>
    </row>
    <row r="108" ht="17.25" customHeight="1">
      <c r="A108" s="59" t="s">
        <v>367</v>
      </c>
      <c r="B108" s="59" t="s">
        <v>368</v>
      </c>
      <c r="C108" s="60" t="s">
        <v>369</v>
      </c>
    </row>
    <row r="109" ht="17.25" customHeight="1">
      <c r="A109" s="59" t="s">
        <v>370</v>
      </c>
      <c r="B109" s="59" t="s">
        <v>371</v>
      </c>
      <c r="C109" s="60" t="s">
        <v>372</v>
      </c>
    </row>
    <row r="110" ht="17.25" customHeight="1">
      <c r="A110" s="59" t="s">
        <v>373</v>
      </c>
      <c r="B110" s="59" t="s">
        <v>374</v>
      </c>
      <c r="C110" s="60" t="s">
        <v>375</v>
      </c>
    </row>
    <row r="111" ht="17.25" customHeight="1">
      <c r="A111" s="59" t="s">
        <v>376</v>
      </c>
      <c r="B111" s="59" t="s">
        <v>371</v>
      </c>
      <c r="C111" s="60" t="s">
        <v>377</v>
      </c>
    </row>
    <row r="112" ht="17.25" customHeight="1">
      <c r="A112" s="59" t="s">
        <v>378</v>
      </c>
      <c r="B112" s="59" t="s">
        <v>3</v>
      </c>
      <c r="C112" s="60" t="s">
        <v>379</v>
      </c>
    </row>
    <row r="113" ht="17.25" customHeight="1">
      <c r="A113" s="59" t="s">
        <v>380</v>
      </c>
      <c r="B113" s="59" t="s">
        <v>381</v>
      </c>
      <c r="C113" s="60" t="s">
        <v>382</v>
      </c>
    </row>
    <row r="114" ht="17.25" customHeight="1">
      <c r="A114" s="59" t="s">
        <v>383</v>
      </c>
      <c r="B114" s="59" t="s">
        <v>384</v>
      </c>
      <c r="C114" s="60" t="s">
        <v>385</v>
      </c>
    </row>
    <row r="115" ht="17.25" customHeight="1">
      <c r="A115" s="59" t="s">
        <v>386</v>
      </c>
      <c r="B115" s="59" t="s">
        <v>387</v>
      </c>
      <c r="C115" s="60" t="s">
        <v>388</v>
      </c>
    </row>
    <row r="116" ht="17.25" customHeight="1">
      <c r="A116" s="59" t="s">
        <v>389</v>
      </c>
      <c r="B116" s="59" t="s">
        <v>390</v>
      </c>
      <c r="C116" s="60" t="s">
        <v>391</v>
      </c>
    </row>
    <row r="117" ht="17.25" customHeight="1">
      <c r="A117" s="59" t="s">
        <v>392</v>
      </c>
      <c r="B117" s="59" t="s">
        <v>10</v>
      </c>
      <c r="C117" s="60" t="s">
        <v>393</v>
      </c>
    </row>
    <row r="118" ht="17.25" customHeight="1">
      <c r="A118" s="59" t="s">
        <v>394</v>
      </c>
      <c r="B118" s="59" t="s">
        <v>395</v>
      </c>
      <c r="C118" s="60" t="s">
        <v>396</v>
      </c>
    </row>
    <row r="119" ht="17.25" customHeight="1">
      <c r="A119" s="59" t="s">
        <v>397</v>
      </c>
      <c r="B119" s="59" t="s">
        <v>398</v>
      </c>
      <c r="C119" s="60" t="s">
        <v>399</v>
      </c>
    </row>
    <row r="120" ht="17.25" customHeight="1">
      <c r="A120" s="59" t="s">
        <v>400</v>
      </c>
      <c r="B120" s="59" t="s">
        <v>401</v>
      </c>
      <c r="C120" s="60" t="s">
        <v>402</v>
      </c>
    </row>
    <row r="121" ht="17.25" customHeight="1">
      <c r="A121" s="59" t="s">
        <v>403</v>
      </c>
      <c r="B121" s="59" t="s">
        <v>404</v>
      </c>
      <c r="C121" s="60"/>
    </row>
    <row r="122" ht="17.25" customHeight="1">
      <c r="A122" s="59" t="s">
        <v>405</v>
      </c>
      <c r="B122" s="59" t="s">
        <v>406</v>
      </c>
      <c r="C122" s="60" t="s">
        <v>407</v>
      </c>
    </row>
    <row r="123" ht="17.25" customHeight="1">
      <c r="A123" s="59" t="s">
        <v>408</v>
      </c>
      <c r="B123" s="59" t="s">
        <v>409</v>
      </c>
      <c r="C123" s="60" t="s">
        <v>410</v>
      </c>
    </row>
    <row r="124" ht="17.25" customHeight="1">
      <c r="A124" s="59" t="s">
        <v>411</v>
      </c>
      <c r="B124" s="59" t="s">
        <v>412</v>
      </c>
      <c r="C124" s="60" t="s">
        <v>413</v>
      </c>
    </row>
    <row r="125" ht="17.25" customHeight="1">
      <c r="A125" s="59" t="s">
        <v>414</v>
      </c>
      <c r="B125" s="59" t="s">
        <v>415</v>
      </c>
      <c r="C125" s="60" t="s">
        <v>416</v>
      </c>
    </row>
    <row r="126" ht="17.25" customHeight="1">
      <c r="A126" s="59" t="s">
        <v>417</v>
      </c>
      <c r="B126" s="59" t="s">
        <v>418</v>
      </c>
      <c r="C126" s="60" t="s">
        <v>419</v>
      </c>
    </row>
    <row r="127" ht="17.25" customHeight="1">
      <c r="A127" s="59" t="s">
        <v>420</v>
      </c>
      <c r="B127" s="59" t="s">
        <v>421</v>
      </c>
      <c r="C127" s="60" t="s">
        <v>422</v>
      </c>
    </row>
    <row r="128" ht="17.25" customHeight="1">
      <c r="A128" s="59" t="s">
        <v>423</v>
      </c>
      <c r="B128" s="59" t="s">
        <v>424</v>
      </c>
      <c r="C128" s="60" t="s">
        <v>425</v>
      </c>
    </row>
    <row r="129" ht="17.25" customHeight="1">
      <c r="A129" s="59" t="s">
        <v>426</v>
      </c>
      <c r="B129" s="59" t="s">
        <v>427</v>
      </c>
      <c r="C129" s="60" t="s">
        <v>428</v>
      </c>
    </row>
    <row r="130" ht="17.25" customHeight="1">
      <c r="A130" s="59" t="s">
        <v>429</v>
      </c>
      <c r="B130" s="59" t="s">
        <v>430</v>
      </c>
      <c r="C130" s="60" t="s">
        <v>431</v>
      </c>
    </row>
    <row r="131" ht="17.25" customHeight="1">
      <c r="A131" s="61" t="s">
        <v>432</v>
      </c>
    </row>
    <row r="132" ht="17.25" customHeight="1">
      <c r="A132" s="59" t="s">
        <v>433</v>
      </c>
      <c r="B132" s="59" t="s">
        <v>434</v>
      </c>
      <c r="C132" s="60" t="s">
        <v>435</v>
      </c>
    </row>
    <row r="133" ht="17.25" customHeight="1">
      <c r="A133" s="59" t="s">
        <v>436</v>
      </c>
      <c r="B133" s="59" t="s">
        <v>437</v>
      </c>
      <c r="C133" s="60" t="s">
        <v>438</v>
      </c>
    </row>
    <row r="134" ht="17.25" customHeight="1">
      <c r="A134" s="59" t="s">
        <v>439</v>
      </c>
      <c r="B134" s="59" t="s">
        <v>440</v>
      </c>
      <c r="C134" s="60" t="s">
        <v>441</v>
      </c>
    </row>
    <row r="135" ht="17.25" customHeight="1">
      <c r="A135" s="59" t="s">
        <v>442</v>
      </c>
      <c r="B135" s="59" t="s">
        <v>443</v>
      </c>
      <c r="C135" s="60" t="s">
        <v>444</v>
      </c>
    </row>
    <row r="136" ht="17.25" customHeight="1">
      <c r="A136" s="59" t="s">
        <v>445</v>
      </c>
      <c r="B136" s="59" t="s">
        <v>446</v>
      </c>
      <c r="C136" s="60" t="s">
        <v>447</v>
      </c>
    </row>
    <row r="137" ht="17.25" customHeight="1">
      <c r="A137" s="59" t="s">
        <v>448</v>
      </c>
      <c r="B137" s="59" t="s">
        <v>449</v>
      </c>
      <c r="C137" s="60" t="s">
        <v>450</v>
      </c>
    </row>
    <row r="138" ht="17.25" customHeight="1">
      <c r="A138" s="59" t="s">
        <v>451</v>
      </c>
      <c r="B138" s="59" t="s">
        <v>452</v>
      </c>
      <c r="C138" s="60" t="s">
        <v>453</v>
      </c>
    </row>
    <row r="139" ht="17.25" customHeight="1">
      <c r="A139" s="59" t="s">
        <v>454</v>
      </c>
      <c r="B139" s="59" t="s">
        <v>455</v>
      </c>
      <c r="C139" s="60" t="s">
        <v>456</v>
      </c>
    </row>
    <row r="140" ht="17.25" customHeight="1">
      <c r="A140" s="59" t="s">
        <v>457</v>
      </c>
      <c r="B140" s="59" t="s">
        <v>458</v>
      </c>
      <c r="C140" s="60" t="s">
        <v>459</v>
      </c>
    </row>
    <row r="141" ht="17.25" customHeight="1">
      <c r="A141" s="59" t="s">
        <v>460</v>
      </c>
      <c r="B141" s="59" t="s">
        <v>461</v>
      </c>
      <c r="C141" s="60" t="s">
        <v>462</v>
      </c>
    </row>
    <row r="142" ht="17.25" customHeight="1">
      <c r="A142" s="59" t="s">
        <v>463</v>
      </c>
      <c r="B142" s="59" t="s">
        <v>464</v>
      </c>
      <c r="C142" s="60" t="s">
        <v>465</v>
      </c>
    </row>
    <row r="143" ht="17.25" customHeight="1">
      <c r="A143" s="59" t="s">
        <v>466</v>
      </c>
      <c r="B143" s="59" t="s">
        <v>467</v>
      </c>
      <c r="C143" s="60" t="s">
        <v>468</v>
      </c>
    </row>
    <row r="144" ht="17.25" customHeight="1">
      <c r="A144" s="59" t="s">
        <v>469</v>
      </c>
      <c r="B144" s="59" t="s">
        <v>470</v>
      </c>
      <c r="C144" s="60" t="s">
        <v>471</v>
      </c>
    </row>
    <row r="145" ht="17.25" customHeight="1">
      <c r="A145" s="59" t="s">
        <v>472</v>
      </c>
      <c r="B145" s="59" t="s">
        <v>473</v>
      </c>
      <c r="C145" s="60" t="s">
        <v>474</v>
      </c>
    </row>
    <row r="146" ht="17.25" customHeight="1">
      <c r="A146" s="59" t="s">
        <v>475</v>
      </c>
      <c r="B146" s="59" t="s">
        <v>476</v>
      </c>
      <c r="C146" s="60" t="s">
        <v>477</v>
      </c>
    </row>
    <row r="147" ht="17.25" customHeight="1">
      <c r="A147" s="59" t="s">
        <v>478</v>
      </c>
      <c r="B147" s="59" t="s">
        <v>479</v>
      </c>
      <c r="C147" s="60" t="s">
        <v>480</v>
      </c>
    </row>
    <row r="148" ht="17.25" customHeight="1">
      <c r="A148" s="59" t="s">
        <v>481</v>
      </c>
      <c r="B148" s="59" t="s">
        <v>482</v>
      </c>
      <c r="C148" s="60" t="s">
        <v>483</v>
      </c>
    </row>
    <row r="149" ht="17.25" customHeight="1">
      <c r="A149" s="61" t="s">
        <v>484</v>
      </c>
    </row>
    <row r="150" ht="17.25" customHeight="1">
      <c r="A150" s="59" t="s">
        <v>485</v>
      </c>
      <c r="B150" s="59" t="s">
        <v>486</v>
      </c>
      <c r="C150" s="60" t="s">
        <v>487</v>
      </c>
    </row>
    <row r="151" ht="17.25" customHeight="1">
      <c r="A151" s="59" t="b">
        <v>0</v>
      </c>
      <c r="B151" s="59" t="s">
        <v>488</v>
      </c>
      <c r="C151" s="60" t="s">
        <v>489</v>
      </c>
    </row>
    <row r="152" ht="17.25" customHeight="1">
      <c r="A152" s="59" t="s">
        <v>490</v>
      </c>
      <c r="B152" s="59" t="s">
        <v>491</v>
      </c>
      <c r="C152" s="60" t="s">
        <v>492</v>
      </c>
    </row>
    <row r="153" ht="17.25" customHeight="1">
      <c r="A153" s="59" t="s">
        <v>493</v>
      </c>
      <c r="B153" s="59" t="s">
        <v>494</v>
      </c>
      <c r="C153" s="60" t="s">
        <v>495</v>
      </c>
    </row>
    <row r="154" ht="17.25" customHeight="1">
      <c r="A154" s="59" t="s">
        <v>496</v>
      </c>
      <c r="B154" s="59" t="s">
        <v>497</v>
      </c>
      <c r="C154" s="60" t="s">
        <v>498</v>
      </c>
    </row>
    <row r="155" ht="17.25" customHeight="1">
      <c r="A155" s="59" t="b">
        <v>1</v>
      </c>
      <c r="B155" s="59" t="s">
        <v>499</v>
      </c>
      <c r="C155" s="60" t="s">
        <v>500</v>
      </c>
    </row>
    <row r="156" ht="17.25" customHeight="1">
      <c r="A156" s="61" t="s">
        <v>501</v>
      </c>
    </row>
    <row r="157" ht="17.25" customHeight="1">
      <c r="A157" s="59" t="s">
        <v>502</v>
      </c>
      <c r="B157" s="59" t="s">
        <v>503</v>
      </c>
      <c r="C157" s="60" t="s">
        <v>504</v>
      </c>
    </row>
    <row r="158" ht="17.25" customHeight="1">
      <c r="A158" s="59" t="s">
        <v>505</v>
      </c>
      <c r="B158" s="59" t="s">
        <v>506</v>
      </c>
      <c r="C158" s="60" t="s">
        <v>507</v>
      </c>
    </row>
    <row r="159" ht="17.25" customHeight="1">
      <c r="A159" s="59" t="s">
        <v>508</v>
      </c>
      <c r="B159" s="59" t="s">
        <v>509</v>
      </c>
      <c r="C159" s="60" t="s">
        <v>510</v>
      </c>
    </row>
    <row r="160" ht="17.25" customHeight="1">
      <c r="A160" s="59" t="s">
        <v>511</v>
      </c>
      <c r="B160" s="59" t="s">
        <v>512</v>
      </c>
      <c r="C160" s="60" t="s">
        <v>513</v>
      </c>
    </row>
    <row r="161" ht="17.25" customHeight="1">
      <c r="A161" s="59" t="s">
        <v>514</v>
      </c>
      <c r="B161" s="59" t="s">
        <v>515</v>
      </c>
      <c r="C161" s="60" t="s">
        <v>516</v>
      </c>
    </row>
    <row r="162" ht="17.25" customHeight="1">
      <c r="A162" s="59" t="s">
        <v>517</v>
      </c>
      <c r="B162" s="59" t="s">
        <v>518</v>
      </c>
      <c r="C162" s="60" t="s">
        <v>519</v>
      </c>
    </row>
    <row r="163" ht="17.25" customHeight="1">
      <c r="A163" s="59" t="s">
        <v>520</v>
      </c>
    </row>
    <row r="164" ht="17.25" customHeight="1">
      <c r="A164" s="59" t="s">
        <v>521</v>
      </c>
      <c r="B164" s="59" t="s">
        <v>522</v>
      </c>
      <c r="C164" s="60" t="s">
        <v>523</v>
      </c>
    </row>
    <row r="165" ht="17.25" customHeight="1">
      <c r="A165" s="59" t="s">
        <v>524</v>
      </c>
      <c r="B165" s="59" t="s">
        <v>525</v>
      </c>
      <c r="C165" s="60" t="s">
        <v>526</v>
      </c>
    </row>
    <row r="166" ht="17.25" customHeight="1">
      <c r="A166" s="59" t="s">
        <v>527</v>
      </c>
      <c r="B166" s="59" t="s">
        <v>528</v>
      </c>
      <c r="C166" s="60" t="s">
        <v>529</v>
      </c>
    </row>
    <row r="167" ht="17.25" customHeight="1">
      <c r="A167" s="62" t="s">
        <v>530</v>
      </c>
    </row>
    <row r="168" ht="17.25" customHeight="1">
      <c r="A168" s="59" t="s">
        <v>531</v>
      </c>
      <c r="B168" s="59" t="s">
        <v>532</v>
      </c>
      <c r="C168" s="60" t="s">
        <v>533</v>
      </c>
    </row>
    <row r="169" ht="17.25" customHeight="1">
      <c r="A169" s="59" t="s">
        <v>534</v>
      </c>
      <c r="B169" s="59" t="s">
        <v>535</v>
      </c>
      <c r="C169" s="60" t="s">
        <v>536</v>
      </c>
    </row>
    <row r="170" ht="17.25" customHeight="1">
      <c r="A170" s="59" t="s">
        <v>537</v>
      </c>
      <c r="B170" s="59" t="s">
        <v>538</v>
      </c>
      <c r="C170" s="60" t="s">
        <v>539</v>
      </c>
    </row>
    <row r="171" ht="17.25" customHeight="1">
      <c r="A171" s="62" t="s">
        <v>530</v>
      </c>
    </row>
    <row r="172" ht="17.25" customHeight="1">
      <c r="A172" s="59" t="s">
        <v>540</v>
      </c>
      <c r="B172" s="59" t="s">
        <v>541</v>
      </c>
      <c r="C172" s="60" t="s">
        <v>542</v>
      </c>
    </row>
    <row r="173" ht="17.25" customHeight="1">
      <c r="A173" s="59" t="s">
        <v>543</v>
      </c>
      <c r="B173" s="59" t="s">
        <v>544</v>
      </c>
      <c r="C173" s="60" t="s">
        <v>545</v>
      </c>
    </row>
    <row r="174" ht="17.25" customHeight="1">
      <c r="A174" s="59" t="s">
        <v>546</v>
      </c>
      <c r="B174" s="59" t="s">
        <v>547</v>
      </c>
      <c r="C174" s="60" t="s">
        <v>548</v>
      </c>
    </row>
    <row r="175" ht="17.25" customHeight="1">
      <c r="A175" s="59" t="s">
        <v>549</v>
      </c>
      <c r="B175" s="59" t="s">
        <v>550</v>
      </c>
      <c r="C175" s="60" t="s">
        <v>551</v>
      </c>
    </row>
    <row r="176" ht="17.25" customHeight="1">
      <c r="A176" s="59" t="s">
        <v>552</v>
      </c>
      <c r="B176" s="59" t="s">
        <v>553</v>
      </c>
      <c r="C176" s="60" t="s">
        <v>554</v>
      </c>
    </row>
    <row r="177" ht="17.25" customHeight="1">
      <c r="A177" s="59" t="s">
        <v>555</v>
      </c>
      <c r="B177" s="59" t="s">
        <v>556</v>
      </c>
      <c r="C177" s="60" t="s">
        <v>557</v>
      </c>
    </row>
    <row r="178" ht="17.25" customHeight="1">
      <c r="A178" s="62" t="s">
        <v>530</v>
      </c>
    </row>
    <row r="179" ht="17.25" customHeight="1">
      <c r="A179" s="61" t="s">
        <v>558</v>
      </c>
    </row>
    <row r="180" ht="17.25" customHeight="1">
      <c r="A180" s="59" t="s">
        <v>559</v>
      </c>
      <c r="B180" s="59" t="s">
        <v>559</v>
      </c>
      <c r="C180" s="60" t="s">
        <v>560</v>
      </c>
    </row>
    <row r="181" ht="17.25" customHeight="1">
      <c r="A181" s="59" t="s">
        <v>561</v>
      </c>
      <c r="B181" s="59" t="s">
        <v>561</v>
      </c>
      <c r="C181" s="60" t="s">
        <v>562</v>
      </c>
    </row>
    <row r="182" ht="17.25" customHeight="1">
      <c r="A182" s="59" t="s">
        <v>563</v>
      </c>
      <c r="B182" s="59" t="s">
        <v>563</v>
      </c>
      <c r="C182" s="60" t="s">
        <v>564</v>
      </c>
    </row>
    <row r="183" ht="17.25" customHeight="1">
      <c r="A183" s="59" t="s">
        <v>565</v>
      </c>
      <c r="B183" s="59" t="s">
        <v>565</v>
      </c>
      <c r="C183" s="60" t="s">
        <v>566</v>
      </c>
    </row>
    <row r="184" ht="17.25" customHeight="1">
      <c r="A184" s="59" t="s">
        <v>567</v>
      </c>
      <c r="B184" s="59" t="s">
        <v>567</v>
      </c>
      <c r="C184" s="60" t="s">
        <v>568</v>
      </c>
    </row>
    <row r="185" ht="17.25" customHeight="1">
      <c r="A185" s="59" t="s">
        <v>569</v>
      </c>
      <c r="B185" s="59" t="s">
        <v>569</v>
      </c>
      <c r="C185" s="60" t="s">
        <v>570</v>
      </c>
    </row>
    <row r="186" ht="17.25" customHeight="1">
      <c r="A186" s="59" t="s">
        <v>571</v>
      </c>
      <c r="B186" s="59" t="s">
        <v>571</v>
      </c>
      <c r="C186" s="60" t="s">
        <v>572</v>
      </c>
    </row>
    <row r="187" ht="17.25" customHeight="1">
      <c r="A187" s="59" t="s">
        <v>573</v>
      </c>
      <c r="B187" s="59" t="s">
        <v>573</v>
      </c>
      <c r="C187" s="60" t="s">
        <v>574</v>
      </c>
    </row>
    <row r="188" ht="17.25" customHeight="1">
      <c r="A188" s="59" t="s">
        <v>575</v>
      </c>
      <c r="B188" s="59" t="s">
        <v>576</v>
      </c>
      <c r="C188" s="60" t="s">
        <v>577</v>
      </c>
    </row>
    <row r="189" ht="17.25" customHeight="1">
      <c r="A189" s="59" t="s">
        <v>578</v>
      </c>
      <c r="B189" s="59" t="s">
        <v>579</v>
      </c>
      <c r="C189" s="60" t="s">
        <v>580</v>
      </c>
    </row>
    <row r="190" ht="17.25" customHeight="1">
      <c r="A190" s="59" t="s">
        <v>581</v>
      </c>
      <c r="B190" s="59" t="s">
        <v>581</v>
      </c>
      <c r="C190" s="60" t="s">
        <v>582</v>
      </c>
    </row>
    <row r="191" ht="17.25" customHeight="1">
      <c r="A191" s="59" t="s">
        <v>583</v>
      </c>
      <c r="B191" s="59" t="s">
        <v>583</v>
      </c>
      <c r="C191" s="60" t="s">
        <v>584</v>
      </c>
    </row>
    <row r="192" ht="17.25" customHeight="1">
      <c r="A192" s="59" t="s">
        <v>585</v>
      </c>
      <c r="B192" s="59" t="s">
        <v>586</v>
      </c>
      <c r="C192" s="60" t="s">
        <v>587</v>
      </c>
    </row>
    <row r="193" ht="17.25" customHeight="1">
      <c r="A193" s="59" t="s">
        <v>588</v>
      </c>
      <c r="B193" s="59" t="s">
        <v>589</v>
      </c>
      <c r="C193" s="60" t="s">
        <v>590</v>
      </c>
    </row>
    <row r="194" ht="17.25" customHeight="1">
      <c r="A194" s="59" t="s">
        <v>591</v>
      </c>
      <c r="B194" s="59" t="s">
        <v>591</v>
      </c>
      <c r="C194" s="60" t="s">
        <v>592</v>
      </c>
    </row>
    <row r="195" ht="17.25" customHeight="1">
      <c r="A195" s="59" t="s">
        <v>593</v>
      </c>
      <c r="B195" s="59" t="s">
        <v>594</v>
      </c>
      <c r="C195" s="60" t="s">
        <v>595</v>
      </c>
    </row>
    <row r="196" ht="17.25" customHeight="1">
      <c r="A196" s="59" t="s">
        <v>596</v>
      </c>
      <c r="B196" s="59" t="s">
        <v>597</v>
      </c>
      <c r="C196" s="60" t="s">
        <v>598</v>
      </c>
    </row>
    <row r="197" ht="17.25" customHeight="1">
      <c r="A197" s="59" t="s">
        <v>599</v>
      </c>
      <c r="B197" s="59" t="s">
        <v>600</v>
      </c>
      <c r="C197" s="60" t="s">
        <v>601</v>
      </c>
    </row>
    <row r="198" ht="17.25" customHeight="1">
      <c r="A198" s="59" t="s">
        <v>602</v>
      </c>
      <c r="B198" s="59" t="s">
        <v>603</v>
      </c>
      <c r="C198" s="60" t="s">
        <v>604</v>
      </c>
    </row>
    <row r="199" ht="17.25" customHeight="1">
      <c r="A199" s="59" t="s">
        <v>605</v>
      </c>
      <c r="B199" s="59" t="s">
        <v>606</v>
      </c>
      <c r="C199" s="60" t="s">
        <v>607</v>
      </c>
    </row>
    <row r="200" ht="17.25" customHeight="1">
      <c r="A200" s="59" t="s">
        <v>608</v>
      </c>
      <c r="B200" s="59" t="s">
        <v>608</v>
      </c>
      <c r="C200" s="60" t="s">
        <v>609</v>
      </c>
    </row>
    <row r="201" ht="17.25" customHeight="1">
      <c r="A201" s="59" t="s">
        <v>610</v>
      </c>
      <c r="B201" s="59" t="s">
        <v>610</v>
      </c>
      <c r="C201" s="60" t="s">
        <v>611</v>
      </c>
    </row>
    <row r="202" ht="17.25" customHeight="1">
      <c r="A202" s="59" t="s">
        <v>612</v>
      </c>
      <c r="B202" s="59" t="s">
        <v>612</v>
      </c>
      <c r="C202" s="60" t="s">
        <v>613</v>
      </c>
    </row>
    <row r="203" ht="17.25" customHeight="1">
      <c r="A203" s="59" t="s">
        <v>614</v>
      </c>
      <c r="B203" s="59" t="s">
        <v>615</v>
      </c>
      <c r="C203" s="60" t="s">
        <v>616</v>
      </c>
    </row>
    <row r="204" ht="17.25" customHeight="1">
      <c r="A204" s="59" t="s">
        <v>617</v>
      </c>
      <c r="B204" s="59" t="s">
        <v>618</v>
      </c>
      <c r="C204" s="60" t="s">
        <v>619</v>
      </c>
    </row>
    <row r="205" ht="17.25" customHeight="1">
      <c r="A205" s="59" t="s">
        <v>620</v>
      </c>
      <c r="B205" s="59" t="s">
        <v>621</v>
      </c>
      <c r="C205" s="60" t="s">
        <v>622</v>
      </c>
    </row>
    <row r="206" ht="17.25" customHeight="1">
      <c r="A206" s="59" t="s">
        <v>623</v>
      </c>
      <c r="B206" s="59" t="s">
        <v>624</v>
      </c>
      <c r="C206" s="60" t="s">
        <v>625</v>
      </c>
    </row>
    <row r="207" ht="17.25" customHeight="1">
      <c r="A207" s="59" t="s">
        <v>626</v>
      </c>
      <c r="B207" s="59" t="s">
        <v>627</v>
      </c>
      <c r="C207" s="60" t="s">
        <v>628</v>
      </c>
    </row>
    <row r="208" ht="17.25" customHeight="1">
      <c r="A208" s="59" t="s">
        <v>629</v>
      </c>
      <c r="B208" s="59" t="s">
        <v>630</v>
      </c>
      <c r="C208" s="60" t="s">
        <v>631</v>
      </c>
    </row>
    <row r="209" ht="17.25" customHeight="1">
      <c r="A209" s="59" t="s">
        <v>632</v>
      </c>
      <c r="B209" s="59" t="s">
        <v>633</v>
      </c>
      <c r="C209" s="60" t="s">
        <v>634</v>
      </c>
    </row>
    <row r="210" ht="17.25" customHeight="1">
      <c r="A210" s="59" t="s">
        <v>635</v>
      </c>
      <c r="B210" s="59" t="s">
        <v>636</v>
      </c>
      <c r="C210" s="60" t="s">
        <v>637</v>
      </c>
    </row>
    <row r="211" ht="17.25" customHeight="1">
      <c r="A211" s="59" t="s">
        <v>638</v>
      </c>
      <c r="B211" s="59" t="s">
        <v>639</v>
      </c>
      <c r="C211" s="60" t="s">
        <v>640</v>
      </c>
    </row>
    <row r="212" ht="17.25" customHeight="1">
      <c r="A212" s="59" t="s">
        <v>641</v>
      </c>
      <c r="B212" s="59" t="s">
        <v>642</v>
      </c>
      <c r="C212" s="60" t="s">
        <v>643</v>
      </c>
    </row>
    <row r="213" ht="17.25" customHeight="1">
      <c r="A213" s="59" t="s">
        <v>644</v>
      </c>
      <c r="B213" s="59" t="s">
        <v>645</v>
      </c>
      <c r="C213" s="60" t="s">
        <v>646</v>
      </c>
    </row>
    <row r="214" ht="17.25" customHeight="1">
      <c r="A214" s="59" t="s">
        <v>647</v>
      </c>
      <c r="B214" s="59" t="s">
        <v>648</v>
      </c>
      <c r="C214" s="60" t="s">
        <v>649</v>
      </c>
    </row>
    <row r="215" ht="17.25" customHeight="1">
      <c r="A215" s="59" t="s">
        <v>650</v>
      </c>
      <c r="B215" s="59" t="s">
        <v>651</v>
      </c>
      <c r="C215" s="60" t="s">
        <v>652</v>
      </c>
    </row>
    <row r="216" ht="17.25" customHeight="1">
      <c r="A216" s="59" t="s">
        <v>653</v>
      </c>
      <c r="B216" s="59" t="s">
        <v>654</v>
      </c>
      <c r="C216" s="60" t="s">
        <v>655</v>
      </c>
    </row>
    <row r="217" ht="17.25" customHeight="1">
      <c r="A217" s="59" t="s">
        <v>656</v>
      </c>
      <c r="B217" s="59" t="s">
        <v>657</v>
      </c>
      <c r="C217" s="60" t="s">
        <v>658</v>
      </c>
    </row>
    <row r="218" ht="17.25" customHeight="1">
      <c r="A218" s="59" t="s">
        <v>659</v>
      </c>
      <c r="B218" s="59" t="s">
        <v>660</v>
      </c>
      <c r="C218" s="60" t="s">
        <v>661</v>
      </c>
    </row>
    <row r="219" ht="17.25" customHeight="1">
      <c r="A219" s="59" t="s">
        <v>662</v>
      </c>
      <c r="B219" s="59" t="s">
        <v>663</v>
      </c>
      <c r="C219" s="60" t="s">
        <v>598</v>
      </c>
    </row>
    <row r="220" ht="17.25" customHeight="1">
      <c r="A220" s="59" t="s">
        <v>664</v>
      </c>
      <c r="B220" s="59" t="s">
        <v>665</v>
      </c>
      <c r="C220" s="60" t="s">
        <v>666</v>
      </c>
    </row>
    <row r="221" ht="17.25" customHeight="1">
      <c r="A221" s="59" t="s">
        <v>667</v>
      </c>
      <c r="B221" s="59" t="s">
        <v>668</v>
      </c>
      <c r="C221" s="60" t="s">
        <v>669</v>
      </c>
    </row>
    <row r="222" ht="17.25" customHeight="1">
      <c r="A222" s="59" t="s">
        <v>670</v>
      </c>
      <c r="B222" s="59" t="s">
        <v>671</v>
      </c>
      <c r="C222" s="60" t="s">
        <v>672</v>
      </c>
    </row>
    <row r="223" ht="17.25" customHeight="1">
      <c r="A223" s="59" t="s">
        <v>673</v>
      </c>
      <c r="B223" s="59" t="s">
        <v>673</v>
      </c>
      <c r="C223" s="60" t="s">
        <v>674</v>
      </c>
    </row>
    <row r="224" ht="17.25" customHeight="1">
      <c r="A224" s="59" t="s">
        <v>675</v>
      </c>
      <c r="B224" s="59" t="s">
        <v>675</v>
      </c>
      <c r="C224" s="60" t="s">
        <v>676</v>
      </c>
    </row>
    <row r="225" ht="17.25" customHeight="1">
      <c r="A225" s="59" t="s">
        <v>677</v>
      </c>
      <c r="B225" s="59" t="s">
        <v>678</v>
      </c>
      <c r="C225" s="60" t="s">
        <v>679</v>
      </c>
    </row>
    <row r="226" ht="17.25" customHeight="1">
      <c r="A226" s="59" t="s">
        <v>680</v>
      </c>
      <c r="B226" s="59" t="s">
        <v>681</v>
      </c>
      <c r="C226" s="60" t="s">
        <v>682</v>
      </c>
    </row>
    <row r="227" ht="17.25" customHeight="1">
      <c r="A227" s="59" t="s">
        <v>683</v>
      </c>
      <c r="B227" s="59" t="s">
        <v>684</v>
      </c>
      <c r="C227" s="60" t="s">
        <v>685</v>
      </c>
    </row>
    <row r="228" ht="17.25" customHeight="1">
      <c r="A228" s="59" t="s">
        <v>686</v>
      </c>
    </row>
    <row r="229" ht="17.25" customHeight="1">
      <c r="A229" s="59" t="s">
        <v>687</v>
      </c>
      <c r="B229" s="59" t="s">
        <v>688</v>
      </c>
      <c r="C229" s="60" t="s">
        <v>689</v>
      </c>
    </row>
    <row r="230" ht="17.25" customHeight="1">
      <c r="A230" s="59" t="s">
        <v>690</v>
      </c>
      <c r="B230" s="59" t="s">
        <v>691</v>
      </c>
      <c r="C230" s="60" t="s">
        <v>692</v>
      </c>
    </row>
    <row r="231" ht="17.25" customHeight="1">
      <c r="A231" s="62" t="s">
        <v>530</v>
      </c>
    </row>
    <row r="232" ht="17.25" customHeight="1">
      <c r="A232" s="59" t="s">
        <v>693</v>
      </c>
      <c r="B232" s="59" t="s">
        <v>694</v>
      </c>
      <c r="C232" s="60" t="s">
        <v>695</v>
      </c>
    </row>
    <row r="233" ht="17.25" customHeight="1">
      <c r="A233" s="59" t="s">
        <v>696</v>
      </c>
      <c r="B233" s="59" t="s">
        <v>697</v>
      </c>
      <c r="C233" s="60" t="s">
        <v>698</v>
      </c>
    </row>
    <row r="234" ht="17.25" customHeight="1">
      <c r="A234" s="59" t="s">
        <v>699</v>
      </c>
      <c r="B234" s="59" t="s">
        <v>700</v>
      </c>
      <c r="C234" s="60" t="s">
        <v>701</v>
      </c>
    </row>
    <row r="235" ht="17.25" customHeight="1">
      <c r="A235" s="59" t="s">
        <v>702</v>
      </c>
      <c r="B235" s="59" t="s">
        <v>703</v>
      </c>
      <c r="C235" s="60" t="s">
        <v>704</v>
      </c>
    </row>
    <row r="236" ht="17.25" customHeight="1">
      <c r="A236" s="59" t="s">
        <v>705</v>
      </c>
      <c r="B236" s="59" t="s">
        <v>706</v>
      </c>
      <c r="C236" s="60" t="s">
        <v>707</v>
      </c>
    </row>
    <row r="237" ht="17.25" customHeight="1">
      <c r="A237" s="59" t="s">
        <v>708</v>
      </c>
      <c r="B237" s="59" t="s">
        <v>708</v>
      </c>
      <c r="C237" s="60" t="s">
        <v>709</v>
      </c>
    </row>
    <row r="238" ht="17.25" customHeight="1">
      <c r="A238" s="59" t="s">
        <v>710</v>
      </c>
      <c r="B238" s="59" t="s">
        <v>710</v>
      </c>
      <c r="C238" s="60" t="s">
        <v>711</v>
      </c>
    </row>
    <row r="239" ht="17.25" customHeight="1">
      <c r="A239" s="59" t="s">
        <v>712</v>
      </c>
      <c r="B239" s="59" t="s">
        <v>713</v>
      </c>
      <c r="C239" s="60" t="s">
        <v>714</v>
      </c>
    </row>
    <row r="240" ht="17.25" customHeight="1">
      <c r="A240" s="61" t="s">
        <v>715</v>
      </c>
    </row>
    <row r="241" ht="17.25" customHeight="1">
      <c r="A241" s="59" t="s">
        <v>716</v>
      </c>
      <c r="B241" s="59" t="s">
        <v>717</v>
      </c>
      <c r="C241" s="60" t="s">
        <v>718</v>
      </c>
    </row>
    <row r="242" ht="17.25" customHeight="1">
      <c r="A242" s="59" t="s">
        <v>719</v>
      </c>
      <c r="B242" s="59" t="s">
        <v>720</v>
      </c>
      <c r="C242" s="60" t="s">
        <v>721</v>
      </c>
    </row>
    <row r="243" ht="17.25" customHeight="1">
      <c r="A243" s="59" t="s">
        <v>722</v>
      </c>
      <c r="B243" s="59" t="s">
        <v>723</v>
      </c>
      <c r="C243" s="60" t="s">
        <v>724</v>
      </c>
    </row>
    <row r="244" ht="17.25" customHeight="1">
      <c r="A244" s="59" t="s">
        <v>725</v>
      </c>
      <c r="B244" s="59" t="s">
        <v>726</v>
      </c>
      <c r="C244" s="60" t="s">
        <v>727</v>
      </c>
    </row>
    <row r="245" ht="17.25" customHeight="1">
      <c r="A245" s="59" t="s">
        <v>728</v>
      </c>
      <c r="B245" s="59" t="s">
        <v>729</v>
      </c>
      <c r="C245" s="60" t="s">
        <v>730</v>
      </c>
    </row>
    <row r="246" ht="17.25" customHeight="1">
      <c r="A246" s="59" t="s">
        <v>731</v>
      </c>
      <c r="B246" s="59" t="s">
        <v>732</v>
      </c>
      <c r="C246" s="60" t="s">
        <v>733</v>
      </c>
    </row>
    <row r="247" ht="17.25" customHeight="1">
      <c r="A247" s="59" t="s">
        <v>734</v>
      </c>
      <c r="B247" s="59" t="s">
        <v>735</v>
      </c>
      <c r="C247" s="60" t="s">
        <v>736</v>
      </c>
    </row>
    <row r="248" ht="17.25" customHeight="1">
      <c r="A248" s="59" t="s">
        <v>737</v>
      </c>
      <c r="B248" s="59" t="s">
        <v>738</v>
      </c>
      <c r="C248" s="60" t="s">
        <v>739</v>
      </c>
    </row>
    <row r="249" ht="17.25" customHeight="1">
      <c r="A249" s="59" t="s">
        <v>740</v>
      </c>
      <c r="B249" s="59" t="s">
        <v>741</v>
      </c>
      <c r="C249" s="60" t="s">
        <v>742</v>
      </c>
    </row>
    <row r="250" ht="17.25" customHeight="1">
      <c r="A250" s="59" t="s">
        <v>743</v>
      </c>
      <c r="B250" s="59" t="s">
        <v>744</v>
      </c>
      <c r="C250" s="60" t="s">
        <v>745</v>
      </c>
    </row>
    <row r="251" ht="17.25" customHeight="1">
      <c r="A251" s="59" t="s">
        <v>746</v>
      </c>
      <c r="B251" s="59" t="s">
        <v>747</v>
      </c>
      <c r="C251" s="60" t="s">
        <v>748</v>
      </c>
    </row>
    <row r="252" ht="17.25" customHeight="1">
      <c r="A252" s="59" t="s">
        <v>749</v>
      </c>
      <c r="B252" s="59" t="s">
        <v>750</v>
      </c>
      <c r="C252" s="60" t="s">
        <v>751</v>
      </c>
    </row>
    <row r="253" ht="17.25" customHeight="1">
      <c r="A253" s="59" t="s">
        <v>752</v>
      </c>
      <c r="B253" s="59" t="s">
        <v>753</v>
      </c>
      <c r="C253" s="60" t="s">
        <v>754</v>
      </c>
    </row>
    <row r="254" ht="17.25" customHeight="1">
      <c r="A254" s="59" t="s">
        <v>755</v>
      </c>
      <c r="B254" s="59" t="s">
        <v>756</v>
      </c>
      <c r="C254" s="60" t="s">
        <v>757</v>
      </c>
    </row>
    <row r="255" ht="17.25" customHeight="1">
      <c r="A255" s="59" t="s">
        <v>758</v>
      </c>
      <c r="B255" s="59" t="s">
        <v>759</v>
      </c>
      <c r="C255" s="60" t="s">
        <v>760</v>
      </c>
    </row>
    <row r="256" ht="17.25" customHeight="1">
      <c r="A256" s="59" t="s">
        <v>761</v>
      </c>
      <c r="B256" s="59" t="s">
        <v>762</v>
      </c>
      <c r="C256" s="60" t="s">
        <v>763</v>
      </c>
    </row>
    <row r="257" ht="17.25" customHeight="1">
      <c r="A257" s="59" t="s">
        <v>764</v>
      </c>
      <c r="B257" s="59" t="s">
        <v>765</v>
      </c>
      <c r="C257" s="60" t="s">
        <v>766</v>
      </c>
    </row>
    <row r="258" ht="17.25" customHeight="1">
      <c r="A258" s="59" t="s">
        <v>767</v>
      </c>
      <c r="B258" s="59" t="s">
        <v>768</v>
      </c>
      <c r="C258" s="60" t="s">
        <v>769</v>
      </c>
    </row>
    <row r="259" ht="17.25" customHeight="1">
      <c r="A259" s="59" t="s">
        <v>770</v>
      </c>
      <c r="B259" s="59" t="s">
        <v>771</v>
      </c>
      <c r="C259" s="60" t="s">
        <v>772</v>
      </c>
    </row>
    <row r="260" ht="17.25" customHeight="1">
      <c r="A260" s="59" t="s">
        <v>773</v>
      </c>
      <c r="B260" s="59" t="s">
        <v>774</v>
      </c>
      <c r="C260" s="60" t="s">
        <v>775</v>
      </c>
    </row>
    <row r="261" ht="17.25" customHeight="1">
      <c r="A261" s="59" t="s">
        <v>776</v>
      </c>
      <c r="B261" s="59" t="s">
        <v>777</v>
      </c>
      <c r="C261" s="60" t="s">
        <v>778</v>
      </c>
    </row>
    <row r="262" ht="17.25" customHeight="1">
      <c r="A262" s="59" t="s">
        <v>779</v>
      </c>
      <c r="B262" s="59" t="s">
        <v>780</v>
      </c>
      <c r="C262" s="60" t="s">
        <v>781</v>
      </c>
    </row>
    <row r="263" ht="17.25" customHeight="1">
      <c r="A263" s="59" t="s">
        <v>782</v>
      </c>
      <c r="B263" s="59" t="s">
        <v>783</v>
      </c>
      <c r="C263" s="60" t="s">
        <v>784</v>
      </c>
    </row>
    <row r="264" ht="17.25" customHeight="1">
      <c r="A264" s="59" t="s">
        <v>785</v>
      </c>
      <c r="B264" s="59" t="s">
        <v>786</v>
      </c>
      <c r="C264" s="60" t="s">
        <v>787</v>
      </c>
    </row>
    <row r="265" ht="17.25" customHeight="1">
      <c r="A265" s="59" t="s">
        <v>788</v>
      </c>
      <c r="B265" s="59" t="s">
        <v>789</v>
      </c>
      <c r="C265" s="60" t="s">
        <v>790</v>
      </c>
    </row>
    <row r="266" ht="17.25" customHeight="1">
      <c r="A266" s="59" t="s">
        <v>791</v>
      </c>
      <c r="B266" s="59" t="s">
        <v>792</v>
      </c>
      <c r="C266" s="60" t="s">
        <v>793</v>
      </c>
    </row>
    <row r="267" ht="17.25" customHeight="1">
      <c r="A267" s="59" t="s">
        <v>794</v>
      </c>
      <c r="B267" s="59" t="s">
        <v>795</v>
      </c>
      <c r="C267" s="60" t="s">
        <v>796</v>
      </c>
    </row>
    <row r="268" ht="17.25" customHeight="1">
      <c r="A268" s="59" t="s">
        <v>797</v>
      </c>
      <c r="B268" s="59" t="s">
        <v>798</v>
      </c>
      <c r="C268" s="60" t="s">
        <v>799</v>
      </c>
    </row>
    <row r="269" ht="17.25" customHeight="1">
      <c r="A269" s="59" t="s">
        <v>800</v>
      </c>
      <c r="B269" s="59" t="s">
        <v>801</v>
      </c>
      <c r="C269" s="60" t="s">
        <v>802</v>
      </c>
    </row>
    <row r="270" ht="17.25" customHeight="1">
      <c r="A270" s="59" t="s">
        <v>803</v>
      </c>
      <c r="B270" s="59" t="s">
        <v>804</v>
      </c>
      <c r="C270" s="60" t="s">
        <v>805</v>
      </c>
    </row>
    <row r="271" ht="17.25" customHeight="1">
      <c r="A271" s="59" t="s">
        <v>806</v>
      </c>
      <c r="B271" s="59" t="s">
        <v>807</v>
      </c>
      <c r="C271" s="60" t="s">
        <v>808</v>
      </c>
    </row>
    <row r="272" ht="17.25" customHeight="1">
      <c r="A272" s="59" t="s">
        <v>809</v>
      </c>
      <c r="B272" s="59" t="s">
        <v>810</v>
      </c>
      <c r="C272" s="60" t="s">
        <v>811</v>
      </c>
    </row>
    <row r="273" ht="17.25" customHeight="1">
      <c r="A273" s="59" t="s">
        <v>812</v>
      </c>
      <c r="B273" s="59" t="s">
        <v>813</v>
      </c>
      <c r="C273" s="60" t="s">
        <v>814</v>
      </c>
    </row>
    <row r="274" ht="17.25" customHeight="1">
      <c r="A274" s="59" t="s">
        <v>815</v>
      </c>
      <c r="B274" s="59" t="s">
        <v>816</v>
      </c>
      <c r="C274" s="60" t="s">
        <v>817</v>
      </c>
    </row>
    <row r="275" ht="17.25" customHeight="1">
      <c r="A275" s="59" t="s">
        <v>818</v>
      </c>
      <c r="B275" s="59" t="s">
        <v>819</v>
      </c>
      <c r="C275" s="60" t="s">
        <v>820</v>
      </c>
    </row>
    <row r="276" ht="17.25" customHeight="1">
      <c r="A276" s="59" t="s">
        <v>821</v>
      </c>
      <c r="B276" s="59" t="s">
        <v>822</v>
      </c>
      <c r="C276" s="60" t="s">
        <v>823</v>
      </c>
    </row>
    <row r="277" ht="17.25" customHeight="1">
      <c r="A277" s="59" t="s">
        <v>824</v>
      </c>
      <c r="B277" s="59" t="s">
        <v>825</v>
      </c>
      <c r="C277" s="60" t="s">
        <v>826</v>
      </c>
    </row>
    <row r="278" ht="17.25" customHeight="1">
      <c r="A278" s="59" t="s">
        <v>827</v>
      </c>
      <c r="B278" s="59" t="s">
        <v>828</v>
      </c>
      <c r="C278" s="60" t="s">
        <v>829</v>
      </c>
    </row>
    <row r="279" ht="17.25" customHeight="1">
      <c r="A279" s="59" t="s">
        <v>830</v>
      </c>
      <c r="B279" s="59" t="s">
        <v>831</v>
      </c>
      <c r="C279" s="60" t="s">
        <v>832</v>
      </c>
    </row>
    <row r="280" ht="17.25" customHeight="1">
      <c r="A280" s="59" t="s">
        <v>833</v>
      </c>
      <c r="B280" s="59" t="s">
        <v>834</v>
      </c>
      <c r="C280" s="60" t="s">
        <v>835</v>
      </c>
    </row>
    <row r="281" ht="17.25" customHeight="1">
      <c r="A281" s="59" t="s">
        <v>836</v>
      </c>
      <c r="B281" s="59" t="s">
        <v>837</v>
      </c>
      <c r="C281" s="60" t="s">
        <v>838</v>
      </c>
    </row>
    <row r="282" ht="17.25" customHeight="1">
      <c r="A282" s="59" t="s">
        <v>839</v>
      </c>
      <c r="B282" s="59" t="s">
        <v>840</v>
      </c>
      <c r="C282" s="60" t="s">
        <v>841</v>
      </c>
    </row>
    <row r="283" ht="17.25" customHeight="1">
      <c r="A283" s="59" t="s">
        <v>842</v>
      </c>
      <c r="B283" s="59" t="s">
        <v>843</v>
      </c>
      <c r="C283" s="60" t="s">
        <v>844</v>
      </c>
    </row>
    <row r="284" ht="17.25" customHeight="1">
      <c r="A284" s="59" t="s">
        <v>845</v>
      </c>
      <c r="B284" s="59" t="s">
        <v>846</v>
      </c>
      <c r="C284" s="60" t="s">
        <v>847</v>
      </c>
    </row>
    <row r="285" ht="17.25" customHeight="1">
      <c r="A285" s="59" t="s">
        <v>848</v>
      </c>
      <c r="B285" s="59" t="s">
        <v>849</v>
      </c>
      <c r="C285" s="60" t="s">
        <v>850</v>
      </c>
    </row>
    <row r="286" ht="17.25" customHeight="1">
      <c r="A286" s="59" t="s">
        <v>851</v>
      </c>
      <c r="B286" s="59" t="s">
        <v>852</v>
      </c>
      <c r="C286" s="60" t="s">
        <v>853</v>
      </c>
    </row>
    <row r="287" ht="17.25" customHeight="1">
      <c r="A287" s="59" t="s">
        <v>854</v>
      </c>
      <c r="B287" s="59" t="s">
        <v>855</v>
      </c>
      <c r="C287" s="60" t="s">
        <v>856</v>
      </c>
    </row>
    <row r="288" ht="17.25" customHeight="1">
      <c r="A288" s="59" t="s">
        <v>857</v>
      </c>
      <c r="B288" s="59" t="s">
        <v>858</v>
      </c>
      <c r="C288" s="60" t="s">
        <v>859</v>
      </c>
    </row>
    <row r="289" ht="17.25" customHeight="1">
      <c r="A289" s="59" t="s">
        <v>860</v>
      </c>
      <c r="B289" s="59" t="s">
        <v>861</v>
      </c>
      <c r="C289" s="60" t="s">
        <v>862</v>
      </c>
    </row>
    <row r="290" ht="17.25" customHeight="1">
      <c r="A290" s="59" t="s">
        <v>863</v>
      </c>
      <c r="B290" s="59" t="s">
        <v>864</v>
      </c>
      <c r="C290" s="60" t="s">
        <v>865</v>
      </c>
    </row>
    <row r="291" ht="17.25" customHeight="1">
      <c r="A291" s="59" t="s">
        <v>866</v>
      </c>
      <c r="B291" s="59" t="s">
        <v>867</v>
      </c>
      <c r="C291" s="60" t="s">
        <v>868</v>
      </c>
    </row>
    <row r="292" ht="17.25" customHeight="1">
      <c r="A292" s="59" t="s">
        <v>869</v>
      </c>
      <c r="B292" s="59" t="s">
        <v>870</v>
      </c>
      <c r="C292" s="60" t="s">
        <v>871</v>
      </c>
    </row>
    <row r="293" ht="17.25" customHeight="1">
      <c r="A293" s="59" t="s">
        <v>872</v>
      </c>
      <c r="B293" s="59" t="s">
        <v>873</v>
      </c>
      <c r="C293" s="60" t="s">
        <v>874</v>
      </c>
    </row>
    <row r="294" ht="17.25" customHeight="1">
      <c r="A294" s="59" t="s">
        <v>875</v>
      </c>
      <c r="B294" s="59" t="s">
        <v>876</v>
      </c>
      <c r="C294" s="60" t="s">
        <v>877</v>
      </c>
    </row>
    <row r="295" ht="17.25" customHeight="1">
      <c r="A295" s="59" t="s">
        <v>878</v>
      </c>
      <c r="B295" s="59" t="s">
        <v>879</v>
      </c>
      <c r="C295" s="60" t="s">
        <v>880</v>
      </c>
    </row>
    <row r="296" ht="17.25" customHeight="1">
      <c r="A296" s="59" t="s">
        <v>881</v>
      </c>
      <c r="B296" s="59" t="s">
        <v>882</v>
      </c>
      <c r="C296" s="60" t="s">
        <v>883</v>
      </c>
    </row>
    <row r="297" ht="17.25" customHeight="1">
      <c r="A297" s="59" t="s">
        <v>884</v>
      </c>
      <c r="B297" s="59" t="s">
        <v>885</v>
      </c>
      <c r="C297" s="60" t="s">
        <v>886</v>
      </c>
    </row>
    <row r="298" ht="17.25" customHeight="1">
      <c r="A298" s="59" t="s">
        <v>887</v>
      </c>
      <c r="B298" s="59" t="s">
        <v>888</v>
      </c>
      <c r="C298" s="60" t="s">
        <v>889</v>
      </c>
    </row>
    <row r="299" ht="17.25" customHeight="1">
      <c r="A299" s="59" t="s">
        <v>890</v>
      </c>
      <c r="B299" s="59" t="s">
        <v>891</v>
      </c>
      <c r="C299" s="60" t="s">
        <v>892</v>
      </c>
    </row>
    <row r="300" ht="17.25" customHeight="1">
      <c r="A300" s="59" t="s">
        <v>893</v>
      </c>
      <c r="B300" s="59" t="s">
        <v>894</v>
      </c>
      <c r="C300" s="60" t="s">
        <v>895</v>
      </c>
    </row>
    <row r="301" ht="17.25" customHeight="1">
      <c r="A301" s="59" t="s">
        <v>896</v>
      </c>
      <c r="B301" s="59" t="s">
        <v>897</v>
      </c>
      <c r="C301" s="60" t="s">
        <v>898</v>
      </c>
    </row>
    <row r="302" ht="17.25" customHeight="1">
      <c r="A302" s="59" t="s">
        <v>899</v>
      </c>
      <c r="B302" s="59" t="s">
        <v>900</v>
      </c>
      <c r="C302" s="60" t="s">
        <v>901</v>
      </c>
    </row>
    <row r="303" ht="17.25" customHeight="1">
      <c r="A303" s="59" t="s">
        <v>902</v>
      </c>
      <c r="B303" s="59" t="s">
        <v>903</v>
      </c>
      <c r="C303" s="60" t="s">
        <v>904</v>
      </c>
    </row>
    <row r="304" ht="17.25" customHeight="1">
      <c r="A304" s="59" t="s">
        <v>905</v>
      </c>
      <c r="B304" s="59" t="s">
        <v>906</v>
      </c>
      <c r="C304" s="60" t="s">
        <v>907</v>
      </c>
    </row>
    <row r="305" ht="17.25" customHeight="1">
      <c r="A305" s="59" t="s">
        <v>908</v>
      </c>
      <c r="B305" s="59" t="s">
        <v>909</v>
      </c>
      <c r="C305" s="60" t="s">
        <v>910</v>
      </c>
    </row>
    <row r="306" ht="17.25" customHeight="1">
      <c r="A306" s="59" t="s">
        <v>911</v>
      </c>
      <c r="B306" s="59" t="s">
        <v>912</v>
      </c>
      <c r="C306" s="60" t="s">
        <v>913</v>
      </c>
    </row>
    <row r="307" ht="17.25" customHeight="1">
      <c r="A307" s="59" t="s">
        <v>914</v>
      </c>
      <c r="B307" s="59" t="s">
        <v>915</v>
      </c>
      <c r="C307" s="60" t="s">
        <v>916</v>
      </c>
    </row>
    <row r="308" ht="17.25" customHeight="1">
      <c r="A308" s="59" t="s">
        <v>917</v>
      </c>
      <c r="B308" s="59" t="s">
        <v>918</v>
      </c>
      <c r="C308" s="60" t="s">
        <v>919</v>
      </c>
    </row>
    <row r="309" ht="17.25" customHeight="1">
      <c r="A309" s="59" t="s">
        <v>920</v>
      </c>
      <c r="B309" s="59" t="s">
        <v>921</v>
      </c>
      <c r="C309" s="60" t="s">
        <v>922</v>
      </c>
    </row>
    <row r="310" ht="17.25" customHeight="1">
      <c r="A310" s="59" t="s">
        <v>923</v>
      </c>
      <c r="B310" s="59" t="s">
        <v>924</v>
      </c>
      <c r="C310" s="60" t="s">
        <v>925</v>
      </c>
    </row>
    <row r="311" ht="17.25" customHeight="1">
      <c r="A311" s="59" t="s">
        <v>926</v>
      </c>
      <c r="B311" s="59" t="s">
        <v>927</v>
      </c>
      <c r="C311" s="60" t="s">
        <v>928</v>
      </c>
    </row>
    <row r="312" ht="17.25" customHeight="1">
      <c r="A312" s="59" t="s">
        <v>929</v>
      </c>
      <c r="B312" s="59" t="s">
        <v>930</v>
      </c>
      <c r="C312" s="60" t="s">
        <v>931</v>
      </c>
    </row>
    <row r="313" ht="17.25" customHeight="1">
      <c r="A313" s="59" t="s">
        <v>932</v>
      </c>
      <c r="B313" s="59" t="s">
        <v>933</v>
      </c>
      <c r="C313" s="60" t="s">
        <v>934</v>
      </c>
    </row>
    <row r="314" ht="17.25" customHeight="1">
      <c r="A314" s="59" t="s">
        <v>935</v>
      </c>
      <c r="B314" s="59" t="s">
        <v>936</v>
      </c>
      <c r="C314" s="60" t="s">
        <v>937</v>
      </c>
    </row>
    <row r="315" ht="17.25" customHeight="1">
      <c r="A315" s="59" t="s">
        <v>938</v>
      </c>
      <c r="B315" s="59" t="s">
        <v>939</v>
      </c>
      <c r="C315" s="60" t="s">
        <v>940</v>
      </c>
    </row>
    <row r="316" ht="17.25" customHeight="1">
      <c r="A316" s="59" t="s">
        <v>941</v>
      </c>
      <c r="B316" s="59" t="s">
        <v>942</v>
      </c>
      <c r="C316" s="60" t="s">
        <v>943</v>
      </c>
    </row>
    <row r="317" ht="17.25" customHeight="1">
      <c r="A317" s="59" t="s">
        <v>944</v>
      </c>
      <c r="B317" s="59" t="s">
        <v>945</v>
      </c>
      <c r="C317" s="60" t="s">
        <v>946</v>
      </c>
    </row>
    <row r="318" ht="17.25" customHeight="1">
      <c r="A318" s="59" t="s">
        <v>947</v>
      </c>
      <c r="B318" s="59" t="s">
        <v>948</v>
      </c>
      <c r="C318" s="60" t="s">
        <v>949</v>
      </c>
    </row>
    <row r="319" ht="17.25" customHeight="1">
      <c r="A319" s="59" t="s">
        <v>950</v>
      </c>
      <c r="B319" s="59" t="s">
        <v>951</v>
      </c>
      <c r="C319" s="60" t="s">
        <v>952</v>
      </c>
    </row>
    <row r="320" ht="17.25" customHeight="1">
      <c r="A320" s="59" t="s">
        <v>953</v>
      </c>
      <c r="B320" s="59" t="s">
        <v>954</v>
      </c>
      <c r="C320" s="60" t="s">
        <v>955</v>
      </c>
    </row>
    <row r="321" ht="17.25" customHeight="1">
      <c r="A321" s="61" t="s">
        <v>956</v>
      </c>
    </row>
    <row r="322" ht="17.25" customHeight="1">
      <c r="A322" s="59" t="s">
        <v>957</v>
      </c>
      <c r="B322" s="59" t="s">
        <v>958</v>
      </c>
      <c r="C322" s="60" t="s">
        <v>959</v>
      </c>
    </row>
    <row r="323" ht="17.25" customHeight="1">
      <c r="A323" s="59" t="s">
        <v>960</v>
      </c>
      <c r="B323" s="59" t="s">
        <v>961</v>
      </c>
      <c r="C323" s="60" t="s">
        <v>962</v>
      </c>
    </row>
    <row r="324" ht="17.25" customHeight="1">
      <c r="A324" s="59" t="s">
        <v>963</v>
      </c>
      <c r="B324" s="59" t="s">
        <v>964</v>
      </c>
      <c r="C324" s="60" t="s">
        <v>965</v>
      </c>
    </row>
    <row r="325" ht="17.25" customHeight="1">
      <c r="A325" s="59" t="s">
        <v>966</v>
      </c>
      <c r="B325" s="59" t="s">
        <v>967</v>
      </c>
      <c r="C325" s="60" t="s">
        <v>968</v>
      </c>
    </row>
    <row r="326" ht="17.25" customHeight="1">
      <c r="A326" s="59" t="s">
        <v>969</v>
      </c>
      <c r="B326" s="59" t="s">
        <v>970</v>
      </c>
      <c r="C326" s="60" t="s">
        <v>971</v>
      </c>
    </row>
    <row r="327" ht="17.25" customHeight="1">
      <c r="A327" s="59" t="s">
        <v>972</v>
      </c>
      <c r="B327" s="59" t="s">
        <v>973</v>
      </c>
      <c r="C327" s="60" t="s">
        <v>974</v>
      </c>
    </row>
    <row r="328" ht="17.25" customHeight="1">
      <c r="A328" s="59" t="s">
        <v>975</v>
      </c>
      <c r="B328" s="59" t="s">
        <v>976</v>
      </c>
      <c r="C328" s="60" t="s">
        <v>977</v>
      </c>
    </row>
    <row r="329" ht="17.25" customHeight="1">
      <c r="A329" s="59" t="s">
        <v>978</v>
      </c>
      <c r="B329" s="59" t="s">
        <v>979</v>
      </c>
      <c r="C329" s="60" t="s">
        <v>980</v>
      </c>
    </row>
    <row r="330" ht="17.25" customHeight="1">
      <c r="A330" s="59" t="s">
        <v>981</v>
      </c>
      <c r="B330" s="59" t="s">
        <v>982</v>
      </c>
      <c r="C330" s="60" t="s">
        <v>983</v>
      </c>
    </row>
    <row r="331" ht="17.25" customHeight="1">
      <c r="A331" s="59" t="s">
        <v>984</v>
      </c>
      <c r="B331" s="59" t="s">
        <v>985</v>
      </c>
      <c r="C331" s="60" t="s">
        <v>986</v>
      </c>
    </row>
    <row r="332" ht="17.25" customHeight="1">
      <c r="A332" s="59" t="s">
        <v>987</v>
      </c>
      <c r="B332" s="59" t="s">
        <v>988</v>
      </c>
      <c r="C332" s="60" t="s">
        <v>989</v>
      </c>
    </row>
    <row r="333" ht="17.25" customHeight="1">
      <c r="A333" s="59" t="s">
        <v>990</v>
      </c>
      <c r="B333" s="59" t="s">
        <v>991</v>
      </c>
      <c r="C333" s="60" t="s">
        <v>992</v>
      </c>
    </row>
    <row r="334" ht="17.25" customHeight="1">
      <c r="A334" s="59" t="s">
        <v>993</v>
      </c>
      <c r="B334" s="59" t="s">
        <v>994</v>
      </c>
      <c r="C334" s="60" t="s">
        <v>995</v>
      </c>
    </row>
    <row r="335" ht="17.25" customHeight="1">
      <c r="A335" s="59" t="s">
        <v>996</v>
      </c>
      <c r="B335" s="59" t="s">
        <v>997</v>
      </c>
      <c r="C335" s="60" t="s">
        <v>998</v>
      </c>
    </row>
    <row r="336" ht="17.25" customHeight="1">
      <c r="A336" s="59" t="s">
        <v>999</v>
      </c>
      <c r="B336" s="59" t="s">
        <v>1000</v>
      </c>
      <c r="C336" s="60" t="s">
        <v>1001</v>
      </c>
    </row>
    <row r="337" ht="17.25" customHeight="1">
      <c r="A337" s="59" t="s">
        <v>1002</v>
      </c>
      <c r="B337" s="59" t="s">
        <v>1003</v>
      </c>
      <c r="C337" s="60" t="s">
        <v>1004</v>
      </c>
    </row>
    <row r="338" ht="17.25" customHeight="1">
      <c r="A338" s="59" t="s">
        <v>1005</v>
      </c>
      <c r="B338" s="59" t="s">
        <v>1006</v>
      </c>
      <c r="C338" s="60" t="s">
        <v>1007</v>
      </c>
    </row>
    <row r="339" ht="17.25" customHeight="1">
      <c r="A339" s="59" t="s">
        <v>1008</v>
      </c>
      <c r="B339" s="59" t="s">
        <v>1009</v>
      </c>
      <c r="C339" s="60" t="s">
        <v>1010</v>
      </c>
    </row>
    <row r="340" ht="17.25" customHeight="1">
      <c r="A340" s="59" t="s">
        <v>1011</v>
      </c>
      <c r="B340" s="59" t="s">
        <v>1012</v>
      </c>
      <c r="C340" s="60" t="s">
        <v>1013</v>
      </c>
    </row>
    <row r="341" ht="17.25" customHeight="1">
      <c r="A341" s="59" t="s">
        <v>1014</v>
      </c>
      <c r="B341" s="59" t="s">
        <v>1015</v>
      </c>
      <c r="C341" s="60" t="s">
        <v>1016</v>
      </c>
    </row>
    <row r="342" ht="17.25" customHeight="1">
      <c r="A342" s="59" t="s">
        <v>1017</v>
      </c>
      <c r="B342" s="59" t="s">
        <v>1018</v>
      </c>
      <c r="C342" s="60" t="s">
        <v>1019</v>
      </c>
    </row>
    <row r="343" ht="17.25" customHeight="1">
      <c r="A343" s="59" t="s">
        <v>1020</v>
      </c>
      <c r="B343" s="59" t="s">
        <v>1021</v>
      </c>
      <c r="C343" s="60" t="s">
        <v>1022</v>
      </c>
    </row>
    <row r="344" ht="17.25" customHeight="1">
      <c r="A344" s="59" t="s">
        <v>1023</v>
      </c>
      <c r="B344" s="59" t="s">
        <v>1024</v>
      </c>
      <c r="C344" s="60" t="s">
        <v>1025</v>
      </c>
    </row>
    <row r="345" ht="17.25" customHeight="1">
      <c r="A345" s="59" t="s">
        <v>1026</v>
      </c>
      <c r="B345" s="59" t="s">
        <v>1027</v>
      </c>
      <c r="C345" s="60" t="s">
        <v>1028</v>
      </c>
    </row>
    <row r="346" ht="17.25" customHeight="1">
      <c r="A346" s="57"/>
      <c r="B346" s="57"/>
      <c r="C346" s="58"/>
    </row>
    <row r="347" ht="17.25" customHeight="1">
      <c r="A347" s="57"/>
      <c r="B347" s="57"/>
      <c r="C347" s="58"/>
    </row>
    <row r="348" ht="17.25" customHeight="1">
      <c r="A348" s="63" t="s">
        <v>1029</v>
      </c>
    </row>
    <row r="349" ht="17.25" customHeight="1">
      <c r="A349" s="61" t="s">
        <v>1030</v>
      </c>
    </row>
    <row r="350" ht="17.25" customHeight="1">
      <c r="A350" s="59" t="s">
        <v>91</v>
      </c>
      <c r="B350" s="59" t="s">
        <v>90</v>
      </c>
      <c r="C350" s="60" t="s">
        <v>92</v>
      </c>
    </row>
    <row r="351" ht="17.25" customHeight="1">
      <c r="A351" s="59" t="s">
        <v>94</v>
      </c>
      <c r="B351" s="59" t="s">
        <v>93</v>
      </c>
      <c r="C351" s="60" t="s">
        <v>95</v>
      </c>
    </row>
    <row r="352" ht="17.25" customHeight="1">
      <c r="A352" s="59" t="s">
        <v>79</v>
      </c>
      <c r="B352" s="59" t="s">
        <v>78</v>
      </c>
      <c r="C352" s="60" t="s">
        <v>80</v>
      </c>
    </row>
    <row r="353" ht="17.25" customHeight="1">
      <c r="A353" s="59" t="s">
        <v>88</v>
      </c>
      <c r="B353" s="59" t="s">
        <v>87</v>
      </c>
      <c r="C353" s="60" t="s">
        <v>89</v>
      </c>
    </row>
    <row r="354" ht="17.25" customHeight="1">
      <c r="A354" s="59" t="s">
        <v>70</v>
      </c>
      <c r="B354" s="59" t="s">
        <v>69</v>
      </c>
      <c r="C354" s="60" t="s">
        <v>71</v>
      </c>
    </row>
    <row r="355" ht="17.25" customHeight="1">
      <c r="A355" s="59" t="s">
        <v>64</v>
      </c>
      <c r="B355" s="59" t="s">
        <v>63</v>
      </c>
      <c r="C355" s="60" t="s">
        <v>65</v>
      </c>
    </row>
    <row r="356" ht="17.25" customHeight="1">
      <c r="A356" s="59" t="s">
        <v>67</v>
      </c>
      <c r="B356" s="59" t="s">
        <v>66</v>
      </c>
      <c r="C356" s="60" t="s">
        <v>68</v>
      </c>
    </row>
    <row r="357" ht="17.25" customHeight="1">
      <c r="A357" s="59" t="s">
        <v>73</v>
      </c>
      <c r="B357" s="59" t="s">
        <v>72</v>
      </c>
      <c r="C357" s="60" t="s">
        <v>74</v>
      </c>
    </row>
    <row r="358" ht="17.25" customHeight="1">
      <c r="A358" s="59" t="s">
        <v>76</v>
      </c>
      <c r="B358" s="59" t="s">
        <v>75</v>
      </c>
      <c r="C358" s="60" t="s">
        <v>77</v>
      </c>
    </row>
    <row r="359" ht="17.25" customHeight="1">
      <c r="A359" s="59" t="s">
        <v>61</v>
      </c>
      <c r="B359" s="59" t="s">
        <v>60</v>
      </c>
      <c r="C359" s="60" t="s">
        <v>62</v>
      </c>
    </row>
    <row r="360" ht="17.25" customHeight="1">
      <c r="A360" s="59" t="s">
        <v>82</v>
      </c>
      <c r="B360" s="59" t="s">
        <v>81</v>
      </c>
      <c r="C360" s="60" t="s">
        <v>83</v>
      </c>
    </row>
    <row r="361" ht="17.25" customHeight="1">
      <c r="A361" s="59" t="s">
        <v>85</v>
      </c>
      <c r="B361" s="59" t="s">
        <v>84</v>
      </c>
      <c r="C361" s="60" t="s">
        <v>86</v>
      </c>
    </row>
    <row r="362" ht="17.25" customHeight="1">
      <c r="A362" s="61" t="s">
        <v>96</v>
      </c>
    </row>
    <row r="363" ht="17.25" customHeight="1">
      <c r="A363" s="59" t="s">
        <v>137</v>
      </c>
      <c r="B363" s="59" t="s">
        <v>136</v>
      </c>
      <c r="C363" s="60" t="s">
        <v>138</v>
      </c>
    </row>
    <row r="364" ht="17.25" customHeight="1">
      <c r="A364" s="59" t="s">
        <v>134</v>
      </c>
      <c r="B364" s="59" t="s">
        <v>133</v>
      </c>
      <c r="C364" s="60" t="s">
        <v>135</v>
      </c>
    </row>
    <row r="365" ht="17.25" customHeight="1">
      <c r="A365" s="59" t="s">
        <v>152</v>
      </c>
      <c r="B365" s="59" t="s">
        <v>151</v>
      </c>
      <c r="C365" s="60" t="s">
        <v>153</v>
      </c>
    </row>
    <row r="366" ht="17.25" customHeight="1">
      <c r="A366" s="59" t="s">
        <v>98</v>
      </c>
      <c r="B366" s="59" t="s">
        <v>97</v>
      </c>
      <c r="C366" s="60" t="s">
        <v>99</v>
      </c>
    </row>
    <row r="367" ht="17.25" customHeight="1">
      <c r="A367" s="59" t="s">
        <v>101</v>
      </c>
      <c r="B367" s="59" t="s">
        <v>100</v>
      </c>
      <c r="C367" s="60" t="s">
        <v>102</v>
      </c>
    </row>
    <row r="368" ht="17.25" customHeight="1">
      <c r="A368" s="59" t="s">
        <v>110</v>
      </c>
      <c r="B368" s="59" t="s">
        <v>109</v>
      </c>
      <c r="C368" s="60" t="s">
        <v>111</v>
      </c>
    </row>
    <row r="369" ht="17.25" customHeight="1">
      <c r="A369" s="59" t="s">
        <v>104</v>
      </c>
      <c r="B369" s="59" t="s">
        <v>103</v>
      </c>
      <c r="C369" s="60" t="s">
        <v>105</v>
      </c>
    </row>
    <row r="370" ht="17.25" customHeight="1">
      <c r="A370" s="59" t="s">
        <v>143</v>
      </c>
      <c r="B370" s="59" t="s">
        <v>142</v>
      </c>
      <c r="C370" s="60" t="s">
        <v>144</v>
      </c>
    </row>
    <row r="371" ht="17.25" customHeight="1">
      <c r="A371" s="59" t="s">
        <v>107</v>
      </c>
      <c r="B371" s="59" t="s">
        <v>106</v>
      </c>
      <c r="C371" s="60" t="s">
        <v>108</v>
      </c>
    </row>
    <row r="372" ht="17.25" customHeight="1">
      <c r="A372" s="59" t="s">
        <v>155</v>
      </c>
      <c r="B372" s="59" t="s">
        <v>154</v>
      </c>
      <c r="C372" s="60" t="s">
        <v>156</v>
      </c>
    </row>
    <row r="373" ht="17.25" customHeight="1">
      <c r="A373" s="59" t="s">
        <v>113</v>
      </c>
      <c r="B373" s="59" t="s">
        <v>112</v>
      </c>
      <c r="C373" s="60" t="s">
        <v>114</v>
      </c>
    </row>
    <row r="374" ht="17.25" customHeight="1">
      <c r="A374" s="59" t="s">
        <v>122</v>
      </c>
      <c r="B374" s="59" t="s">
        <v>121</v>
      </c>
      <c r="C374" s="60" t="s">
        <v>123</v>
      </c>
    </row>
    <row r="375" ht="17.25" customHeight="1">
      <c r="A375" s="59" t="s">
        <v>119</v>
      </c>
      <c r="B375" s="59" t="s">
        <v>118</v>
      </c>
      <c r="C375" s="60" t="s">
        <v>120</v>
      </c>
    </row>
    <row r="376" ht="17.25" customHeight="1">
      <c r="A376" s="59" t="s">
        <v>146</v>
      </c>
      <c r="B376" s="59" t="s">
        <v>145</v>
      </c>
      <c r="C376" s="60" t="s">
        <v>147</v>
      </c>
    </row>
    <row r="377" ht="17.25" customHeight="1">
      <c r="A377" s="59" t="s">
        <v>149</v>
      </c>
      <c r="B377" s="59" t="s">
        <v>148</v>
      </c>
      <c r="C377" s="60" t="s">
        <v>150</v>
      </c>
    </row>
    <row r="378" ht="17.25" customHeight="1">
      <c r="A378" s="59" t="s">
        <v>140</v>
      </c>
      <c r="B378" s="59" t="s">
        <v>139</v>
      </c>
      <c r="C378" s="60" t="s">
        <v>141</v>
      </c>
    </row>
    <row r="379" ht="17.25" customHeight="1">
      <c r="A379" s="59" t="s">
        <v>131</v>
      </c>
      <c r="B379" s="59" t="s">
        <v>130</v>
      </c>
      <c r="C379" s="60" t="s">
        <v>132</v>
      </c>
    </row>
    <row r="380" ht="17.25" customHeight="1">
      <c r="A380" s="59" t="s">
        <v>128</v>
      </c>
      <c r="B380" s="59" t="s">
        <v>127</v>
      </c>
      <c r="C380" s="60" t="s">
        <v>129</v>
      </c>
    </row>
    <row r="381" ht="17.25" customHeight="1">
      <c r="A381" s="59" t="s">
        <v>116</v>
      </c>
      <c r="B381" s="59" t="s">
        <v>115</v>
      </c>
      <c r="C381" s="60" t="s">
        <v>117</v>
      </c>
    </row>
    <row r="382" ht="17.25" customHeight="1">
      <c r="A382" s="59" t="s">
        <v>125</v>
      </c>
      <c r="B382" s="59" t="s">
        <v>124</v>
      </c>
      <c r="C382" s="60" t="s">
        <v>126</v>
      </c>
    </row>
    <row r="383" ht="17.25" customHeight="1">
      <c r="A383" s="62" t="s">
        <v>157</v>
      </c>
    </row>
    <row r="384" ht="17.25" customHeight="1">
      <c r="A384" s="59" t="s">
        <v>159</v>
      </c>
      <c r="B384" s="59" t="s">
        <v>158</v>
      </c>
      <c r="C384" s="60" t="s">
        <v>160</v>
      </c>
    </row>
    <row r="385" ht="17.25" customHeight="1">
      <c r="A385" s="59" t="s">
        <v>162</v>
      </c>
      <c r="B385" s="59" t="s">
        <v>161</v>
      </c>
      <c r="C385" s="60" t="s">
        <v>163</v>
      </c>
    </row>
    <row r="386" ht="17.25" customHeight="1">
      <c r="A386" s="59" t="s">
        <v>165</v>
      </c>
      <c r="B386" s="59" t="s">
        <v>164</v>
      </c>
      <c r="C386" s="60" t="s">
        <v>166</v>
      </c>
    </row>
    <row r="387" ht="17.25" customHeight="1">
      <c r="A387" s="59" t="s">
        <v>168</v>
      </c>
      <c r="B387" s="59" t="s">
        <v>167</v>
      </c>
      <c r="C387" s="60" t="s">
        <v>169</v>
      </c>
    </row>
    <row r="388" ht="17.25" customHeight="1">
      <c r="A388" s="59" t="s">
        <v>270</v>
      </c>
      <c r="B388" s="59" t="s">
        <v>269</v>
      </c>
      <c r="C388" s="60" t="s">
        <v>271</v>
      </c>
    </row>
    <row r="389" ht="17.25" customHeight="1">
      <c r="A389" s="59" t="s">
        <v>273</v>
      </c>
      <c r="B389" s="59" t="s">
        <v>272</v>
      </c>
      <c r="C389" s="60" t="s">
        <v>274</v>
      </c>
    </row>
    <row r="390" ht="17.25" customHeight="1">
      <c r="A390" s="59" t="s">
        <v>276</v>
      </c>
      <c r="B390" s="59" t="s">
        <v>275</v>
      </c>
      <c r="C390" s="60" t="s">
        <v>277</v>
      </c>
    </row>
    <row r="391" ht="17.25" customHeight="1">
      <c r="A391" s="59" t="s">
        <v>177</v>
      </c>
      <c r="B391" s="59" t="s">
        <v>176</v>
      </c>
      <c r="C391" s="60" t="s">
        <v>178</v>
      </c>
    </row>
    <row r="392" ht="17.25" customHeight="1">
      <c r="A392" s="59" t="s">
        <v>171</v>
      </c>
      <c r="B392" s="59" t="s">
        <v>170</v>
      </c>
      <c r="C392" s="60" t="s">
        <v>172</v>
      </c>
    </row>
    <row r="393" ht="17.25" customHeight="1">
      <c r="A393" s="59" t="s">
        <v>174</v>
      </c>
      <c r="B393" s="59" t="s">
        <v>173</v>
      </c>
      <c r="C393" s="60" t="s">
        <v>175</v>
      </c>
    </row>
    <row r="394" ht="17.25" customHeight="1">
      <c r="A394" s="59" t="s">
        <v>204</v>
      </c>
      <c r="B394" s="59" t="s">
        <v>203</v>
      </c>
      <c r="C394" s="60" t="s">
        <v>205</v>
      </c>
    </row>
    <row r="395" ht="17.25" customHeight="1">
      <c r="A395" s="59" t="s">
        <v>195</v>
      </c>
      <c r="B395" s="59" t="s">
        <v>194</v>
      </c>
      <c r="C395" s="60" t="s">
        <v>196</v>
      </c>
    </row>
    <row r="396" ht="17.25" customHeight="1">
      <c r="A396" s="59" t="s">
        <v>192</v>
      </c>
      <c r="B396" s="59" t="s">
        <v>191</v>
      </c>
      <c r="C396" s="60" t="s">
        <v>193</v>
      </c>
    </row>
    <row r="397" ht="17.25" customHeight="1">
      <c r="A397" s="59" t="s">
        <v>186</v>
      </c>
      <c r="B397" s="59" t="s">
        <v>185</v>
      </c>
      <c r="C397" s="60" t="s">
        <v>187</v>
      </c>
    </row>
    <row r="398" ht="17.25" customHeight="1">
      <c r="A398" s="59" t="s">
        <v>189</v>
      </c>
      <c r="B398" s="59" t="s">
        <v>188</v>
      </c>
      <c r="C398" s="60" t="s">
        <v>190</v>
      </c>
    </row>
    <row r="399" ht="17.25" customHeight="1">
      <c r="A399" s="59" t="s">
        <v>201</v>
      </c>
      <c r="B399" s="59" t="s">
        <v>200</v>
      </c>
      <c r="C399" s="60" t="s">
        <v>202</v>
      </c>
    </row>
    <row r="400" ht="17.25" customHeight="1">
      <c r="A400" s="59" t="s">
        <v>180</v>
      </c>
      <c r="B400" s="59" t="s">
        <v>179</v>
      </c>
      <c r="C400" s="60" t="s">
        <v>181</v>
      </c>
    </row>
    <row r="401" ht="17.25" customHeight="1">
      <c r="A401" s="59" t="s">
        <v>219</v>
      </c>
      <c r="B401" s="59" t="s">
        <v>218</v>
      </c>
      <c r="C401" s="60" t="s">
        <v>220</v>
      </c>
    </row>
    <row r="402" ht="17.25" customHeight="1">
      <c r="A402" s="59" t="s">
        <v>231</v>
      </c>
      <c r="B402" s="59" t="s">
        <v>230</v>
      </c>
      <c r="C402" s="60" t="s">
        <v>232</v>
      </c>
    </row>
    <row r="403" ht="17.25" customHeight="1">
      <c r="A403" s="59" t="s">
        <v>237</v>
      </c>
      <c r="B403" s="59" t="s">
        <v>236</v>
      </c>
      <c r="C403" s="60" t="s">
        <v>238</v>
      </c>
    </row>
    <row r="404" ht="17.25" customHeight="1">
      <c r="A404" s="59" t="s">
        <v>240</v>
      </c>
      <c r="B404" s="59" t="s">
        <v>239</v>
      </c>
      <c r="C404" s="60" t="s">
        <v>241</v>
      </c>
    </row>
    <row r="405" ht="17.25" customHeight="1">
      <c r="A405" s="59" t="s">
        <v>243</v>
      </c>
      <c r="B405" s="59" t="s">
        <v>242</v>
      </c>
      <c r="C405" s="60" t="s">
        <v>244</v>
      </c>
    </row>
    <row r="406" ht="17.25" customHeight="1">
      <c r="A406" s="59" t="s">
        <v>246</v>
      </c>
      <c r="B406" s="59" t="s">
        <v>245</v>
      </c>
      <c r="C406" s="60" t="s">
        <v>247</v>
      </c>
    </row>
    <row r="407" ht="17.25" customHeight="1">
      <c r="A407" s="59" t="s">
        <v>258</v>
      </c>
      <c r="B407" s="59" t="s">
        <v>257</v>
      </c>
      <c r="C407" s="60" t="s">
        <v>259</v>
      </c>
    </row>
    <row r="408" ht="17.25" customHeight="1">
      <c r="A408" s="59" t="s">
        <v>225</v>
      </c>
      <c r="B408" s="59" t="s">
        <v>224</v>
      </c>
      <c r="C408" s="60" t="s">
        <v>226</v>
      </c>
    </row>
    <row r="409" ht="17.25" customHeight="1">
      <c r="A409" s="59" t="s">
        <v>255</v>
      </c>
      <c r="B409" s="59" t="s">
        <v>254</v>
      </c>
      <c r="C409" s="60" t="s">
        <v>256</v>
      </c>
    </row>
    <row r="410" ht="17.25" customHeight="1">
      <c r="A410" s="59" t="s">
        <v>234</v>
      </c>
      <c r="B410" s="59" t="s">
        <v>233</v>
      </c>
      <c r="C410" s="60" t="s">
        <v>235</v>
      </c>
    </row>
    <row r="411" ht="17.25" customHeight="1">
      <c r="A411" s="59" t="s">
        <v>261</v>
      </c>
      <c r="B411" s="59" t="s">
        <v>260</v>
      </c>
      <c r="C411" s="60" t="s">
        <v>262</v>
      </c>
    </row>
    <row r="412" ht="17.25" customHeight="1">
      <c r="A412" s="59" t="s">
        <v>252</v>
      </c>
      <c r="B412" s="59" t="s">
        <v>251</v>
      </c>
      <c r="C412" s="60" t="s">
        <v>253</v>
      </c>
    </row>
    <row r="413" ht="17.25" customHeight="1">
      <c r="A413" s="59" t="s">
        <v>264</v>
      </c>
      <c r="B413" s="59" t="s">
        <v>263</v>
      </c>
      <c r="C413" s="60" t="s">
        <v>265</v>
      </c>
    </row>
    <row r="414" ht="17.25" customHeight="1">
      <c r="A414" s="59" t="s">
        <v>228</v>
      </c>
      <c r="B414" s="59" t="s">
        <v>227</v>
      </c>
      <c r="C414" s="60" t="s">
        <v>229</v>
      </c>
    </row>
    <row r="415" ht="17.25" customHeight="1">
      <c r="A415" s="59" t="s">
        <v>249</v>
      </c>
      <c r="B415" s="59" t="s">
        <v>248</v>
      </c>
      <c r="C415" s="60" t="s">
        <v>250</v>
      </c>
    </row>
    <row r="416" ht="17.25" customHeight="1">
      <c r="A416" s="59" t="s">
        <v>267</v>
      </c>
      <c r="B416" s="59" t="s">
        <v>266</v>
      </c>
      <c r="C416" s="60" t="s">
        <v>268</v>
      </c>
    </row>
    <row r="417" ht="17.25" customHeight="1">
      <c r="A417" s="59" t="s">
        <v>222</v>
      </c>
      <c r="B417" s="59" t="s">
        <v>221</v>
      </c>
      <c r="C417" s="60" t="s">
        <v>223</v>
      </c>
    </row>
    <row r="418" ht="17.25" customHeight="1">
      <c r="A418" s="59" t="s">
        <v>207</v>
      </c>
      <c r="B418" s="59" t="s">
        <v>206</v>
      </c>
      <c r="C418" s="60" t="s">
        <v>208</v>
      </c>
    </row>
    <row r="419" ht="17.25" customHeight="1">
      <c r="A419" s="59" t="s">
        <v>183</v>
      </c>
      <c r="B419" s="59" t="s">
        <v>182</v>
      </c>
      <c r="C419" s="60" t="s">
        <v>184</v>
      </c>
    </row>
    <row r="420" ht="17.25" customHeight="1">
      <c r="A420" s="59" t="s">
        <v>198</v>
      </c>
      <c r="B420" s="59" t="s">
        <v>197</v>
      </c>
      <c r="C420" s="60" t="s">
        <v>199</v>
      </c>
    </row>
    <row r="421" ht="17.25" customHeight="1">
      <c r="A421" s="59" t="s">
        <v>216</v>
      </c>
      <c r="B421" s="59" t="s">
        <v>215</v>
      </c>
      <c r="C421" s="60" t="s">
        <v>217</v>
      </c>
    </row>
    <row r="422" ht="17.25" customHeight="1">
      <c r="A422" s="59" t="s">
        <v>210</v>
      </c>
      <c r="B422" s="59" t="s">
        <v>209</v>
      </c>
      <c r="C422" s="60" t="s">
        <v>211</v>
      </c>
    </row>
    <row r="423" ht="17.25" customHeight="1">
      <c r="A423" s="59" t="s">
        <v>213</v>
      </c>
      <c r="B423" s="59" t="s">
        <v>212</v>
      </c>
      <c r="C423" s="60" t="s">
        <v>214</v>
      </c>
    </row>
    <row r="424" ht="17.25" customHeight="1">
      <c r="A424" s="62" t="s">
        <v>278</v>
      </c>
    </row>
    <row r="425" ht="17.25" customHeight="1">
      <c r="A425" s="59" t="s">
        <v>289</v>
      </c>
      <c r="B425" s="59" t="s">
        <v>288</v>
      </c>
      <c r="C425" s="60" t="s">
        <v>290</v>
      </c>
    </row>
    <row r="426" ht="17.25" customHeight="1">
      <c r="A426" s="59" t="s">
        <v>286</v>
      </c>
      <c r="B426" s="59" t="s">
        <v>285</v>
      </c>
      <c r="C426" s="60" t="s">
        <v>287</v>
      </c>
    </row>
    <row r="427" ht="17.25" customHeight="1">
      <c r="A427" s="59" t="s">
        <v>401</v>
      </c>
      <c r="B427" s="59" t="s">
        <v>400</v>
      </c>
      <c r="C427" s="60" t="s">
        <v>402</v>
      </c>
    </row>
    <row r="428" ht="17.25" customHeight="1">
      <c r="A428" s="59" t="s">
        <v>404</v>
      </c>
      <c r="B428" s="59" t="s">
        <v>403</v>
      </c>
      <c r="C428" s="60"/>
    </row>
    <row r="429" ht="17.25" customHeight="1">
      <c r="A429" s="59" t="s">
        <v>339</v>
      </c>
      <c r="B429" s="59" t="s">
        <v>338</v>
      </c>
      <c r="C429" s="60" t="s">
        <v>340</v>
      </c>
    </row>
    <row r="430" ht="17.25" customHeight="1">
      <c r="A430" s="59" t="s">
        <v>6</v>
      </c>
      <c r="B430" s="59" t="s">
        <v>336</v>
      </c>
      <c r="C430" s="60" t="s">
        <v>337</v>
      </c>
    </row>
    <row r="431" ht="17.25" customHeight="1">
      <c r="A431" s="59" t="s">
        <v>348</v>
      </c>
      <c r="B431" s="59" t="s">
        <v>347</v>
      </c>
      <c r="C431" s="60" t="s">
        <v>349</v>
      </c>
    </row>
    <row r="432" ht="17.25" customHeight="1">
      <c r="A432" s="59" t="s">
        <v>307</v>
      </c>
      <c r="B432" s="59" t="s">
        <v>306</v>
      </c>
      <c r="C432" s="60" t="s">
        <v>308</v>
      </c>
    </row>
    <row r="433" ht="17.25" customHeight="1">
      <c r="A433" s="59" t="s">
        <v>301</v>
      </c>
      <c r="B433" s="59" t="s">
        <v>300</v>
      </c>
      <c r="C433" s="60" t="s">
        <v>302</v>
      </c>
    </row>
    <row r="434" ht="17.25" customHeight="1">
      <c r="A434" s="59" t="s">
        <v>319</v>
      </c>
      <c r="B434" s="59" t="s">
        <v>318</v>
      </c>
      <c r="C434" s="60" t="s">
        <v>320</v>
      </c>
    </row>
    <row r="435" ht="17.25" customHeight="1">
      <c r="A435" s="59" t="s">
        <v>331</v>
      </c>
      <c r="B435" s="59" t="s">
        <v>330</v>
      </c>
      <c r="C435" s="60" t="s">
        <v>332</v>
      </c>
    </row>
    <row r="436" ht="17.25" customHeight="1">
      <c r="A436" s="59" t="s">
        <v>295</v>
      </c>
      <c r="B436" s="59" t="s">
        <v>294</v>
      </c>
      <c r="C436" s="60" t="s">
        <v>296</v>
      </c>
    </row>
    <row r="437" ht="17.25" customHeight="1">
      <c r="A437" s="59" t="s">
        <v>292</v>
      </c>
      <c r="B437" s="59" t="s">
        <v>291</v>
      </c>
      <c r="C437" s="60" t="s">
        <v>293</v>
      </c>
    </row>
    <row r="438" ht="17.25" customHeight="1">
      <c r="A438" s="59" t="s">
        <v>298</v>
      </c>
      <c r="B438" s="59" t="s">
        <v>297</v>
      </c>
      <c r="C438" s="60" t="s">
        <v>299</v>
      </c>
    </row>
    <row r="439" ht="17.25" customHeight="1">
      <c r="A439" s="59" t="s">
        <v>424</v>
      </c>
      <c r="B439" s="59" t="s">
        <v>423</v>
      </c>
      <c r="C439" s="60" t="s">
        <v>425</v>
      </c>
    </row>
    <row r="440" ht="17.25" customHeight="1">
      <c r="A440" s="59" t="s">
        <v>412</v>
      </c>
      <c r="B440" s="59" t="s">
        <v>411</v>
      </c>
      <c r="C440" s="60" t="s">
        <v>413</v>
      </c>
    </row>
    <row r="441" ht="17.25" customHeight="1">
      <c r="A441" s="59" t="s">
        <v>371</v>
      </c>
      <c r="B441" s="59" t="s">
        <v>370</v>
      </c>
      <c r="C441" s="60" t="s">
        <v>372</v>
      </c>
    </row>
    <row r="442" ht="17.25" customHeight="1">
      <c r="A442" s="59" t="s">
        <v>430</v>
      </c>
      <c r="B442" s="59" t="s">
        <v>429</v>
      </c>
      <c r="C442" s="60" t="s">
        <v>431</v>
      </c>
    </row>
    <row r="443" ht="17.25" customHeight="1">
      <c r="A443" s="59" t="s">
        <v>371</v>
      </c>
      <c r="B443" s="59" t="s">
        <v>376</v>
      </c>
      <c r="C443" s="60" t="s">
        <v>377</v>
      </c>
    </row>
    <row r="444" ht="17.25" customHeight="1">
      <c r="A444" s="59" t="s">
        <v>427</v>
      </c>
      <c r="B444" s="59" t="s">
        <v>426</v>
      </c>
      <c r="C444" s="60" t="s">
        <v>428</v>
      </c>
    </row>
    <row r="445" ht="17.25" customHeight="1">
      <c r="A445" s="59" t="s">
        <v>342</v>
      </c>
      <c r="B445" s="59" t="s">
        <v>341</v>
      </c>
      <c r="C445" s="60" t="s">
        <v>343</v>
      </c>
    </row>
    <row r="446" ht="17.25" customHeight="1">
      <c r="A446" s="59" t="s">
        <v>363</v>
      </c>
      <c r="B446" s="59" t="s">
        <v>362</v>
      </c>
      <c r="C446" s="60" t="s">
        <v>364</v>
      </c>
    </row>
    <row r="447" ht="17.25" customHeight="1">
      <c r="A447" s="59" t="s">
        <v>357</v>
      </c>
      <c r="B447" s="59" t="s">
        <v>356</v>
      </c>
      <c r="C447" s="60" t="s">
        <v>358</v>
      </c>
    </row>
    <row r="448" ht="17.25" customHeight="1">
      <c r="A448" s="59" t="s">
        <v>354</v>
      </c>
      <c r="B448" s="59" t="s">
        <v>353</v>
      </c>
      <c r="C448" s="60" t="s">
        <v>355</v>
      </c>
    </row>
    <row r="449" ht="17.25" customHeight="1">
      <c r="A449" s="59" t="s">
        <v>280</v>
      </c>
      <c r="B449" s="59" t="s">
        <v>279</v>
      </c>
      <c r="C449" s="60" t="s">
        <v>281</v>
      </c>
    </row>
    <row r="450" ht="17.25" customHeight="1">
      <c r="A450" s="59" t="s">
        <v>283</v>
      </c>
      <c r="B450" s="59" t="s">
        <v>282</v>
      </c>
      <c r="C450" s="60" t="s">
        <v>284</v>
      </c>
    </row>
    <row r="451" ht="17.25" customHeight="1">
      <c r="A451" s="59" t="s">
        <v>360</v>
      </c>
      <c r="B451" s="59" t="s">
        <v>359</v>
      </c>
      <c r="C451" s="60" t="s">
        <v>361</v>
      </c>
    </row>
    <row r="452" ht="17.25" customHeight="1">
      <c r="A452" s="59" t="s">
        <v>313</v>
      </c>
      <c r="B452" s="59" t="s">
        <v>312</v>
      </c>
      <c r="C452" s="60" t="s">
        <v>314</v>
      </c>
    </row>
    <row r="453" ht="17.25" customHeight="1">
      <c r="A453" s="59" t="s">
        <v>310</v>
      </c>
      <c r="B453" s="59" t="s">
        <v>309</v>
      </c>
      <c r="C453" s="60" t="s">
        <v>311</v>
      </c>
    </row>
    <row r="454" ht="17.25" customHeight="1">
      <c r="A454" s="59" t="s">
        <v>381</v>
      </c>
      <c r="B454" s="59" t="s">
        <v>380</v>
      </c>
      <c r="C454" s="60" t="s">
        <v>382</v>
      </c>
    </row>
    <row r="455" ht="17.25" customHeight="1">
      <c r="A455" s="59" t="s">
        <v>3</v>
      </c>
      <c r="B455" s="59" t="s">
        <v>378</v>
      </c>
      <c r="C455" s="60" t="s">
        <v>379</v>
      </c>
    </row>
    <row r="456" ht="17.25" customHeight="1">
      <c r="A456" s="59" t="s">
        <v>398</v>
      </c>
      <c r="B456" s="59" t="s">
        <v>397</v>
      </c>
      <c r="C456" s="60" t="s">
        <v>399</v>
      </c>
    </row>
    <row r="457" ht="17.25" customHeight="1">
      <c r="A457" s="59" t="s">
        <v>351</v>
      </c>
      <c r="B457" s="59" t="s">
        <v>350</v>
      </c>
      <c r="C457" s="60" t="s">
        <v>352</v>
      </c>
    </row>
    <row r="458" ht="17.25" customHeight="1">
      <c r="A458" s="59" t="s">
        <v>345</v>
      </c>
      <c r="B458" s="59" t="s">
        <v>344</v>
      </c>
      <c r="C458" s="60" t="s">
        <v>346</v>
      </c>
    </row>
    <row r="459" ht="17.25" customHeight="1">
      <c r="A459" s="59" t="s">
        <v>10</v>
      </c>
      <c r="B459" s="59" t="s">
        <v>392</v>
      </c>
      <c r="C459" s="60" t="s">
        <v>393</v>
      </c>
    </row>
    <row r="460" ht="17.25" customHeight="1">
      <c r="A460" s="59" t="s">
        <v>415</v>
      </c>
      <c r="B460" s="59" t="s">
        <v>414</v>
      </c>
      <c r="C460" s="60" t="s">
        <v>416</v>
      </c>
    </row>
    <row r="461" ht="17.25" customHeight="1">
      <c r="A461" s="59" t="s">
        <v>406</v>
      </c>
      <c r="B461" s="59" t="s">
        <v>405</v>
      </c>
      <c r="C461" s="60" t="s">
        <v>407</v>
      </c>
    </row>
    <row r="462" ht="17.25" customHeight="1">
      <c r="A462" s="59" t="s">
        <v>325</v>
      </c>
      <c r="B462" s="59" t="s">
        <v>324</v>
      </c>
      <c r="C462" s="60" t="s">
        <v>326</v>
      </c>
    </row>
    <row r="463" ht="17.25" customHeight="1">
      <c r="A463" s="59" t="s">
        <v>328</v>
      </c>
      <c r="B463" s="59" t="s">
        <v>327</v>
      </c>
      <c r="C463" s="60" t="s">
        <v>329</v>
      </c>
    </row>
    <row r="464" ht="17.25" customHeight="1">
      <c r="A464" s="59" t="s">
        <v>322</v>
      </c>
      <c r="B464" s="59" t="s">
        <v>321</v>
      </c>
      <c r="C464" s="60" t="s">
        <v>323</v>
      </c>
    </row>
    <row r="465" ht="17.25" customHeight="1">
      <c r="A465" s="59" t="s">
        <v>395</v>
      </c>
      <c r="B465" s="59" t="s">
        <v>394</v>
      </c>
      <c r="C465" s="60" t="s">
        <v>396</v>
      </c>
    </row>
    <row r="466" ht="17.25" customHeight="1">
      <c r="A466" s="59" t="s">
        <v>316</v>
      </c>
      <c r="B466" s="59" t="s">
        <v>315</v>
      </c>
      <c r="C466" s="60" t="s">
        <v>317</v>
      </c>
    </row>
    <row r="467" ht="17.25" customHeight="1">
      <c r="A467" s="59" t="s">
        <v>384</v>
      </c>
      <c r="B467" s="59" t="s">
        <v>383</v>
      </c>
      <c r="C467" s="60" t="s">
        <v>385</v>
      </c>
    </row>
    <row r="468" ht="17.25" customHeight="1">
      <c r="A468" s="59" t="s">
        <v>409</v>
      </c>
      <c r="B468" s="59" t="s">
        <v>408</v>
      </c>
      <c r="C468" s="60" t="s">
        <v>410</v>
      </c>
    </row>
    <row r="469" ht="17.25" customHeight="1">
      <c r="A469" s="59" t="s">
        <v>368</v>
      </c>
      <c r="B469" s="59" t="s">
        <v>367</v>
      </c>
      <c r="C469" s="60" t="s">
        <v>369</v>
      </c>
    </row>
    <row r="470" ht="17.25" customHeight="1">
      <c r="A470" s="59" t="s">
        <v>390</v>
      </c>
      <c r="B470" s="59" t="s">
        <v>389</v>
      </c>
      <c r="C470" s="60" t="s">
        <v>391</v>
      </c>
    </row>
    <row r="471" ht="17.25" customHeight="1">
      <c r="A471" s="59" t="s">
        <v>374</v>
      </c>
      <c r="B471" s="59" t="s">
        <v>373</v>
      </c>
      <c r="C471" s="60" t="s">
        <v>375</v>
      </c>
    </row>
    <row r="472" ht="17.25" customHeight="1">
      <c r="A472" s="59" t="s">
        <v>387</v>
      </c>
      <c r="B472" s="59" t="s">
        <v>386</v>
      </c>
      <c r="C472" s="60" t="s">
        <v>388</v>
      </c>
    </row>
    <row r="473" ht="17.25" customHeight="1">
      <c r="A473" s="59" t="s">
        <v>304</v>
      </c>
      <c r="B473" s="59" t="s">
        <v>303</v>
      </c>
      <c r="C473" s="60" t="s">
        <v>305</v>
      </c>
    </row>
    <row r="474" ht="17.25" customHeight="1">
      <c r="A474" s="59" t="s">
        <v>418</v>
      </c>
      <c r="B474" s="59" t="s">
        <v>417</v>
      </c>
      <c r="C474" s="60" t="s">
        <v>419</v>
      </c>
    </row>
    <row r="475" ht="17.25" customHeight="1">
      <c r="A475" s="59" t="s">
        <v>421</v>
      </c>
      <c r="B475" s="59" t="s">
        <v>420</v>
      </c>
      <c r="C475" s="60" t="s">
        <v>422</v>
      </c>
    </row>
    <row r="476" ht="17.25" customHeight="1">
      <c r="A476" s="59" t="s">
        <v>34</v>
      </c>
      <c r="B476" s="59" t="s">
        <v>365</v>
      </c>
      <c r="C476" s="60" t="s">
        <v>366</v>
      </c>
    </row>
    <row r="477" ht="17.25" customHeight="1">
      <c r="A477" s="59" t="s">
        <v>334</v>
      </c>
      <c r="B477" s="59" t="s">
        <v>333</v>
      </c>
      <c r="C477" s="60" t="s">
        <v>335</v>
      </c>
    </row>
    <row r="478" ht="17.25" customHeight="1">
      <c r="A478" s="62" t="s">
        <v>432</v>
      </c>
    </row>
    <row r="479" ht="17.25" customHeight="1">
      <c r="A479" s="59" t="s">
        <v>455</v>
      </c>
      <c r="B479" s="59" t="s">
        <v>454</v>
      </c>
      <c r="C479" s="60" t="s">
        <v>456</v>
      </c>
    </row>
    <row r="480" ht="17.25" customHeight="1">
      <c r="A480" s="59" t="s">
        <v>458</v>
      </c>
      <c r="B480" s="59" t="s">
        <v>457</v>
      </c>
      <c r="C480" s="60" t="s">
        <v>459</v>
      </c>
    </row>
    <row r="481" ht="17.25" customHeight="1">
      <c r="A481" s="59" t="s">
        <v>461</v>
      </c>
      <c r="B481" s="59" t="s">
        <v>460</v>
      </c>
      <c r="C481" s="60" t="s">
        <v>462</v>
      </c>
    </row>
    <row r="482" ht="17.25" customHeight="1">
      <c r="A482" s="59" t="s">
        <v>467</v>
      </c>
      <c r="B482" s="59" t="s">
        <v>466</v>
      </c>
      <c r="C482" s="60" t="s">
        <v>468</v>
      </c>
    </row>
    <row r="483" ht="17.25" customHeight="1">
      <c r="A483" s="59" t="s">
        <v>446</v>
      </c>
      <c r="B483" s="59" t="s">
        <v>445</v>
      </c>
      <c r="C483" s="60" t="s">
        <v>447</v>
      </c>
    </row>
    <row r="484" ht="17.25" customHeight="1">
      <c r="A484" s="59" t="s">
        <v>449</v>
      </c>
      <c r="B484" s="59" t="s">
        <v>448</v>
      </c>
      <c r="C484" s="60" t="s">
        <v>450</v>
      </c>
    </row>
    <row r="485" ht="17.25" customHeight="1">
      <c r="A485" s="59" t="s">
        <v>443</v>
      </c>
      <c r="B485" s="59" t="s">
        <v>442</v>
      </c>
      <c r="C485" s="60" t="s">
        <v>444</v>
      </c>
    </row>
    <row r="486" ht="17.25" customHeight="1">
      <c r="A486" s="59" t="s">
        <v>470</v>
      </c>
      <c r="B486" s="59" t="s">
        <v>469</v>
      </c>
      <c r="C486" s="60" t="s">
        <v>471</v>
      </c>
    </row>
    <row r="487" ht="17.25" customHeight="1">
      <c r="A487" s="59" t="s">
        <v>473</v>
      </c>
      <c r="B487" s="59" t="s">
        <v>472</v>
      </c>
      <c r="C487" s="60" t="s">
        <v>474</v>
      </c>
    </row>
    <row r="488" ht="17.25" customHeight="1">
      <c r="A488" s="59" t="s">
        <v>452</v>
      </c>
      <c r="B488" s="59" t="s">
        <v>451</v>
      </c>
      <c r="C488" s="60" t="s">
        <v>453</v>
      </c>
    </row>
    <row r="489" ht="17.25" customHeight="1">
      <c r="A489" s="59" t="s">
        <v>464</v>
      </c>
      <c r="B489" s="59" t="s">
        <v>463</v>
      </c>
      <c r="C489" s="60" t="s">
        <v>465</v>
      </c>
    </row>
    <row r="490" ht="17.25" customHeight="1">
      <c r="A490" s="59" t="s">
        <v>440</v>
      </c>
      <c r="B490" s="59" t="s">
        <v>439</v>
      </c>
      <c r="C490" s="60" t="s">
        <v>441</v>
      </c>
    </row>
    <row r="491" ht="17.25" customHeight="1">
      <c r="A491" s="59" t="s">
        <v>479</v>
      </c>
      <c r="B491" s="59" t="s">
        <v>478</v>
      </c>
      <c r="C491" s="60" t="s">
        <v>480</v>
      </c>
    </row>
    <row r="492" ht="17.25" customHeight="1">
      <c r="A492" s="59" t="s">
        <v>482</v>
      </c>
      <c r="B492" s="59" t="s">
        <v>481</v>
      </c>
      <c r="C492" s="60" t="s">
        <v>483</v>
      </c>
    </row>
    <row r="493" ht="17.25" customHeight="1">
      <c r="A493" s="59" t="s">
        <v>437</v>
      </c>
      <c r="B493" s="59" t="s">
        <v>436</v>
      </c>
      <c r="C493" s="60" t="s">
        <v>438</v>
      </c>
    </row>
    <row r="494" ht="17.25" customHeight="1">
      <c r="A494" s="59" t="s">
        <v>476</v>
      </c>
      <c r="B494" s="59" t="s">
        <v>475</v>
      </c>
      <c r="C494" s="60" t="s">
        <v>477</v>
      </c>
    </row>
    <row r="495" ht="17.25" customHeight="1">
      <c r="A495" s="59" t="s">
        <v>434</v>
      </c>
      <c r="B495" s="59" t="s">
        <v>433</v>
      </c>
      <c r="C495" s="60" t="s">
        <v>1031</v>
      </c>
    </row>
    <row r="496" ht="17.25" customHeight="1">
      <c r="A496" s="62" t="s">
        <v>484</v>
      </c>
    </row>
    <row r="497" ht="17.25" customHeight="1">
      <c r="A497" s="59" t="s">
        <v>486</v>
      </c>
      <c r="B497" s="59" t="s">
        <v>485</v>
      </c>
      <c r="C497" s="60" t="s">
        <v>487</v>
      </c>
    </row>
    <row r="498" ht="17.25" customHeight="1">
      <c r="A498" s="59" t="s">
        <v>491</v>
      </c>
      <c r="B498" s="59" t="s">
        <v>490</v>
      </c>
      <c r="C498" s="60" t="s">
        <v>492</v>
      </c>
    </row>
    <row r="499" ht="17.25" customHeight="1">
      <c r="A499" s="59" t="s">
        <v>497</v>
      </c>
      <c r="B499" s="59" t="s">
        <v>496</v>
      </c>
      <c r="C499" s="60" t="s">
        <v>498</v>
      </c>
    </row>
    <row r="500" ht="17.25" customHeight="1">
      <c r="A500" s="59" t="s">
        <v>494</v>
      </c>
      <c r="B500" s="59" t="s">
        <v>493</v>
      </c>
      <c r="C500" s="60" t="s">
        <v>495</v>
      </c>
    </row>
    <row r="501" ht="17.25" customHeight="1">
      <c r="A501" s="59" t="s">
        <v>488</v>
      </c>
      <c r="B501" s="59" t="s">
        <v>488</v>
      </c>
      <c r="C501" s="60" t="s">
        <v>489</v>
      </c>
    </row>
    <row r="502" ht="17.25" customHeight="1">
      <c r="A502" s="59" t="s">
        <v>499</v>
      </c>
      <c r="B502" s="59" t="s">
        <v>499</v>
      </c>
      <c r="C502" s="60" t="s">
        <v>500</v>
      </c>
    </row>
    <row r="503" ht="17.25" customHeight="1">
      <c r="A503" s="62" t="s">
        <v>501</v>
      </c>
    </row>
    <row r="504" ht="17.25" customHeight="1">
      <c r="A504" s="59" t="s">
        <v>1032</v>
      </c>
      <c r="B504" s="59" t="s">
        <v>502</v>
      </c>
      <c r="C504" s="60" t="s">
        <v>504</v>
      </c>
    </row>
    <row r="505" ht="17.25" customHeight="1">
      <c r="A505" s="59" t="s">
        <v>556</v>
      </c>
      <c r="B505" s="59" t="s">
        <v>555</v>
      </c>
      <c r="C505" s="60" t="s">
        <v>557</v>
      </c>
    </row>
    <row r="506" ht="17.25" customHeight="1">
      <c r="A506" s="62" t="s">
        <v>530</v>
      </c>
    </row>
    <row r="507" ht="17.25" customHeight="1">
      <c r="A507" s="59" t="s">
        <v>509</v>
      </c>
      <c r="B507" s="59" t="s">
        <v>508</v>
      </c>
      <c r="C507" s="60" t="s">
        <v>510</v>
      </c>
    </row>
    <row r="508" ht="17.25" customHeight="1">
      <c r="A508" s="59" t="s">
        <v>525</v>
      </c>
      <c r="B508" s="59" t="s">
        <v>524</v>
      </c>
      <c r="C508" s="60" t="s">
        <v>526</v>
      </c>
    </row>
    <row r="509" ht="17.25" customHeight="1">
      <c r="A509" s="59" t="s">
        <v>522</v>
      </c>
      <c r="B509" s="59" t="s">
        <v>521</v>
      </c>
      <c r="C509" s="60" t="s">
        <v>523</v>
      </c>
    </row>
    <row r="510" ht="17.25" customHeight="1">
      <c r="A510" s="59" t="s">
        <v>532</v>
      </c>
      <c r="B510" s="59" t="s">
        <v>531</v>
      </c>
      <c r="C510" s="60" t="s">
        <v>533</v>
      </c>
    </row>
    <row r="511" ht="17.25" customHeight="1">
      <c r="A511" s="59" t="s">
        <v>550</v>
      </c>
      <c r="B511" s="59" t="s">
        <v>549</v>
      </c>
      <c r="C511" s="60" t="s">
        <v>551</v>
      </c>
    </row>
    <row r="512" ht="17.25" customHeight="1">
      <c r="A512" s="59" t="s">
        <v>528</v>
      </c>
      <c r="B512" s="59" t="s">
        <v>527</v>
      </c>
      <c r="C512" s="60" t="s">
        <v>529</v>
      </c>
    </row>
    <row r="513" ht="17.25" customHeight="1">
      <c r="A513" s="62" t="s">
        <v>530</v>
      </c>
    </row>
    <row r="514" ht="17.25" customHeight="1">
      <c r="A514" s="59" t="s">
        <v>506</v>
      </c>
      <c r="B514" s="59" t="s">
        <v>505</v>
      </c>
      <c r="C514" s="60" t="s">
        <v>507</v>
      </c>
    </row>
    <row r="515" ht="17.25" customHeight="1">
      <c r="A515" s="59" t="s">
        <v>538</v>
      </c>
      <c r="B515" s="59" t="s">
        <v>537</v>
      </c>
      <c r="C515" s="60" t="s">
        <v>539</v>
      </c>
    </row>
    <row r="516" ht="17.25" customHeight="1">
      <c r="A516" s="62" t="s">
        <v>530</v>
      </c>
    </row>
    <row r="517" ht="17.25" customHeight="1">
      <c r="A517" s="59" t="s">
        <v>518</v>
      </c>
      <c r="B517" s="59" t="s">
        <v>517</v>
      </c>
      <c r="C517" s="60" t="s">
        <v>519</v>
      </c>
    </row>
    <row r="518" ht="17.25" customHeight="1">
      <c r="B518" s="59" t="s">
        <v>520</v>
      </c>
    </row>
    <row r="519" ht="17.25" customHeight="1">
      <c r="A519" s="59" t="s">
        <v>535</v>
      </c>
      <c r="B519" s="59" t="s">
        <v>534</v>
      </c>
      <c r="C519" s="60" t="s">
        <v>536</v>
      </c>
    </row>
    <row r="520" ht="17.25" customHeight="1">
      <c r="A520" s="59" t="s">
        <v>541</v>
      </c>
      <c r="B520" s="59" t="s">
        <v>540</v>
      </c>
      <c r="C520" s="60" t="s">
        <v>542</v>
      </c>
    </row>
    <row r="521" ht="17.25" customHeight="1">
      <c r="A521" s="59" t="s">
        <v>512</v>
      </c>
      <c r="B521" s="59" t="s">
        <v>511</v>
      </c>
      <c r="C521" s="60" t="s">
        <v>513</v>
      </c>
    </row>
    <row r="522" ht="17.25" customHeight="1">
      <c r="A522" s="59" t="s">
        <v>544</v>
      </c>
      <c r="B522" s="59" t="s">
        <v>543</v>
      </c>
      <c r="C522" s="60" t="s">
        <v>545</v>
      </c>
    </row>
    <row r="523" ht="17.25" customHeight="1">
      <c r="A523" s="59" t="s">
        <v>553</v>
      </c>
      <c r="B523" s="59" t="s">
        <v>552</v>
      </c>
      <c r="C523" s="60" t="s">
        <v>554</v>
      </c>
    </row>
    <row r="524" ht="17.25" customHeight="1">
      <c r="A524" s="59" t="s">
        <v>515</v>
      </c>
      <c r="B524" s="59" t="s">
        <v>514</v>
      </c>
      <c r="C524" s="60" t="s">
        <v>516</v>
      </c>
    </row>
    <row r="525" ht="17.25" customHeight="1">
      <c r="A525" s="59" t="s">
        <v>547</v>
      </c>
      <c r="B525" s="59" t="s">
        <v>546</v>
      </c>
      <c r="C525" s="60" t="s">
        <v>548</v>
      </c>
    </row>
    <row r="526" ht="17.25" customHeight="1">
      <c r="A526" s="62" t="s">
        <v>558</v>
      </c>
    </row>
    <row r="527" ht="17.25" customHeight="1">
      <c r="A527" s="59" t="s">
        <v>559</v>
      </c>
      <c r="B527" s="59" t="s">
        <v>559</v>
      </c>
      <c r="C527" s="60" t="s">
        <v>560</v>
      </c>
    </row>
    <row r="528" ht="17.25" customHeight="1">
      <c r="A528" s="59" t="s">
        <v>561</v>
      </c>
      <c r="B528" s="59" t="s">
        <v>561</v>
      </c>
      <c r="C528" s="60" t="s">
        <v>562</v>
      </c>
    </row>
    <row r="529" ht="17.25" customHeight="1">
      <c r="A529" s="59" t="s">
        <v>563</v>
      </c>
      <c r="B529" s="59" t="s">
        <v>563</v>
      </c>
      <c r="C529" s="60" t="s">
        <v>564</v>
      </c>
    </row>
    <row r="530" ht="17.25" customHeight="1">
      <c r="A530" s="59" t="s">
        <v>565</v>
      </c>
      <c r="B530" s="59" t="s">
        <v>565</v>
      </c>
      <c r="C530" s="60" t="s">
        <v>566</v>
      </c>
    </row>
    <row r="531" ht="17.25" customHeight="1">
      <c r="A531" s="59" t="s">
        <v>567</v>
      </c>
      <c r="B531" s="59" t="s">
        <v>567</v>
      </c>
      <c r="C531" s="60" t="s">
        <v>568</v>
      </c>
    </row>
    <row r="532" ht="17.25" customHeight="1">
      <c r="A532" s="59" t="s">
        <v>569</v>
      </c>
      <c r="B532" s="59" t="s">
        <v>569</v>
      </c>
      <c r="C532" s="60" t="s">
        <v>570</v>
      </c>
    </row>
    <row r="533" ht="17.25" customHeight="1">
      <c r="A533" s="59" t="s">
        <v>571</v>
      </c>
      <c r="B533" s="59" t="s">
        <v>571</v>
      </c>
      <c r="C533" s="60" t="s">
        <v>572</v>
      </c>
    </row>
    <row r="534" ht="17.25" customHeight="1">
      <c r="A534" s="59" t="s">
        <v>573</v>
      </c>
      <c r="B534" s="59" t="s">
        <v>573</v>
      </c>
      <c r="C534" s="60" t="s">
        <v>574</v>
      </c>
    </row>
    <row r="535" ht="17.25" customHeight="1">
      <c r="A535" s="59" t="s">
        <v>581</v>
      </c>
      <c r="B535" s="59" t="s">
        <v>581</v>
      </c>
      <c r="C535" s="60" t="s">
        <v>582</v>
      </c>
    </row>
    <row r="536" ht="17.25" customHeight="1">
      <c r="A536" s="59" t="s">
        <v>583</v>
      </c>
      <c r="B536" s="59" t="s">
        <v>583</v>
      </c>
      <c r="C536" s="60" t="s">
        <v>584</v>
      </c>
    </row>
    <row r="537" ht="17.25" customHeight="1">
      <c r="A537" s="59" t="s">
        <v>591</v>
      </c>
      <c r="B537" s="59" t="s">
        <v>591</v>
      </c>
      <c r="C537" s="60" t="s">
        <v>592</v>
      </c>
    </row>
    <row r="538" ht="17.25" customHeight="1">
      <c r="A538" s="59" t="s">
        <v>608</v>
      </c>
      <c r="B538" s="59" t="s">
        <v>608</v>
      </c>
      <c r="C538" s="60" t="s">
        <v>609</v>
      </c>
    </row>
    <row r="539" ht="17.25" customHeight="1">
      <c r="A539" s="59" t="s">
        <v>610</v>
      </c>
      <c r="B539" s="59" t="s">
        <v>610</v>
      </c>
      <c r="C539" s="60" t="s">
        <v>611</v>
      </c>
    </row>
    <row r="540" ht="17.25" customHeight="1">
      <c r="A540" s="59" t="s">
        <v>612</v>
      </c>
      <c r="B540" s="59" t="s">
        <v>612</v>
      </c>
      <c r="C540" s="60" t="s">
        <v>613</v>
      </c>
    </row>
    <row r="541" ht="17.25" customHeight="1">
      <c r="A541" s="59" t="s">
        <v>673</v>
      </c>
      <c r="B541" s="59" t="s">
        <v>673</v>
      </c>
      <c r="C541" s="60" t="s">
        <v>674</v>
      </c>
    </row>
    <row r="542" ht="17.25" customHeight="1">
      <c r="A542" s="59" t="s">
        <v>675</v>
      </c>
      <c r="B542" s="59" t="s">
        <v>675</v>
      </c>
      <c r="C542" s="60" t="s">
        <v>676</v>
      </c>
    </row>
    <row r="543" ht="17.25" customHeight="1">
      <c r="A543" s="59" t="s">
        <v>708</v>
      </c>
      <c r="B543" s="59" t="s">
        <v>708</v>
      </c>
      <c r="C543" s="60" t="s">
        <v>709</v>
      </c>
    </row>
    <row r="544" ht="17.25" customHeight="1">
      <c r="A544" s="59" t="s">
        <v>710</v>
      </c>
      <c r="B544" s="59" t="s">
        <v>710</v>
      </c>
      <c r="C544" s="60" t="s">
        <v>711</v>
      </c>
    </row>
    <row r="545" ht="17.25" customHeight="1">
      <c r="A545" s="59" t="s">
        <v>586</v>
      </c>
      <c r="B545" s="59" t="s">
        <v>585</v>
      </c>
      <c r="C545" s="60" t="s">
        <v>587</v>
      </c>
    </row>
    <row r="546" ht="17.25" customHeight="1">
      <c r="A546" s="59" t="s">
        <v>671</v>
      </c>
      <c r="B546" s="59" t="s">
        <v>670</v>
      </c>
      <c r="C546" s="60" t="s">
        <v>672</v>
      </c>
    </row>
    <row r="547" ht="17.25" customHeight="1">
      <c r="A547" s="59" t="s">
        <v>678</v>
      </c>
      <c r="B547" s="59" t="s">
        <v>677</v>
      </c>
      <c r="C547" s="60" t="s">
        <v>679</v>
      </c>
    </row>
    <row r="548" ht="17.25" customHeight="1">
      <c r="A548" s="59" t="s">
        <v>681</v>
      </c>
      <c r="B548" s="59" t="s">
        <v>680</v>
      </c>
      <c r="C548" s="60" t="s">
        <v>682</v>
      </c>
    </row>
    <row r="549" ht="17.25" customHeight="1">
      <c r="A549" s="59" t="s">
        <v>618</v>
      </c>
      <c r="B549" s="59" t="s">
        <v>617</v>
      </c>
      <c r="C549" s="60" t="s">
        <v>619</v>
      </c>
    </row>
    <row r="550" ht="17.25" customHeight="1">
      <c r="A550" s="59" t="s">
        <v>615</v>
      </c>
      <c r="B550" s="59" t="s">
        <v>614</v>
      </c>
      <c r="C550" s="60" t="s">
        <v>616</v>
      </c>
    </row>
    <row r="551" ht="17.25" customHeight="1">
      <c r="A551" s="59" t="s">
        <v>630</v>
      </c>
      <c r="B551" s="59" t="s">
        <v>629</v>
      </c>
      <c r="C551" s="60" t="s">
        <v>631</v>
      </c>
    </row>
    <row r="552" ht="17.25" customHeight="1">
      <c r="A552" s="59" t="s">
        <v>621</v>
      </c>
      <c r="B552" s="59" t="s">
        <v>620</v>
      </c>
      <c r="C552" s="60" t="s">
        <v>622</v>
      </c>
    </row>
    <row r="553" ht="17.25" customHeight="1">
      <c r="A553" s="59" t="s">
        <v>633</v>
      </c>
      <c r="B553" s="59" t="s">
        <v>632</v>
      </c>
      <c r="C553" s="60" t="s">
        <v>634</v>
      </c>
    </row>
    <row r="554" ht="17.25" customHeight="1">
      <c r="A554" s="59" t="s">
        <v>600</v>
      </c>
      <c r="B554" s="59" t="s">
        <v>599</v>
      </c>
      <c r="C554" s="60" t="s">
        <v>601</v>
      </c>
    </row>
    <row r="555" ht="17.25" customHeight="1">
      <c r="A555" s="59" t="s">
        <v>606</v>
      </c>
      <c r="B555" s="59" t="s">
        <v>605</v>
      </c>
      <c r="C555" s="60" t="s">
        <v>607</v>
      </c>
    </row>
    <row r="556" ht="17.25" customHeight="1">
      <c r="A556" s="59" t="s">
        <v>576</v>
      </c>
      <c r="B556" s="59" t="s">
        <v>575</v>
      </c>
      <c r="C556" s="60" t="s">
        <v>577</v>
      </c>
    </row>
    <row r="557" ht="17.25" customHeight="1">
      <c r="A557" s="59" t="s">
        <v>597</v>
      </c>
      <c r="B557" s="59" t="s">
        <v>596</v>
      </c>
      <c r="C557" s="60" t="s">
        <v>598</v>
      </c>
    </row>
    <row r="558" ht="17.25" customHeight="1">
      <c r="A558" s="59" t="s">
        <v>660</v>
      </c>
      <c r="B558" s="59" t="s">
        <v>659</v>
      </c>
      <c r="C558" s="60" t="s">
        <v>661</v>
      </c>
    </row>
    <row r="559" ht="17.25" customHeight="1">
      <c r="A559" s="59" t="s">
        <v>665</v>
      </c>
      <c r="B559" s="59" t="s">
        <v>664</v>
      </c>
      <c r="C559" s="60" t="s">
        <v>666</v>
      </c>
    </row>
    <row r="560" ht="17.25" customHeight="1">
      <c r="A560" s="59" t="s">
        <v>663</v>
      </c>
      <c r="B560" s="59" t="s">
        <v>662</v>
      </c>
      <c r="C560" s="60" t="s">
        <v>598</v>
      </c>
    </row>
    <row r="561" ht="17.25" customHeight="1">
      <c r="A561" s="59" t="s">
        <v>627</v>
      </c>
      <c r="B561" s="59" t="s">
        <v>626</v>
      </c>
      <c r="C561" s="60" t="s">
        <v>628</v>
      </c>
    </row>
    <row r="562" ht="17.25" customHeight="1">
      <c r="A562" s="59" t="s">
        <v>624</v>
      </c>
      <c r="B562" s="59" t="s">
        <v>623</v>
      </c>
      <c r="C562" s="60" t="s">
        <v>625</v>
      </c>
    </row>
    <row r="563" ht="17.25" customHeight="1">
      <c r="A563" s="59" t="s">
        <v>713</v>
      </c>
      <c r="B563" s="59" t="s">
        <v>712</v>
      </c>
      <c r="C563" s="60" t="s">
        <v>714</v>
      </c>
    </row>
    <row r="564" ht="17.25" customHeight="1">
      <c r="A564" s="59" t="s">
        <v>636</v>
      </c>
      <c r="B564" s="59" t="s">
        <v>635</v>
      </c>
      <c r="C564" s="60" t="s">
        <v>637</v>
      </c>
    </row>
    <row r="565" ht="17.25" customHeight="1">
      <c r="A565" s="59" t="s">
        <v>642</v>
      </c>
      <c r="B565" s="59" t="s">
        <v>641</v>
      </c>
      <c r="C565" s="60" t="s">
        <v>643</v>
      </c>
    </row>
    <row r="566" ht="17.25" customHeight="1">
      <c r="A566" s="59" t="s">
        <v>684</v>
      </c>
      <c r="B566" s="59" t="s">
        <v>1033</v>
      </c>
      <c r="C566" s="60" t="s">
        <v>685</v>
      </c>
    </row>
    <row r="567" ht="17.25" customHeight="1">
      <c r="A567" s="59" t="s">
        <v>648</v>
      </c>
      <c r="B567" s="59" t="s">
        <v>647</v>
      </c>
      <c r="C567" s="60" t="s">
        <v>649</v>
      </c>
    </row>
    <row r="568" ht="17.25" customHeight="1">
      <c r="A568" s="59" t="s">
        <v>657</v>
      </c>
      <c r="B568" s="59" t="s">
        <v>656</v>
      </c>
      <c r="C568" s="60" t="s">
        <v>658</v>
      </c>
    </row>
    <row r="569" ht="17.25" customHeight="1">
      <c r="A569" s="59" t="s">
        <v>668</v>
      </c>
      <c r="B569" s="59" t="s">
        <v>667</v>
      </c>
      <c r="C569" s="60" t="s">
        <v>669</v>
      </c>
    </row>
    <row r="570" ht="17.25" customHeight="1">
      <c r="A570" s="59" t="s">
        <v>654</v>
      </c>
      <c r="B570" s="59" t="s">
        <v>653</v>
      </c>
      <c r="C570" s="60" t="s">
        <v>655</v>
      </c>
    </row>
    <row r="571" ht="17.25" customHeight="1">
      <c r="A571" s="59" t="s">
        <v>651</v>
      </c>
      <c r="B571" s="59" t="s">
        <v>650</v>
      </c>
      <c r="C571" s="60" t="s">
        <v>652</v>
      </c>
    </row>
    <row r="572" ht="17.25" customHeight="1">
      <c r="A572" s="59" t="s">
        <v>639</v>
      </c>
      <c r="B572" s="59" t="s">
        <v>638</v>
      </c>
      <c r="C572" s="60" t="s">
        <v>640</v>
      </c>
    </row>
    <row r="573" ht="17.25" customHeight="1">
      <c r="A573" s="59" t="s">
        <v>688</v>
      </c>
      <c r="B573" s="59" t="s">
        <v>687</v>
      </c>
      <c r="C573" s="60" t="s">
        <v>689</v>
      </c>
    </row>
    <row r="574" ht="17.25" customHeight="1">
      <c r="A574" s="59" t="s">
        <v>691</v>
      </c>
      <c r="B574" s="59" t="s">
        <v>690</v>
      </c>
      <c r="C574" s="60" t="s">
        <v>692</v>
      </c>
    </row>
    <row r="575" ht="17.25" customHeight="1">
      <c r="A575" s="62" t="s">
        <v>530</v>
      </c>
    </row>
    <row r="576" ht="17.25" customHeight="1">
      <c r="A576" s="59" t="s">
        <v>697</v>
      </c>
      <c r="B576" s="59" t="s">
        <v>696</v>
      </c>
      <c r="C576" s="60" t="s">
        <v>698</v>
      </c>
    </row>
    <row r="577" ht="17.25" customHeight="1">
      <c r="A577" s="59" t="s">
        <v>706</v>
      </c>
      <c r="B577" s="59" t="s">
        <v>705</v>
      </c>
      <c r="C577" s="60" t="s">
        <v>707</v>
      </c>
    </row>
    <row r="578" ht="17.25" customHeight="1">
      <c r="A578" s="59" t="s">
        <v>694</v>
      </c>
      <c r="B578" s="59" t="s">
        <v>693</v>
      </c>
      <c r="C578" s="60" t="s">
        <v>695</v>
      </c>
    </row>
    <row r="579" ht="17.25" customHeight="1">
      <c r="A579" s="59" t="s">
        <v>700</v>
      </c>
      <c r="B579" s="59" t="s">
        <v>699</v>
      </c>
      <c r="C579" s="60" t="s">
        <v>701</v>
      </c>
    </row>
    <row r="580" ht="17.25" customHeight="1">
      <c r="A580" s="59" t="s">
        <v>703</v>
      </c>
      <c r="B580" s="59" t="s">
        <v>702</v>
      </c>
      <c r="C580" s="60" t="s">
        <v>704</v>
      </c>
    </row>
    <row r="581" ht="17.25" customHeight="1">
      <c r="A581" s="59" t="s">
        <v>594</v>
      </c>
      <c r="B581" s="59" t="s">
        <v>593</v>
      </c>
      <c r="C581" s="60" t="s">
        <v>595</v>
      </c>
    </row>
    <row r="582" ht="17.25" customHeight="1">
      <c r="A582" s="59" t="s">
        <v>603</v>
      </c>
      <c r="B582" s="59" t="s">
        <v>602</v>
      </c>
      <c r="C582" s="60" t="s">
        <v>604</v>
      </c>
    </row>
    <row r="583" ht="17.25" customHeight="1">
      <c r="A583" s="59" t="s">
        <v>645</v>
      </c>
      <c r="B583" s="59" t="s">
        <v>644</v>
      </c>
      <c r="C583" s="60" t="s">
        <v>646</v>
      </c>
    </row>
    <row r="584" ht="17.25" customHeight="1">
      <c r="A584" s="59" t="s">
        <v>589</v>
      </c>
      <c r="B584" s="59" t="s">
        <v>588</v>
      </c>
      <c r="C584" s="60" t="s">
        <v>590</v>
      </c>
    </row>
    <row r="585" ht="17.25" customHeight="1">
      <c r="A585" s="59" t="s">
        <v>579</v>
      </c>
      <c r="B585" s="59" t="s">
        <v>578</v>
      </c>
      <c r="C585" s="60" t="s">
        <v>580</v>
      </c>
    </row>
    <row r="586" ht="17.25" customHeight="1">
      <c r="A586" s="62" t="s">
        <v>715</v>
      </c>
    </row>
    <row r="587" ht="17.25" customHeight="1">
      <c r="A587" s="59" t="s">
        <v>774</v>
      </c>
      <c r="B587" s="59" t="s">
        <v>773</v>
      </c>
      <c r="C587" s="60" t="s">
        <v>775</v>
      </c>
    </row>
    <row r="588" ht="17.25" customHeight="1">
      <c r="A588" s="59" t="s">
        <v>777</v>
      </c>
      <c r="B588" s="59" t="s">
        <v>776</v>
      </c>
      <c r="C588" s="60" t="s">
        <v>778</v>
      </c>
    </row>
    <row r="589" ht="17.25" customHeight="1">
      <c r="A589" s="59" t="s">
        <v>954</v>
      </c>
      <c r="B589" s="59" t="s">
        <v>953</v>
      </c>
      <c r="C589" s="60" t="s">
        <v>955</v>
      </c>
    </row>
    <row r="590" ht="17.25" customHeight="1">
      <c r="A590" s="59" t="s">
        <v>729</v>
      </c>
      <c r="B590" s="59" t="s">
        <v>728</v>
      </c>
      <c r="C590" s="60" t="s">
        <v>730</v>
      </c>
    </row>
    <row r="591" ht="17.25" customHeight="1">
      <c r="A591" s="59" t="s">
        <v>726</v>
      </c>
      <c r="B591" s="59" t="s">
        <v>725</v>
      </c>
      <c r="C591" s="60" t="s">
        <v>727</v>
      </c>
    </row>
    <row r="592" ht="17.25" customHeight="1">
      <c r="A592" s="59" t="s">
        <v>732</v>
      </c>
      <c r="B592" s="59" t="s">
        <v>731</v>
      </c>
      <c r="C592" s="60" t="s">
        <v>733</v>
      </c>
    </row>
    <row r="593" ht="17.25" customHeight="1">
      <c r="A593" s="59" t="s">
        <v>951</v>
      </c>
      <c r="B593" s="59" t="s">
        <v>950</v>
      </c>
      <c r="C593" s="60" t="s">
        <v>952</v>
      </c>
    </row>
    <row r="594" ht="17.25" customHeight="1">
      <c r="A594" s="59" t="s">
        <v>885</v>
      </c>
      <c r="B594" s="59" t="s">
        <v>884</v>
      </c>
      <c r="C594" s="60" t="s">
        <v>886</v>
      </c>
    </row>
    <row r="595" ht="17.25" customHeight="1">
      <c r="A595" s="59" t="s">
        <v>801</v>
      </c>
      <c r="B595" s="59" t="s">
        <v>800</v>
      </c>
      <c r="C595" s="60" t="s">
        <v>802</v>
      </c>
    </row>
    <row r="596" ht="17.25" customHeight="1">
      <c r="A596" s="59" t="s">
        <v>798</v>
      </c>
      <c r="B596" s="59" t="s">
        <v>797</v>
      </c>
      <c r="C596" s="60" t="s">
        <v>799</v>
      </c>
    </row>
    <row r="597" ht="17.25" customHeight="1">
      <c r="A597" s="59" t="s">
        <v>795</v>
      </c>
      <c r="B597" s="59" t="s">
        <v>794</v>
      </c>
      <c r="C597" s="60" t="s">
        <v>796</v>
      </c>
    </row>
    <row r="598" ht="17.25" customHeight="1">
      <c r="A598" s="59" t="s">
        <v>813</v>
      </c>
      <c r="B598" s="59" t="s">
        <v>812</v>
      </c>
      <c r="C598" s="60" t="s">
        <v>814</v>
      </c>
    </row>
    <row r="599" ht="17.25" customHeight="1">
      <c r="A599" s="59" t="s">
        <v>939</v>
      </c>
      <c r="B599" s="59" t="s">
        <v>938</v>
      </c>
      <c r="C599" s="60" t="s">
        <v>940</v>
      </c>
    </row>
    <row r="600" ht="17.25" customHeight="1">
      <c r="A600" s="59" t="s">
        <v>942</v>
      </c>
      <c r="B600" s="59" t="s">
        <v>941</v>
      </c>
      <c r="C600" s="60" t="s">
        <v>943</v>
      </c>
    </row>
    <row r="601" ht="17.25" customHeight="1">
      <c r="A601" s="59" t="s">
        <v>945</v>
      </c>
      <c r="B601" s="59" t="s">
        <v>944</v>
      </c>
      <c r="C601" s="60" t="s">
        <v>946</v>
      </c>
    </row>
    <row r="602" ht="17.25" customHeight="1">
      <c r="A602" s="59" t="s">
        <v>948</v>
      </c>
      <c r="B602" s="59" t="s">
        <v>947</v>
      </c>
      <c r="C602" s="60" t="s">
        <v>949</v>
      </c>
    </row>
    <row r="603" ht="17.25" customHeight="1">
      <c r="A603" s="59" t="s">
        <v>744</v>
      </c>
      <c r="B603" s="59" t="s">
        <v>743</v>
      </c>
      <c r="C603" s="60" t="s">
        <v>745</v>
      </c>
    </row>
    <row r="604" ht="17.25" customHeight="1">
      <c r="A604" s="59" t="s">
        <v>768</v>
      </c>
      <c r="B604" s="59" t="s">
        <v>767</v>
      </c>
      <c r="C604" s="60" t="s">
        <v>769</v>
      </c>
    </row>
    <row r="605" ht="17.25" customHeight="1">
      <c r="A605" s="59" t="s">
        <v>888</v>
      </c>
      <c r="B605" s="59" t="s">
        <v>887</v>
      </c>
      <c r="C605" s="60" t="s">
        <v>889</v>
      </c>
    </row>
    <row r="606" ht="17.25" customHeight="1">
      <c r="A606" s="59" t="s">
        <v>894</v>
      </c>
      <c r="B606" s="59" t="s">
        <v>893</v>
      </c>
      <c r="C606" s="60" t="s">
        <v>895</v>
      </c>
    </row>
    <row r="607" ht="17.25" customHeight="1">
      <c r="A607" s="59" t="s">
        <v>762</v>
      </c>
      <c r="B607" s="59" t="s">
        <v>761</v>
      </c>
      <c r="C607" s="60" t="s">
        <v>763</v>
      </c>
    </row>
    <row r="608" ht="17.25" customHeight="1">
      <c r="A608" s="59" t="s">
        <v>747</v>
      </c>
      <c r="B608" s="59" t="s">
        <v>746</v>
      </c>
      <c r="C608" s="60" t="s">
        <v>748</v>
      </c>
    </row>
    <row r="609" ht="17.25" customHeight="1">
      <c r="A609" s="59" t="s">
        <v>765</v>
      </c>
      <c r="B609" s="59" t="s">
        <v>764</v>
      </c>
      <c r="C609" s="60" t="s">
        <v>766</v>
      </c>
    </row>
    <row r="610" ht="17.25" customHeight="1">
      <c r="A610" s="59" t="s">
        <v>828</v>
      </c>
      <c r="B610" s="59" t="s">
        <v>827</v>
      </c>
      <c r="C610" s="60" t="s">
        <v>829</v>
      </c>
    </row>
    <row r="611" ht="17.25" customHeight="1">
      <c r="A611" s="59" t="s">
        <v>825</v>
      </c>
      <c r="B611" s="59" t="s">
        <v>824</v>
      </c>
      <c r="C611" s="60" t="s">
        <v>826</v>
      </c>
    </row>
    <row r="612" ht="17.25" customHeight="1">
      <c r="A612" s="59" t="s">
        <v>831</v>
      </c>
      <c r="B612" s="59" t="s">
        <v>830</v>
      </c>
      <c r="C612" s="60" t="s">
        <v>832</v>
      </c>
    </row>
    <row r="613" ht="17.25" customHeight="1">
      <c r="A613" s="59" t="s">
        <v>834</v>
      </c>
      <c r="B613" s="59" t="s">
        <v>833</v>
      </c>
      <c r="C613" s="60" t="s">
        <v>835</v>
      </c>
    </row>
    <row r="614" ht="17.25" customHeight="1">
      <c r="A614" s="59" t="s">
        <v>837</v>
      </c>
      <c r="B614" s="59" t="s">
        <v>836</v>
      </c>
      <c r="C614" s="60" t="s">
        <v>838</v>
      </c>
    </row>
    <row r="615" ht="17.25" customHeight="1">
      <c r="A615" s="59" t="s">
        <v>840</v>
      </c>
      <c r="B615" s="59" t="s">
        <v>839</v>
      </c>
      <c r="C615" s="60" t="s">
        <v>841</v>
      </c>
    </row>
    <row r="616" ht="17.25" customHeight="1">
      <c r="A616" s="59" t="s">
        <v>843</v>
      </c>
      <c r="B616" s="59" t="s">
        <v>842</v>
      </c>
      <c r="C616" s="60" t="s">
        <v>844</v>
      </c>
    </row>
    <row r="617" ht="17.25" customHeight="1">
      <c r="A617" s="59" t="s">
        <v>846</v>
      </c>
      <c r="B617" s="59" t="s">
        <v>845</v>
      </c>
      <c r="C617" s="60" t="s">
        <v>847</v>
      </c>
    </row>
    <row r="618" ht="17.25" customHeight="1">
      <c r="A618" s="59" t="s">
        <v>849</v>
      </c>
      <c r="B618" s="59" t="s">
        <v>848</v>
      </c>
      <c r="C618" s="60" t="s">
        <v>850</v>
      </c>
    </row>
    <row r="619" ht="17.25" customHeight="1">
      <c r="A619" s="59" t="s">
        <v>852</v>
      </c>
      <c r="B619" s="59" t="s">
        <v>851</v>
      </c>
      <c r="C619" s="60" t="s">
        <v>853</v>
      </c>
    </row>
    <row r="620" ht="17.25" customHeight="1">
      <c r="A620" s="59" t="s">
        <v>822</v>
      </c>
      <c r="B620" s="59" t="s">
        <v>821</v>
      </c>
      <c r="C620" s="60" t="s">
        <v>823</v>
      </c>
    </row>
    <row r="621" ht="17.25" customHeight="1">
      <c r="A621" s="59" t="s">
        <v>903</v>
      </c>
      <c r="B621" s="59" t="s">
        <v>902</v>
      </c>
      <c r="C621" s="60" t="s">
        <v>904</v>
      </c>
    </row>
    <row r="622" ht="17.25" customHeight="1">
      <c r="A622" s="59" t="s">
        <v>900</v>
      </c>
      <c r="B622" s="59" t="s">
        <v>899</v>
      </c>
      <c r="C622" s="60" t="s">
        <v>901</v>
      </c>
    </row>
    <row r="623" ht="17.25" customHeight="1">
      <c r="A623" s="59" t="s">
        <v>906</v>
      </c>
      <c r="B623" s="59" t="s">
        <v>905</v>
      </c>
      <c r="C623" s="60" t="s">
        <v>907</v>
      </c>
    </row>
    <row r="624" ht="17.25" customHeight="1">
      <c r="A624" s="59" t="s">
        <v>861</v>
      </c>
      <c r="B624" s="59" t="s">
        <v>860</v>
      </c>
      <c r="C624" s="60" t="s">
        <v>862</v>
      </c>
    </row>
    <row r="625" ht="17.25" customHeight="1">
      <c r="A625" s="59" t="s">
        <v>858</v>
      </c>
      <c r="B625" s="59" t="s">
        <v>857</v>
      </c>
      <c r="C625" s="60" t="s">
        <v>859</v>
      </c>
    </row>
    <row r="626" ht="17.25" customHeight="1">
      <c r="A626" s="59" t="s">
        <v>867</v>
      </c>
      <c r="B626" s="59" t="s">
        <v>866</v>
      </c>
      <c r="C626" s="60" t="s">
        <v>868</v>
      </c>
    </row>
    <row r="627" ht="17.25" customHeight="1">
      <c r="A627" s="59" t="s">
        <v>864</v>
      </c>
      <c r="B627" s="59" t="s">
        <v>863</v>
      </c>
      <c r="C627" s="60" t="s">
        <v>865</v>
      </c>
    </row>
    <row r="628" ht="17.25" customHeight="1">
      <c r="A628" s="59" t="s">
        <v>855</v>
      </c>
      <c r="B628" s="59" t="s">
        <v>854</v>
      </c>
      <c r="C628" s="60" t="s">
        <v>856</v>
      </c>
    </row>
    <row r="629" ht="17.25" customHeight="1">
      <c r="A629" s="59" t="s">
        <v>816</v>
      </c>
      <c r="B629" s="59" t="s">
        <v>815</v>
      </c>
      <c r="C629" s="60" t="s">
        <v>817</v>
      </c>
    </row>
    <row r="630" ht="17.25" customHeight="1">
      <c r="A630" s="59" t="s">
        <v>879</v>
      </c>
      <c r="B630" s="59" t="s">
        <v>878</v>
      </c>
      <c r="C630" s="60" t="s">
        <v>880</v>
      </c>
    </row>
    <row r="631" ht="17.25" customHeight="1">
      <c r="A631" s="59" t="s">
        <v>873</v>
      </c>
      <c r="B631" s="59" t="s">
        <v>872</v>
      </c>
      <c r="C631" s="60" t="s">
        <v>874</v>
      </c>
    </row>
    <row r="632" ht="17.25" customHeight="1">
      <c r="A632" s="59" t="s">
        <v>870</v>
      </c>
      <c r="B632" s="59" t="s">
        <v>869</v>
      </c>
      <c r="C632" s="60" t="s">
        <v>871</v>
      </c>
    </row>
    <row r="633" ht="17.25" customHeight="1">
      <c r="A633" s="59" t="s">
        <v>786</v>
      </c>
      <c r="B633" s="59" t="s">
        <v>785</v>
      </c>
      <c r="C633" s="60" t="s">
        <v>787</v>
      </c>
    </row>
    <row r="634" ht="17.25" customHeight="1">
      <c r="A634" s="59" t="s">
        <v>876</v>
      </c>
      <c r="B634" s="59" t="s">
        <v>875</v>
      </c>
      <c r="C634" s="60" t="s">
        <v>877</v>
      </c>
    </row>
    <row r="635" ht="17.25" customHeight="1">
      <c r="A635" s="59" t="s">
        <v>882</v>
      </c>
      <c r="B635" s="59" t="s">
        <v>881</v>
      </c>
      <c r="C635" s="60" t="s">
        <v>883</v>
      </c>
    </row>
    <row r="636" ht="17.25" customHeight="1">
      <c r="A636" s="59" t="s">
        <v>891</v>
      </c>
      <c r="B636" s="59" t="s">
        <v>890</v>
      </c>
      <c r="C636" s="60" t="s">
        <v>892</v>
      </c>
    </row>
    <row r="637" ht="17.25" customHeight="1">
      <c r="A637" s="59" t="s">
        <v>807</v>
      </c>
      <c r="B637" s="59" t="s">
        <v>806</v>
      </c>
      <c r="C637" s="60" t="s">
        <v>808</v>
      </c>
    </row>
    <row r="638" ht="17.25" customHeight="1">
      <c r="A638" s="59" t="s">
        <v>897</v>
      </c>
      <c r="B638" s="59" t="s">
        <v>896</v>
      </c>
      <c r="C638" s="60" t="s">
        <v>898</v>
      </c>
    </row>
    <row r="639" ht="17.25" customHeight="1">
      <c r="A639" s="59" t="s">
        <v>810</v>
      </c>
      <c r="B639" s="59" t="s">
        <v>809</v>
      </c>
      <c r="C639" s="60" t="s">
        <v>811</v>
      </c>
    </row>
    <row r="640" ht="17.25" customHeight="1">
      <c r="A640" s="59" t="s">
        <v>804</v>
      </c>
      <c r="B640" s="59" t="s">
        <v>803</v>
      </c>
      <c r="C640" s="60" t="s">
        <v>805</v>
      </c>
    </row>
    <row r="641" ht="17.25" customHeight="1">
      <c r="A641" s="59" t="s">
        <v>720</v>
      </c>
      <c r="B641" s="59" t="s">
        <v>719</v>
      </c>
      <c r="C641" s="60" t="s">
        <v>721</v>
      </c>
    </row>
    <row r="642" ht="17.25" customHeight="1">
      <c r="A642" s="59" t="s">
        <v>723</v>
      </c>
      <c r="B642" s="59" t="s">
        <v>722</v>
      </c>
      <c r="C642" s="60" t="s">
        <v>724</v>
      </c>
    </row>
    <row r="643" ht="17.25" customHeight="1">
      <c r="A643" s="59" t="s">
        <v>717</v>
      </c>
      <c r="B643" s="59" t="s">
        <v>716</v>
      </c>
      <c r="C643" s="60" t="s">
        <v>718</v>
      </c>
    </row>
    <row r="644" ht="17.25" customHeight="1">
      <c r="A644" s="59" t="s">
        <v>909</v>
      </c>
      <c r="B644" s="59" t="s">
        <v>908</v>
      </c>
      <c r="C644" s="60" t="s">
        <v>910</v>
      </c>
    </row>
    <row r="645" ht="17.25" customHeight="1">
      <c r="A645" s="59" t="s">
        <v>912</v>
      </c>
      <c r="B645" s="59" t="s">
        <v>911</v>
      </c>
      <c r="C645" s="60" t="s">
        <v>913</v>
      </c>
    </row>
    <row r="646" ht="17.25" customHeight="1">
      <c r="A646" s="59" t="s">
        <v>915</v>
      </c>
      <c r="B646" s="59" t="s">
        <v>914</v>
      </c>
      <c r="C646" s="60" t="s">
        <v>916</v>
      </c>
    </row>
    <row r="647" ht="17.25" customHeight="1">
      <c r="A647" s="59" t="s">
        <v>918</v>
      </c>
      <c r="B647" s="59" t="s">
        <v>917</v>
      </c>
      <c r="C647" s="60" t="s">
        <v>919</v>
      </c>
    </row>
    <row r="648" ht="17.25" customHeight="1">
      <c r="A648" s="59" t="s">
        <v>921</v>
      </c>
      <c r="B648" s="59" t="s">
        <v>920</v>
      </c>
      <c r="C648" s="60" t="s">
        <v>922</v>
      </c>
    </row>
    <row r="649" ht="17.25" customHeight="1">
      <c r="A649" s="59" t="s">
        <v>924</v>
      </c>
      <c r="B649" s="59" t="s">
        <v>923</v>
      </c>
      <c r="C649" s="60" t="s">
        <v>925</v>
      </c>
    </row>
    <row r="650" ht="17.25" customHeight="1">
      <c r="A650" s="59" t="s">
        <v>927</v>
      </c>
      <c r="B650" s="59" t="s">
        <v>926</v>
      </c>
      <c r="C650" s="60" t="s">
        <v>928</v>
      </c>
    </row>
    <row r="651" ht="17.25" customHeight="1">
      <c r="A651" s="59" t="s">
        <v>750</v>
      </c>
      <c r="B651" s="59" t="s">
        <v>749</v>
      </c>
      <c r="C651" s="60" t="s">
        <v>751</v>
      </c>
    </row>
    <row r="652" ht="17.25" customHeight="1">
      <c r="A652" s="59" t="s">
        <v>759</v>
      </c>
      <c r="B652" s="59" t="s">
        <v>758</v>
      </c>
      <c r="C652" s="60" t="s">
        <v>760</v>
      </c>
    </row>
    <row r="653" ht="17.25" customHeight="1">
      <c r="A653" s="59" t="s">
        <v>753</v>
      </c>
      <c r="B653" s="59" t="s">
        <v>752</v>
      </c>
      <c r="C653" s="60" t="s">
        <v>754</v>
      </c>
    </row>
    <row r="654" ht="17.25" customHeight="1">
      <c r="A654" s="59" t="s">
        <v>756</v>
      </c>
      <c r="B654" s="59" t="s">
        <v>755</v>
      </c>
      <c r="C654" s="60" t="s">
        <v>757</v>
      </c>
    </row>
    <row r="655" ht="17.25" customHeight="1">
      <c r="A655" s="59" t="s">
        <v>930</v>
      </c>
      <c r="B655" s="59" t="s">
        <v>929</v>
      </c>
      <c r="C655" s="60" t="s">
        <v>931</v>
      </c>
    </row>
    <row r="656" ht="17.25" customHeight="1">
      <c r="A656" s="59" t="s">
        <v>936</v>
      </c>
      <c r="B656" s="59" t="s">
        <v>935</v>
      </c>
      <c r="C656" s="60" t="s">
        <v>937</v>
      </c>
    </row>
    <row r="657" ht="17.25" customHeight="1">
      <c r="A657" s="59" t="s">
        <v>933</v>
      </c>
      <c r="B657" s="59" t="s">
        <v>932</v>
      </c>
      <c r="C657" s="60" t="s">
        <v>934</v>
      </c>
    </row>
    <row r="658" ht="17.25" customHeight="1">
      <c r="A658" s="59" t="s">
        <v>780</v>
      </c>
      <c r="B658" s="59" t="s">
        <v>779</v>
      </c>
      <c r="C658" s="60" t="s">
        <v>781</v>
      </c>
    </row>
    <row r="659" ht="17.25" customHeight="1">
      <c r="A659" s="59" t="s">
        <v>783</v>
      </c>
      <c r="B659" s="59" t="s">
        <v>782</v>
      </c>
      <c r="C659" s="60" t="s">
        <v>784</v>
      </c>
    </row>
    <row r="660" ht="17.25" customHeight="1">
      <c r="A660" s="59" t="s">
        <v>792</v>
      </c>
      <c r="B660" s="59" t="s">
        <v>791</v>
      </c>
      <c r="C660" s="60" t="s">
        <v>793</v>
      </c>
    </row>
    <row r="661" ht="17.25" customHeight="1">
      <c r="A661" s="59" t="s">
        <v>738</v>
      </c>
      <c r="B661" s="59" t="s">
        <v>737</v>
      </c>
      <c r="C661" s="60" t="s">
        <v>739</v>
      </c>
    </row>
    <row r="662" ht="17.25" customHeight="1">
      <c r="A662" s="59" t="s">
        <v>735</v>
      </c>
      <c r="B662" s="59" t="s">
        <v>734</v>
      </c>
      <c r="C662" s="60" t="s">
        <v>736</v>
      </c>
    </row>
    <row r="663" ht="17.25" customHeight="1">
      <c r="A663" s="59" t="s">
        <v>741</v>
      </c>
      <c r="B663" s="59" t="s">
        <v>740</v>
      </c>
      <c r="C663" s="60" t="s">
        <v>742</v>
      </c>
    </row>
    <row r="664" ht="17.25" customHeight="1">
      <c r="A664" s="59" t="s">
        <v>789</v>
      </c>
      <c r="B664" s="59" t="s">
        <v>788</v>
      </c>
      <c r="C664" s="60" t="s">
        <v>790</v>
      </c>
    </row>
    <row r="665" ht="17.25" customHeight="1">
      <c r="A665" s="59" t="s">
        <v>771</v>
      </c>
      <c r="B665" s="59" t="s">
        <v>770</v>
      </c>
      <c r="C665" s="60" t="s">
        <v>772</v>
      </c>
    </row>
    <row r="666" ht="17.25" customHeight="1">
      <c r="A666" s="59" t="s">
        <v>819</v>
      </c>
      <c r="B666" s="59" t="s">
        <v>818</v>
      </c>
      <c r="C666" s="60" t="s">
        <v>820</v>
      </c>
    </row>
    <row r="667" ht="17.25" customHeight="1">
      <c r="A667" s="62" t="s">
        <v>956</v>
      </c>
    </row>
    <row r="668" ht="17.25" customHeight="1">
      <c r="A668" s="59" t="s">
        <v>958</v>
      </c>
      <c r="B668" s="59" t="s">
        <v>957</v>
      </c>
      <c r="C668" s="60" t="s">
        <v>959</v>
      </c>
    </row>
    <row r="669" ht="17.25" customHeight="1">
      <c r="A669" s="59" t="s">
        <v>988</v>
      </c>
      <c r="B669" s="59" t="s">
        <v>987</v>
      </c>
      <c r="C669" s="60" t="s">
        <v>989</v>
      </c>
    </row>
    <row r="670" ht="17.25" customHeight="1">
      <c r="A670" s="59" t="s">
        <v>1000</v>
      </c>
      <c r="B670" s="59" t="s">
        <v>999</v>
      </c>
      <c r="C670" s="60" t="s">
        <v>1001</v>
      </c>
    </row>
    <row r="671" ht="17.25" customHeight="1">
      <c r="A671" s="59" t="s">
        <v>1027</v>
      </c>
      <c r="B671" s="59" t="s">
        <v>1026</v>
      </c>
      <c r="C671" s="60" t="s">
        <v>1028</v>
      </c>
    </row>
    <row r="672" ht="17.25" customHeight="1">
      <c r="A672" s="59" t="s">
        <v>967</v>
      </c>
      <c r="B672" s="59" t="s">
        <v>966</v>
      </c>
      <c r="C672" s="60" t="s">
        <v>968</v>
      </c>
    </row>
    <row r="673" ht="17.25" customHeight="1">
      <c r="A673" s="59" t="s">
        <v>985</v>
      </c>
      <c r="B673" s="59" t="s">
        <v>984</v>
      </c>
      <c r="C673" s="60" t="s">
        <v>986</v>
      </c>
    </row>
    <row r="674" ht="17.25" customHeight="1">
      <c r="A674" s="59" t="s">
        <v>979</v>
      </c>
      <c r="B674" s="59" t="s">
        <v>978</v>
      </c>
      <c r="C674" s="60" t="s">
        <v>980</v>
      </c>
    </row>
    <row r="675" ht="17.25" customHeight="1">
      <c r="A675" s="59" t="s">
        <v>964</v>
      </c>
      <c r="B675" s="59" t="s">
        <v>963</v>
      </c>
      <c r="C675" s="60" t="s">
        <v>965</v>
      </c>
    </row>
    <row r="676" ht="17.25" customHeight="1">
      <c r="A676" s="59" t="s">
        <v>1003</v>
      </c>
      <c r="B676" s="59" t="s">
        <v>1002</v>
      </c>
      <c r="C676" s="60" t="s">
        <v>1004</v>
      </c>
    </row>
    <row r="677" ht="17.25" customHeight="1">
      <c r="A677" s="59" t="s">
        <v>1012</v>
      </c>
      <c r="B677" s="59" t="s">
        <v>1011</v>
      </c>
      <c r="C677" s="60" t="s">
        <v>1013</v>
      </c>
    </row>
    <row r="678" ht="17.25" customHeight="1">
      <c r="A678" s="59" t="s">
        <v>1009</v>
      </c>
      <c r="B678" s="59" t="s">
        <v>1008</v>
      </c>
      <c r="C678" s="60" t="s">
        <v>1010</v>
      </c>
    </row>
    <row r="679" ht="17.25" customHeight="1">
      <c r="A679" s="59" t="s">
        <v>1006</v>
      </c>
      <c r="B679" s="59" t="s">
        <v>1005</v>
      </c>
      <c r="C679" s="60" t="s">
        <v>1007</v>
      </c>
    </row>
    <row r="680" ht="17.25" customHeight="1">
      <c r="A680" s="59" t="s">
        <v>1024</v>
      </c>
      <c r="B680" s="59" t="s">
        <v>1023</v>
      </c>
      <c r="C680" s="60" t="s">
        <v>1025</v>
      </c>
    </row>
    <row r="681" ht="17.25" customHeight="1">
      <c r="A681" s="59" t="s">
        <v>997</v>
      </c>
      <c r="B681" s="59" t="s">
        <v>996</v>
      </c>
      <c r="C681" s="60" t="s">
        <v>998</v>
      </c>
    </row>
    <row r="682" ht="17.25" customHeight="1">
      <c r="A682" s="59" t="s">
        <v>994</v>
      </c>
      <c r="B682" s="59" t="s">
        <v>993</v>
      </c>
      <c r="C682" s="60" t="s">
        <v>995</v>
      </c>
    </row>
    <row r="683" ht="17.25" customHeight="1">
      <c r="A683" s="59" t="s">
        <v>973</v>
      </c>
      <c r="B683" s="59" t="s">
        <v>972</v>
      </c>
      <c r="C683" s="60" t="s">
        <v>974</v>
      </c>
    </row>
    <row r="684" ht="17.25" customHeight="1">
      <c r="A684" s="59" t="s">
        <v>1021</v>
      </c>
      <c r="B684" s="59" t="s">
        <v>1020</v>
      </c>
      <c r="C684" s="60" t="s">
        <v>1022</v>
      </c>
    </row>
    <row r="685" ht="17.25" customHeight="1">
      <c r="A685" s="59" t="s">
        <v>961</v>
      </c>
      <c r="B685" s="59" t="s">
        <v>960</v>
      </c>
      <c r="C685" s="60" t="s">
        <v>962</v>
      </c>
    </row>
    <row r="686" ht="17.25" customHeight="1">
      <c r="A686" s="59" t="s">
        <v>976</v>
      </c>
      <c r="B686" s="59" t="s">
        <v>975</v>
      </c>
      <c r="C686" s="60" t="s">
        <v>977</v>
      </c>
    </row>
    <row r="687" ht="17.25" customHeight="1">
      <c r="A687" s="59" t="s">
        <v>991</v>
      </c>
      <c r="B687" s="59" t="s">
        <v>990</v>
      </c>
      <c r="C687" s="60" t="s">
        <v>992</v>
      </c>
    </row>
    <row r="688" ht="17.25" customHeight="1">
      <c r="A688" s="59" t="s">
        <v>970</v>
      </c>
      <c r="B688" s="59" t="s">
        <v>969</v>
      </c>
      <c r="C688" s="60" t="s">
        <v>971</v>
      </c>
    </row>
    <row r="689" ht="17.25" customHeight="1">
      <c r="A689" s="59" t="s">
        <v>1015</v>
      </c>
      <c r="B689" s="59" t="s">
        <v>1014</v>
      </c>
      <c r="C689" s="60" t="s">
        <v>1016</v>
      </c>
    </row>
    <row r="690" ht="17.25" customHeight="1">
      <c r="A690" s="59" t="s">
        <v>1018</v>
      </c>
      <c r="B690" s="59" t="s">
        <v>1017</v>
      </c>
      <c r="C690" s="60" t="s">
        <v>1019</v>
      </c>
    </row>
    <row r="691" ht="17.25" customHeight="1">
      <c r="A691" s="59" t="s">
        <v>982</v>
      </c>
      <c r="B691" s="59" t="s">
        <v>981</v>
      </c>
      <c r="C691" s="60" t="s">
        <v>983</v>
      </c>
    </row>
    <row r="692" ht="17.25" customHeight="1">
      <c r="A692" s="57"/>
      <c r="B692" s="57"/>
      <c r="C692" s="58"/>
    </row>
    <row r="693" ht="17.25" customHeight="1">
      <c r="A693" s="57"/>
      <c r="B693" s="57"/>
      <c r="C693" s="58"/>
    </row>
    <row r="694" ht="14.25" customHeight="1">
      <c r="A694" s="57"/>
      <c r="B694" s="57"/>
      <c r="C694" s="58"/>
    </row>
    <row r="695" ht="14.25" customHeight="1">
      <c r="A695" s="57"/>
      <c r="B695" s="57"/>
      <c r="C695" s="58"/>
    </row>
    <row r="696" ht="14.25" customHeight="1">
      <c r="A696" s="57"/>
      <c r="B696" s="57"/>
      <c r="C696" s="58"/>
    </row>
    <row r="697" ht="14.25" customHeight="1">
      <c r="A697" s="57"/>
      <c r="B697" s="57"/>
      <c r="C697" s="58"/>
    </row>
    <row r="698" ht="14.25" customHeight="1">
      <c r="A698" s="57"/>
      <c r="B698" s="57"/>
      <c r="C698" s="58"/>
    </row>
    <row r="699" ht="14.25" customHeight="1">
      <c r="A699" s="57"/>
      <c r="B699" s="57"/>
      <c r="C699" s="58"/>
    </row>
    <row r="700" ht="14.25" customHeight="1">
      <c r="A700" s="57"/>
      <c r="B700" s="57"/>
      <c r="C700" s="58"/>
    </row>
    <row r="701" ht="14.25" customHeight="1">
      <c r="A701" s="57"/>
      <c r="B701" s="57"/>
      <c r="C701" s="58"/>
    </row>
    <row r="702" ht="14.25" customHeight="1">
      <c r="A702" s="57"/>
      <c r="B702" s="57"/>
      <c r="C702" s="58"/>
    </row>
    <row r="703" ht="14.25" customHeight="1">
      <c r="A703" s="57"/>
      <c r="B703" s="57"/>
      <c r="C703" s="58"/>
    </row>
    <row r="704" ht="14.25" customHeight="1">
      <c r="A704" s="57"/>
      <c r="B704" s="57"/>
      <c r="C704" s="58"/>
    </row>
    <row r="705" ht="14.25" customHeight="1">
      <c r="A705" s="57"/>
      <c r="B705" s="57"/>
      <c r="C705" s="58"/>
    </row>
    <row r="706" ht="14.25" customHeight="1">
      <c r="A706" s="57"/>
      <c r="B706" s="57"/>
      <c r="C706" s="58"/>
    </row>
    <row r="707" ht="14.25" customHeight="1">
      <c r="A707" s="57"/>
      <c r="B707" s="57"/>
      <c r="C707" s="58"/>
    </row>
    <row r="708" ht="14.25" customHeight="1">
      <c r="A708" s="57"/>
      <c r="B708" s="57"/>
      <c r="C708" s="58"/>
    </row>
    <row r="709" ht="14.25" customHeight="1">
      <c r="A709" s="57"/>
      <c r="B709" s="57"/>
      <c r="C709" s="58"/>
    </row>
    <row r="710" ht="14.25" customHeight="1">
      <c r="A710" s="57"/>
      <c r="B710" s="57"/>
      <c r="C710" s="58"/>
    </row>
    <row r="711" ht="14.25" customHeight="1">
      <c r="A711" s="57"/>
      <c r="B711" s="57"/>
      <c r="C711" s="58"/>
    </row>
    <row r="712" ht="14.25" customHeight="1">
      <c r="A712" s="57"/>
      <c r="B712" s="57"/>
      <c r="C712" s="58"/>
    </row>
    <row r="713" ht="14.25" customHeight="1">
      <c r="A713" s="57"/>
      <c r="B713" s="57"/>
      <c r="C713" s="58"/>
    </row>
    <row r="714" ht="14.25" customHeight="1">
      <c r="A714" s="57"/>
      <c r="B714" s="57"/>
      <c r="C714" s="58"/>
    </row>
    <row r="715" ht="14.25" customHeight="1">
      <c r="A715" s="57"/>
      <c r="B715" s="57"/>
      <c r="C715" s="58"/>
    </row>
    <row r="716" ht="14.25" customHeight="1">
      <c r="A716" s="57"/>
      <c r="B716" s="57"/>
      <c r="C716" s="58"/>
    </row>
    <row r="717" ht="14.25" customHeight="1">
      <c r="A717" s="57"/>
      <c r="B717" s="57"/>
      <c r="C717" s="58"/>
    </row>
    <row r="718" ht="14.25" customHeight="1">
      <c r="A718" s="57"/>
      <c r="B718" s="57"/>
      <c r="C718" s="58"/>
    </row>
    <row r="719" ht="14.25" customHeight="1">
      <c r="A719" s="57"/>
      <c r="B719" s="57"/>
      <c r="C719" s="58"/>
    </row>
    <row r="720" ht="14.25" customHeight="1">
      <c r="A720" s="57"/>
      <c r="B720" s="57"/>
      <c r="C720" s="58"/>
    </row>
    <row r="721" ht="14.25" customHeight="1">
      <c r="A721" s="57"/>
      <c r="B721" s="57"/>
      <c r="C721" s="58"/>
    </row>
    <row r="722" ht="14.25" customHeight="1">
      <c r="A722" s="57"/>
      <c r="B722" s="57"/>
      <c r="C722" s="58"/>
    </row>
    <row r="723" ht="14.25" customHeight="1">
      <c r="A723" s="57"/>
      <c r="B723" s="57"/>
      <c r="C723" s="58"/>
    </row>
    <row r="724" ht="14.25" customHeight="1">
      <c r="A724" s="57"/>
      <c r="B724" s="57"/>
      <c r="C724" s="58"/>
    </row>
    <row r="725" ht="14.25" customHeight="1">
      <c r="A725" s="57"/>
      <c r="B725" s="57"/>
      <c r="C725" s="58"/>
    </row>
    <row r="726" ht="14.25" customHeight="1">
      <c r="A726" s="57"/>
      <c r="B726" s="57"/>
      <c r="C726" s="58"/>
    </row>
    <row r="727" ht="14.25" customHeight="1">
      <c r="A727" s="57"/>
      <c r="B727" s="57"/>
      <c r="C727" s="58"/>
    </row>
    <row r="728" ht="14.25" customHeight="1">
      <c r="A728" s="57"/>
      <c r="B728" s="57"/>
      <c r="C728" s="58"/>
    </row>
    <row r="729" ht="14.25" customHeight="1">
      <c r="A729" s="57"/>
      <c r="B729" s="57"/>
      <c r="C729" s="58"/>
    </row>
    <row r="730" ht="14.25" customHeight="1">
      <c r="A730" s="57"/>
      <c r="B730" s="57"/>
      <c r="C730" s="58"/>
    </row>
    <row r="731" ht="14.25" customHeight="1">
      <c r="A731" s="57"/>
      <c r="B731" s="57"/>
      <c r="C731" s="58"/>
    </row>
    <row r="732" ht="14.25" customHeight="1">
      <c r="A732" s="57"/>
      <c r="B732" s="57"/>
      <c r="C732" s="58"/>
    </row>
    <row r="733" ht="14.25" customHeight="1">
      <c r="A733" s="57"/>
      <c r="B733" s="57"/>
      <c r="C733" s="58"/>
    </row>
    <row r="734" ht="14.25" customHeight="1">
      <c r="A734" s="57"/>
      <c r="B734" s="57"/>
      <c r="C734" s="58"/>
    </row>
    <row r="735" ht="14.25" customHeight="1">
      <c r="A735" s="57"/>
      <c r="B735" s="57"/>
      <c r="C735" s="58"/>
    </row>
    <row r="736" ht="14.25" customHeight="1">
      <c r="A736" s="57"/>
      <c r="B736" s="57"/>
      <c r="C736" s="58"/>
    </row>
    <row r="737" ht="14.25" customHeight="1">
      <c r="A737" s="57"/>
      <c r="B737" s="57"/>
      <c r="C737" s="58"/>
    </row>
    <row r="738" ht="14.25" customHeight="1">
      <c r="A738" s="57"/>
      <c r="B738" s="57"/>
      <c r="C738" s="58"/>
    </row>
    <row r="739" ht="14.25" customHeight="1">
      <c r="A739" s="57"/>
      <c r="B739" s="57"/>
      <c r="C739" s="58"/>
    </row>
    <row r="740" ht="14.25" customHeight="1">
      <c r="A740" s="57"/>
      <c r="B740" s="57"/>
      <c r="C740" s="58"/>
    </row>
    <row r="741" ht="14.25" customHeight="1">
      <c r="A741" s="57"/>
      <c r="B741" s="57"/>
      <c r="C741" s="58"/>
    </row>
    <row r="742" ht="14.25" customHeight="1">
      <c r="A742" s="57"/>
      <c r="B742" s="57"/>
      <c r="C742" s="58"/>
    </row>
    <row r="743" ht="14.25" customHeight="1">
      <c r="A743" s="57"/>
      <c r="B743" s="57"/>
      <c r="C743" s="58"/>
    </row>
    <row r="744" ht="14.25" customHeight="1">
      <c r="A744" s="57"/>
      <c r="B744" s="57"/>
      <c r="C744" s="58"/>
    </row>
    <row r="745" ht="14.25" customHeight="1">
      <c r="A745" s="57"/>
      <c r="B745" s="57"/>
      <c r="C745" s="58"/>
    </row>
    <row r="746" ht="14.25" customHeight="1">
      <c r="A746" s="57"/>
      <c r="B746" s="57"/>
      <c r="C746" s="58"/>
    </row>
    <row r="747" ht="14.25" customHeight="1">
      <c r="A747" s="57"/>
      <c r="B747" s="57"/>
      <c r="C747" s="58"/>
    </row>
    <row r="748" ht="14.25" customHeight="1">
      <c r="A748" s="57"/>
      <c r="B748" s="57"/>
      <c r="C748" s="58"/>
    </row>
    <row r="749" ht="14.25" customHeight="1">
      <c r="A749" s="57"/>
      <c r="B749" s="57"/>
      <c r="C749" s="58"/>
    </row>
    <row r="750" ht="14.25" customHeight="1">
      <c r="A750" s="57"/>
      <c r="B750" s="57"/>
      <c r="C750" s="58"/>
    </row>
    <row r="751" ht="14.25" customHeight="1">
      <c r="A751" s="57"/>
      <c r="B751" s="57"/>
      <c r="C751" s="58"/>
    </row>
    <row r="752" ht="14.25" customHeight="1">
      <c r="A752" s="57"/>
      <c r="B752" s="57"/>
      <c r="C752" s="58"/>
    </row>
    <row r="753" ht="14.25" customHeight="1">
      <c r="A753" s="57"/>
      <c r="B753" s="57"/>
      <c r="C753" s="58"/>
    </row>
    <row r="754" ht="14.25" customHeight="1">
      <c r="A754" s="57"/>
      <c r="B754" s="57"/>
      <c r="C754" s="58"/>
    </row>
    <row r="755" ht="14.25" customHeight="1">
      <c r="A755" s="57"/>
      <c r="B755" s="57"/>
      <c r="C755" s="58"/>
    </row>
    <row r="756" ht="14.25" customHeight="1">
      <c r="A756" s="57"/>
      <c r="B756" s="57"/>
      <c r="C756" s="58"/>
    </row>
    <row r="757" ht="14.25" customHeight="1">
      <c r="A757" s="57"/>
      <c r="B757" s="57"/>
      <c r="C757" s="58"/>
    </row>
    <row r="758" ht="14.25" customHeight="1">
      <c r="A758" s="57"/>
      <c r="B758" s="57"/>
      <c r="C758" s="58"/>
    </row>
    <row r="759" ht="14.25" customHeight="1">
      <c r="A759" s="57"/>
      <c r="B759" s="57"/>
      <c r="C759" s="58"/>
    </row>
    <row r="760" ht="14.25" customHeight="1">
      <c r="A760" s="57"/>
      <c r="B760" s="57"/>
      <c r="C760" s="58"/>
    </row>
    <row r="761" ht="14.25" customHeight="1">
      <c r="A761" s="57"/>
      <c r="B761" s="57"/>
      <c r="C761" s="58"/>
    </row>
    <row r="762" ht="14.25" customHeight="1">
      <c r="A762" s="57"/>
      <c r="B762" s="57"/>
      <c r="C762" s="58"/>
    </row>
    <row r="763" ht="14.25" customHeight="1">
      <c r="A763" s="57"/>
      <c r="B763" s="57"/>
      <c r="C763" s="58"/>
    </row>
    <row r="764" ht="14.25" customHeight="1">
      <c r="A764" s="57"/>
      <c r="B764" s="57"/>
      <c r="C764" s="58"/>
    </row>
    <row r="765" ht="14.25" customHeight="1">
      <c r="A765" s="57"/>
      <c r="B765" s="57"/>
      <c r="C765" s="58"/>
    </row>
    <row r="766" ht="14.25" customHeight="1">
      <c r="A766" s="57"/>
      <c r="B766" s="57"/>
      <c r="C766" s="58"/>
    </row>
    <row r="767" ht="14.25" customHeight="1">
      <c r="A767" s="57"/>
      <c r="B767" s="57"/>
      <c r="C767" s="58"/>
    </row>
    <row r="768" ht="14.25" customHeight="1">
      <c r="A768" s="57"/>
      <c r="B768" s="57"/>
      <c r="C768" s="58"/>
    </row>
    <row r="769" ht="14.25" customHeight="1">
      <c r="A769" s="57"/>
      <c r="B769" s="57"/>
      <c r="C769" s="58"/>
    </row>
    <row r="770" ht="14.25" customHeight="1">
      <c r="A770" s="57"/>
      <c r="B770" s="57"/>
      <c r="C770" s="58"/>
    </row>
    <row r="771" ht="14.25" customHeight="1">
      <c r="A771" s="57"/>
      <c r="B771" s="57"/>
      <c r="C771" s="58"/>
    </row>
    <row r="772" ht="14.25" customHeight="1">
      <c r="A772" s="57"/>
      <c r="B772" s="57"/>
      <c r="C772" s="58"/>
    </row>
    <row r="773" ht="14.25" customHeight="1">
      <c r="A773" s="57"/>
      <c r="B773" s="57"/>
      <c r="C773" s="58"/>
    </row>
    <row r="774" ht="14.25" customHeight="1">
      <c r="A774" s="57"/>
      <c r="B774" s="57"/>
      <c r="C774" s="58"/>
    </row>
    <row r="775" ht="14.25" customHeight="1">
      <c r="A775" s="57"/>
      <c r="B775" s="57"/>
      <c r="C775" s="58"/>
    </row>
    <row r="776" ht="14.25" customHeight="1">
      <c r="A776" s="57"/>
      <c r="B776" s="57"/>
      <c r="C776" s="58"/>
    </row>
    <row r="777" ht="14.25" customHeight="1">
      <c r="A777" s="57"/>
      <c r="B777" s="57"/>
      <c r="C777" s="58"/>
    </row>
    <row r="778" ht="14.25" customHeight="1">
      <c r="A778" s="57"/>
      <c r="B778" s="57"/>
      <c r="C778" s="58"/>
    </row>
    <row r="779" ht="14.25" customHeight="1">
      <c r="A779" s="57"/>
      <c r="B779" s="57"/>
      <c r="C779" s="58"/>
    </row>
    <row r="780" ht="14.25" customHeight="1">
      <c r="A780" s="57"/>
      <c r="B780" s="57"/>
      <c r="C780" s="58"/>
    </row>
    <row r="781" ht="14.25" customHeight="1">
      <c r="A781" s="57"/>
      <c r="B781" s="57"/>
      <c r="C781" s="58"/>
    </row>
    <row r="782" ht="14.25" customHeight="1">
      <c r="A782" s="57"/>
      <c r="B782" s="57"/>
      <c r="C782" s="58"/>
    </row>
    <row r="783" ht="14.25" customHeight="1">
      <c r="A783" s="57"/>
      <c r="B783" s="57"/>
      <c r="C783" s="58"/>
    </row>
    <row r="784" ht="14.25" customHeight="1">
      <c r="A784" s="57"/>
      <c r="B784" s="57"/>
      <c r="C784" s="58"/>
    </row>
    <row r="785" ht="14.25" customHeight="1">
      <c r="A785" s="57"/>
      <c r="B785" s="57"/>
      <c r="C785" s="58"/>
    </row>
    <row r="786" ht="14.25" customHeight="1">
      <c r="A786" s="57"/>
      <c r="B786" s="57"/>
      <c r="C786" s="58"/>
    </row>
    <row r="787" ht="14.25" customHeight="1">
      <c r="A787" s="57"/>
      <c r="B787" s="57"/>
      <c r="C787" s="58"/>
    </row>
    <row r="788" ht="14.25" customHeight="1">
      <c r="A788" s="57"/>
      <c r="B788" s="57"/>
      <c r="C788" s="58"/>
    </row>
    <row r="789" ht="14.25" customHeight="1">
      <c r="A789" s="57"/>
      <c r="B789" s="57"/>
      <c r="C789" s="58"/>
    </row>
    <row r="790" ht="14.25" customHeight="1">
      <c r="A790" s="57"/>
      <c r="B790" s="57"/>
      <c r="C790" s="58"/>
    </row>
    <row r="791" ht="14.25" customHeight="1">
      <c r="A791" s="57"/>
      <c r="B791" s="57"/>
      <c r="C791" s="58"/>
    </row>
    <row r="792" ht="14.25" customHeight="1">
      <c r="A792" s="57"/>
      <c r="B792" s="57"/>
      <c r="C792" s="58"/>
    </row>
    <row r="793" ht="14.25" customHeight="1">
      <c r="A793" s="57"/>
      <c r="B793" s="57"/>
      <c r="C793" s="58"/>
    </row>
    <row r="794" ht="14.25" customHeight="1">
      <c r="A794" s="57"/>
      <c r="B794" s="57"/>
      <c r="C794" s="58"/>
    </row>
    <row r="795" ht="14.25" customHeight="1">
      <c r="A795" s="57"/>
      <c r="B795" s="57"/>
      <c r="C795" s="58"/>
    </row>
    <row r="796" ht="14.25" customHeight="1">
      <c r="A796" s="57"/>
      <c r="B796" s="57"/>
      <c r="C796" s="58"/>
    </row>
    <row r="797" ht="14.25" customHeight="1">
      <c r="A797" s="57"/>
      <c r="B797" s="57"/>
      <c r="C797" s="58"/>
    </row>
    <row r="798" ht="14.25" customHeight="1">
      <c r="A798" s="57"/>
      <c r="B798" s="57"/>
      <c r="C798" s="58"/>
    </row>
    <row r="799" ht="14.25" customHeight="1">
      <c r="A799" s="57"/>
      <c r="B799" s="57"/>
      <c r="C799" s="58"/>
    </row>
    <row r="800" ht="14.25" customHeight="1">
      <c r="A800" s="57"/>
      <c r="B800" s="57"/>
      <c r="C800" s="58"/>
    </row>
    <row r="801" ht="14.25" customHeight="1">
      <c r="A801" s="57"/>
      <c r="B801" s="57"/>
      <c r="C801" s="58"/>
    </row>
    <row r="802" ht="14.25" customHeight="1">
      <c r="A802" s="57"/>
      <c r="B802" s="57"/>
      <c r="C802" s="58"/>
    </row>
    <row r="803" ht="14.25" customHeight="1">
      <c r="A803" s="57"/>
      <c r="B803" s="57"/>
      <c r="C803" s="58"/>
    </row>
    <row r="804" ht="14.25" customHeight="1">
      <c r="A804" s="57"/>
      <c r="B804" s="57"/>
      <c r="C804" s="58"/>
    </row>
    <row r="805" ht="14.25" customHeight="1">
      <c r="A805" s="57"/>
      <c r="B805" s="57"/>
      <c r="C805" s="58"/>
    </row>
    <row r="806" ht="14.25" customHeight="1">
      <c r="A806" s="57"/>
      <c r="B806" s="57"/>
      <c r="C806" s="58"/>
    </row>
    <row r="807" ht="14.25" customHeight="1">
      <c r="A807" s="57"/>
      <c r="B807" s="57"/>
      <c r="C807" s="58"/>
    </row>
    <row r="808" ht="14.25" customHeight="1">
      <c r="A808" s="57"/>
      <c r="B808" s="57"/>
      <c r="C808" s="58"/>
    </row>
    <row r="809" ht="14.25" customHeight="1">
      <c r="A809" s="57"/>
      <c r="B809" s="57"/>
      <c r="C809" s="58"/>
    </row>
    <row r="810" ht="14.25" customHeight="1">
      <c r="A810" s="57"/>
      <c r="B810" s="57"/>
      <c r="C810" s="58"/>
    </row>
    <row r="811" ht="14.25" customHeight="1">
      <c r="A811" s="57"/>
      <c r="B811" s="57"/>
      <c r="C811" s="58"/>
    </row>
    <row r="812" ht="14.25" customHeight="1">
      <c r="A812" s="57"/>
      <c r="B812" s="57"/>
      <c r="C812" s="58"/>
    </row>
    <row r="813" ht="14.25" customHeight="1">
      <c r="A813" s="57"/>
      <c r="B813" s="57"/>
      <c r="C813" s="58"/>
    </row>
    <row r="814" ht="14.25" customHeight="1">
      <c r="A814" s="57"/>
      <c r="B814" s="57"/>
      <c r="C814" s="58"/>
    </row>
    <row r="815" ht="14.25" customHeight="1">
      <c r="A815" s="57"/>
      <c r="B815" s="57"/>
      <c r="C815" s="58"/>
    </row>
    <row r="816" ht="14.25" customHeight="1">
      <c r="A816" s="57"/>
      <c r="B816" s="57"/>
      <c r="C816" s="58"/>
    </row>
    <row r="817" ht="14.25" customHeight="1">
      <c r="A817" s="57"/>
      <c r="B817" s="57"/>
      <c r="C817" s="58"/>
    </row>
    <row r="818" ht="14.25" customHeight="1">
      <c r="A818" s="57"/>
      <c r="B818" s="57"/>
      <c r="C818" s="58"/>
    </row>
    <row r="819" ht="14.25" customHeight="1">
      <c r="A819" s="57"/>
      <c r="B819" s="57"/>
      <c r="C819" s="58"/>
    </row>
    <row r="820" ht="14.25" customHeight="1">
      <c r="A820" s="57"/>
      <c r="B820" s="57"/>
      <c r="C820" s="58"/>
    </row>
    <row r="821" ht="14.25" customHeight="1">
      <c r="A821" s="57"/>
      <c r="B821" s="57"/>
      <c r="C821" s="58"/>
    </row>
    <row r="822" ht="14.25" customHeight="1">
      <c r="A822" s="57"/>
      <c r="B822" s="57"/>
      <c r="C822" s="58"/>
    </row>
    <row r="823" ht="14.25" customHeight="1">
      <c r="A823" s="57"/>
      <c r="B823" s="57"/>
      <c r="C823" s="58"/>
    </row>
    <row r="824" ht="14.25" customHeight="1">
      <c r="A824" s="57"/>
      <c r="B824" s="57"/>
      <c r="C824" s="58"/>
    </row>
    <row r="825" ht="14.25" customHeight="1">
      <c r="A825" s="57"/>
      <c r="B825" s="57"/>
      <c r="C825" s="58"/>
    </row>
    <row r="826" ht="14.25" customHeight="1">
      <c r="A826" s="57"/>
      <c r="B826" s="57"/>
      <c r="C826" s="58"/>
    </row>
    <row r="827" ht="14.25" customHeight="1">
      <c r="A827" s="57"/>
      <c r="B827" s="57"/>
      <c r="C827" s="58"/>
    </row>
    <row r="828" ht="14.25" customHeight="1">
      <c r="A828" s="57"/>
      <c r="B828" s="57"/>
      <c r="C828" s="58"/>
    </row>
    <row r="829" ht="14.25" customHeight="1">
      <c r="A829" s="57"/>
      <c r="B829" s="57"/>
      <c r="C829" s="58"/>
    </row>
    <row r="830" ht="14.25" customHeight="1">
      <c r="A830" s="57"/>
      <c r="B830" s="57"/>
      <c r="C830" s="58"/>
    </row>
    <row r="831" ht="14.25" customHeight="1">
      <c r="A831" s="57"/>
      <c r="B831" s="57"/>
      <c r="C831" s="58"/>
    </row>
    <row r="832" ht="14.25" customHeight="1">
      <c r="A832" s="57"/>
      <c r="B832" s="57"/>
      <c r="C832" s="58"/>
    </row>
    <row r="833" ht="14.25" customHeight="1">
      <c r="A833" s="57"/>
      <c r="B833" s="57"/>
      <c r="C833" s="58"/>
    </row>
    <row r="834" ht="14.25" customHeight="1">
      <c r="A834" s="57"/>
      <c r="B834" s="57"/>
      <c r="C834" s="58"/>
    </row>
    <row r="835" ht="14.25" customHeight="1">
      <c r="A835" s="57"/>
      <c r="B835" s="57"/>
      <c r="C835" s="58"/>
    </row>
    <row r="836" ht="14.25" customHeight="1">
      <c r="A836" s="57"/>
      <c r="B836" s="57"/>
      <c r="C836" s="58"/>
    </row>
    <row r="837" ht="14.25" customHeight="1">
      <c r="A837" s="57"/>
      <c r="B837" s="57"/>
      <c r="C837" s="58"/>
    </row>
    <row r="838" ht="14.25" customHeight="1">
      <c r="A838" s="57"/>
      <c r="B838" s="57"/>
      <c r="C838" s="58"/>
    </row>
    <row r="839" ht="14.25" customHeight="1">
      <c r="A839" s="57"/>
      <c r="B839" s="57"/>
      <c r="C839" s="58"/>
    </row>
    <row r="840" ht="14.25" customHeight="1">
      <c r="A840" s="57"/>
      <c r="B840" s="57"/>
      <c r="C840" s="58"/>
    </row>
    <row r="841" ht="14.25" customHeight="1">
      <c r="A841" s="57"/>
      <c r="B841" s="57"/>
      <c r="C841" s="58"/>
    </row>
    <row r="842" ht="14.25" customHeight="1">
      <c r="A842" s="57"/>
      <c r="B842" s="57"/>
      <c r="C842" s="58"/>
    </row>
    <row r="843" ht="14.25" customHeight="1">
      <c r="A843" s="57"/>
      <c r="B843" s="57"/>
      <c r="C843" s="58"/>
    </row>
    <row r="844" ht="14.25" customHeight="1">
      <c r="A844" s="57"/>
      <c r="B844" s="57"/>
      <c r="C844" s="58"/>
    </row>
    <row r="845" ht="14.25" customHeight="1">
      <c r="A845" s="57"/>
      <c r="B845" s="57"/>
      <c r="C845" s="58"/>
    </row>
    <row r="846" ht="14.25" customHeight="1">
      <c r="A846" s="57"/>
      <c r="B846" s="57"/>
      <c r="C846" s="58"/>
    </row>
    <row r="847" ht="14.25" customHeight="1">
      <c r="A847" s="57"/>
      <c r="B847" s="57"/>
      <c r="C847" s="58"/>
    </row>
    <row r="848" ht="14.25" customHeight="1">
      <c r="A848" s="57"/>
      <c r="B848" s="57"/>
      <c r="C848" s="58"/>
    </row>
    <row r="849" ht="14.25" customHeight="1">
      <c r="A849" s="57"/>
      <c r="B849" s="57"/>
      <c r="C849" s="58"/>
    </row>
    <row r="850" ht="14.25" customHeight="1">
      <c r="A850" s="57"/>
      <c r="B850" s="57"/>
      <c r="C850" s="58"/>
    </row>
    <row r="851" ht="14.25" customHeight="1">
      <c r="A851" s="57"/>
      <c r="B851" s="57"/>
      <c r="C851" s="58"/>
    </row>
    <row r="852" ht="14.25" customHeight="1">
      <c r="A852" s="57"/>
      <c r="B852" s="57"/>
      <c r="C852" s="58"/>
    </row>
    <row r="853" ht="14.25" customHeight="1">
      <c r="A853" s="57"/>
      <c r="B853" s="57"/>
      <c r="C853" s="58"/>
    </row>
    <row r="854" ht="14.25" customHeight="1">
      <c r="A854" s="57"/>
      <c r="B854" s="57"/>
      <c r="C854" s="58"/>
    </row>
    <row r="855" ht="14.25" customHeight="1">
      <c r="A855" s="57"/>
      <c r="B855" s="57"/>
      <c r="C855" s="58"/>
    </row>
    <row r="856" ht="14.25" customHeight="1">
      <c r="A856" s="57"/>
      <c r="B856" s="57"/>
      <c r="C856" s="58"/>
    </row>
    <row r="857" ht="14.25" customHeight="1">
      <c r="A857" s="57"/>
      <c r="B857" s="57"/>
      <c r="C857" s="58"/>
    </row>
    <row r="858" ht="14.25" customHeight="1">
      <c r="A858" s="57"/>
      <c r="B858" s="57"/>
      <c r="C858" s="58"/>
    </row>
    <row r="859" ht="14.25" customHeight="1">
      <c r="A859" s="57"/>
      <c r="B859" s="57"/>
      <c r="C859" s="58"/>
    </row>
    <row r="860" ht="14.25" customHeight="1">
      <c r="A860" s="57"/>
      <c r="B860" s="57"/>
      <c r="C860" s="58"/>
    </row>
    <row r="861" ht="14.25" customHeight="1">
      <c r="A861" s="57"/>
      <c r="B861" s="57"/>
      <c r="C861" s="58"/>
    </row>
    <row r="862" ht="14.25" customHeight="1">
      <c r="A862" s="57"/>
      <c r="B862" s="57"/>
      <c r="C862" s="58"/>
    </row>
    <row r="863" ht="14.25" customHeight="1">
      <c r="A863" s="57"/>
      <c r="B863" s="57"/>
      <c r="C863" s="58"/>
    </row>
    <row r="864" ht="14.25" customHeight="1">
      <c r="A864" s="57"/>
      <c r="B864" s="57"/>
      <c r="C864" s="58"/>
    </row>
    <row r="865" ht="14.25" customHeight="1">
      <c r="A865" s="57"/>
      <c r="B865" s="57"/>
      <c r="C865" s="58"/>
    </row>
    <row r="866" ht="14.25" customHeight="1">
      <c r="A866" s="57"/>
      <c r="B866" s="57"/>
      <c r="C866" s="58"/>
    </row>
    <row r="867" ht="14.25" customHeight="1">
      <c r="A867" s="57"/>
      <c r="B867" s="57"/>
      <c r="C867" s="58"/>
    </row>
    <row r="868" ht="14.25" customHeight="1">
      <c r="A868" s="57"/>
      <c r="B868" s="57"/>
      <c r="C868" s="58"/>
    </row>
    <row r="869" ht="14.25" customHeight="1">
      <c r="A869" s="57"/>
      <c r="B869" s="57"/>
      <c r="C869" s="58"/>
    </row>
    <row r="870" ht="14.25" customHeight="1">
      <c r="A870" s="57"/>
      <c r="B870" s="57"/>
      <c r="C870" s="58"/>
    </row>
    <row r="871" ht="14.25" customHeight="1">
      <c r="A871" s="57"/>
      <c r="B871" s="57"/>
      <c r="C871" s="58"/>
    </row>
    <row r="872" ht="14.25" customHeight="1">
      <c r="A872" s="57"/>
      <c r="B872" s="57"/>
      <c r="C872" s="58"/>
    </row>
    <row r="873" ht="14.25" customHeight="1">
      <c r="A873" s="57"/>
      <c r="B873" s="57"/>
      <c r="C873" s="58"/>
    </row>
    <row r="874" ht="14.25" customHeight="1">
      <c r="A874" s="57"/>
      <c r="B874" s="57"/>
      <c r="C874" s="58"/>
    </row>
    <row r="875" ht="14.25" customHeight="1">
      <c r="A875" s="57"/>
      <c r="B875" s="57"/>
      <c r="C875" s="58"/>
    </row>
    <row r="876" ht="14.25" customHeight="1">
      <c r="A876" s="57"/>
      <c r="B876" s="57"/>
      <c r="C876" s="58"/>
    </row>
    <row r="877" ht="14.25" customHeight="1">
      <c r="A877" s="57"/>
      <c r="B877" s="57"/>
      <c r="C877" s="58"/>
    </row>
    <row r="878" ht="14.25" customHeight="1">
      <c r="A878" s="57"/>
      <c r="B878" s="57"/>
      <c r="C878" s="58"/>
    </row>
    <row r="879" ht="14.25" customHeight="1">
      <c r="A879" s="57"/>
      <c r="B879" s="57"/>
      <c r="C879" s="58"/>
    </row>
    <row r="880" ht="14.25" customHeight="1">
      <c r="A880" s="57"/>
      <c r="B880" s="57"/>
      <c r="C880" s="58"/>
    </row>
    <row r="881" ht="14.25" customHeight="1">
      <c r="A881" s="57"/>
      <c r="B881" s="57"/>
      <c r="C881" s="58"/>
    </row>
    <row r="882" ht="14.25" customHeight="1">
      <c r="A882" s="57"/>
      <c r="B882" s="57"/>
      <c r="C882" s="58"/>
    </row>
    <row r="883" ht="14.25" customHeight="1">
      <c r="A883" s="57"/>
      <c r="B883" s="57"/>
      <c r="C883" s="58"/>
    </row>
    <row r="884" ht="14.25" customHeight="1">
      <c r="A884" s="57"/>
      <c r="B884" s="57"/>
      <c r="C884" s="58"/>
    </row>
    <row r="885" ht="14.25" customHeight="1">
      <c r="A885" s="57"/>
      <c r="B885" s="57"/>
      <c r="C885" s="58"/>
    </row>
    <row r="886" ht="14.25" customHeight="1">
      <c r="A886" s="57"/>
      <c r="B886" s="57"/>
      <c r="C886" s="58"/>
    </row>
    <row r="887" ht="14.25" customHeight="1">
      <c r="A887" s="57"/>
      <c r="B887" s="57"/>
      <c r="C887" s="58"/>
    </row>
    <row r="888" ht="14.25" customHeight="1">
      <c r="A888" s="57"/>
      <c r="B888" s="57"/>
      <c r="C888" s="58"/>
    </row>
    <row r="889" ht="14.25" customHeight="1">
      <c r="A889" s="57"/>
      <c r="B889" s="57"/>
      <c r="C889" s="58"/>
    </row>
    <row r="890" ht="14.25" customHeight="1">
      <c r="A890" s="57"/>
      <c r="B890" s="57"/>
      <c r="C890" s="58"/>
    </row>
    <row r="891" ht="14.25" customHeight="1">
      <c r="A891" s="57"/>
      <c r="B891" s="57"/>
      <c r="C891" s="58"/>
    </row>
    <row r="892" ht="14.25" customHeight="1">
      <c r="A892" s="57"/>
      <c r="B892" s="57"/>
      <c r="C892" s="58"/>
    </row>
    <row r="893" ht="14.25" customHeight="1">
      <c r="A893" s="57"/>
      <c r="B893" s="57"/>
      <c r="C893" s="58"/>
    </row>
    <row r="894" ht="14.25" customHeight="1">
      <c r="A894" s="57"/>
      <c r="B894" s="57"/>
      <c r="C894" s="58"/>
    </row>
    <row r="895" ht="14.25" customHeight="1">
      <c r="A895" s="57"/>
      <c r="B895" s="57"/>
      <c r="C895" s="58"/>
    </row>
    <row r="896" ht="14.25" customHeight="1">
      <c r="A896" s="57"/>
      <c r="B896" s="57"/>
      <c r="C896" s="58"/>
    </row>
    <row r="897" ht="14.25" customHeight="1">
      <c r="A897" s="57"/>
      <c r="B897" s="57"/>
      <c r="C897" s="58"/>
    </row>
    <row r="898" ht="14.25" customHeight="1">
      <c r="A898" s="57"/>
      <c r="B898" s="57"/>
      <c r="C898" s="58"/>
    </row>
    <row r="899" ht="14.25" customHeight="1">
      <c r="A899" s="57"/>
      <c r="B899" s="57"/>
      <c r="C899" s="58"/>
    </row>
    <row r="900" ht="14.25" customHeight="1">
      <c r="A900" s="57"/>
      <c r="B900" s="57"/>
      <c r="C900" s="58"/>
    </row>
    <row r="901" ht="14.25" customHeight="1">
      <c r="A901" s="57"/>
      <c r="B901" s="57"/>
      <c r="C901" s="58"/>
    </row>
    <row r="902" ht="14.25" customHeight="1">
      <c r="A902" s="57"/>
      <c r="B902" s="57"/>
      <c r="C902" s="58"/>
    </row>
    <row r="903" ht="14.25" customHeight="1">
      <c r="A903" s="57"/>
      <c r="B903" s="57"/>
      <c r="C903" s="58"/>
    </row>
    <row r="904" ht="14.25" customHeight="1">
      <c r="A904" s="57"/>
      <c r="B904" s="57"/>
      <c r="C904" s="58"/>
    </row>
    <row r="905" ht="14.25" customHeight="1">
      <c r="A905" s="57"/>
      <c r="B905" s="57"/>
      <c r="C905" s="58"/>
    </row>
    <row r="906" ht="14.25" customHeight="1">
      <c r="A906" s="57"/>
      <c r="B906" s="57"/>
      <c r="C906" s="58"/>
    </row>
    <row r="907" ht="14.25" customHeight="1">
      <c r="A907" s="57"/>
      <c r="B907" s="57"/>
      <c r="C907" s="58"/>
    </row>
    <row r="908" ht="14.25" customHeight="1">
      <c r="A908" s="57"/>
      <c r="B908" s="57"/>
      <c r="C908" s="58"/>
    </row>
    <row r="909" ht="14.25" customHeight="1">
      <c r="A909" s="57"/>
      <c r="B909" s="57"/>
      <c r="C909" s="58"/>
    </row>
    <row r="910" ht="14.25" customHeight="1">
      <c r="A910" s="57"/>
      <c r="B910" s="57"/>
      <c r="C910" s="58"/>
    </row>
    <row r="911" ht="14.25" customHeight="1">
      <c r="A911" s="57"/>
      <c r="B911" s="57"/>
      <c r="C911" s="58"/>
    </row>
    <row r="912" ht="14.25" customHeight="1">
      <c r="A912" s="57"/>
      <c r="B912" s="57"/>
      <c r="C912" s="58"/>
    </row>
    <row r="913" ht="14.25" customHeight="1">
      <c r="A913" s="57"/>
      <c r="B913" s="57"/>
      <c r="C913" s="58"/>
    </row>
    <row r="914" ht="14.25" customHeight="1">
      <c r="A914" s="57"/>
      <c r="B914" s="57"/>
      <c r="C914" s="58"/>
    </row>
    <row r="915" ht="14.25" customHeight="1">
      <c r="A915" s="57"/>
      <c r="B915" s="57"/>
      <c r="C915" s="58"/>
    </row>
    <row r="916" ht="14.25" customHeight="1">
      <c r="A916" s="57"/>
      <c r="B916" s="57"/>
      <c r="C916" s="58"/>
    </row>
    <row r="917" ht="14.25" customHeight="1">
      <c r="A917" s="57"/>
      <c r="B917" s="57"/>
      <c r="C917" s="58"/>
    </row>
    <row r="918" ht="14.25" customHeight="1">
      <c r="A918" s="57"/>
      <c r="B918" s="57"/>
      <c r="C918" s="58"/>
    </row>
    <row r="919" ht="14.25" customHeight="1">
      <c r="A919" s="57"/>
      <c r="B919" s="57"/>
      <c r="C919" s="58"/>
    </row>
    <row r="920" ht="14.25" customHeight="1">
      <c r="A920" s="57"/>
      <c r="B920" s="57"/>
      <c r="C920" s="58"/>
    </row>
    <row r="921" ht="14.25" customHeight="1">
      <c r="A921" s="57"/>
      <c r="B921" s="57"/>
      <c r="C921" s="58"/>
    </row>
    <row r="922" ht="14.25" customHeight="1">
      <c r="A922" s="57"/>
      <c r="B922" s="57"/>
      <c r="C922" s="58"/>
    </row>
    <row r="923" ht="14.25" customHeight="1">
      <c r="A923" s="57"/>
      <c r="B923" s="57"/>
      <c r="C923" s="58"/>
    </row>
    <row r="924" ht="14.25" customHeight="1">
      <c r="A924" s="57"/>
      <c r="B924" s="57"/>
      <c r="C924" s="58"/>
    </row>
    <row r="925" ht="14.25" customHeight="1">
      <c r="A925" s="57"/>
      <c r="B925" s="57"/>
      <c r="C925" s="58"/>
    </row>
    <row r="926" ht="14.25" customHeight="1">
      <c r="A926" s="57"/>
      <c r="B926" s="57"/>
      <c r="C926" s="58"/>
    </row>
    <row r="927" ht="14.25" customHeight="1">
      <c r="A927" s="57"/>
      <c r="B927" s="57"/>
      <c r="C927" s="58"/>
    </row>
    <row r="928" ht="14.25" customHeight="1">
      <c r="A928" s="57"/>
      <c r="B928" s="57"/>
      <c r="C928" s="58"/>
    </row>
    <row r="929" ht="14.25" customHeight="1">
      <c r="A929" s="57"/>
      <c r="B929" s="57"/>
      <c r="C929" s="58"/>
    </row>
    <row r="930" ht="14.25" customHeight="1">
      <c r="A930" s="57"/>
      <c r="B930" s="57"/>
      <c r="C930" s="58"/>
    </row>
    <row r="931" ht="14.25" customHeight="1">
      <c r="A931" s="57"/>
      <c r="B931" s="57"/>
      <c r="C931" s="58"/>
    </row>
    <row r="932" ht="14.25" customHeight="1">
      <c r="A932" s="57"/>
      <c r="B932" s="57"/>
      <c r="C932" s="58"/>
    </row>
    <row r="933" ht="14.25" customHeight="1">
      <c r="A933" s="57"/>
      <c r="B933" s="57"/>
      <c r="C933" s="58"/>
    </row>
    <row r="934" ht="14.25" customHeight="1">
      <c r="A934" s="57"/>
      <c r="B934" s="57"/>
      <c r="C934" s="58"/>
    </row>
    <row r="935" ht="14.25" customHeight="1">
      <c r="A935" s="57"/>
      <c r="B935" s="57"/>
      <c r="C935" s="58"/>
    </row>
    <row r="936" ht="14.25" customHeight="1">
      <c r="A936" s="57"/>
      <c r="B936" s="57"/>
      <c r="C936" s="58"/>
    </row>
    <row r="937" ht="14.25" customHeight="1">
      <c r="A937" s="57"/>
      <c r="B937" s="57"/>
      <c r="C937" s="58"/>
    </row>
    <row r="938" ht="14.25" customHeight="1">
      <c r="A938" s="57"/>
      <c r="B938" s="57"/>
      <c r="C938" s="58"/>
    </row>
    <row r="939" ht="14.25" customHeight="1">
      <c r="A939" s="57"/>
      <c r="B939" s="57"/>
      <c r="C939" s="58"/>
    </row>
    <row r="940" ht="14.25" customHeight="1">
      <c r="A940" s="57"/>
      <c r="B940" s="57"/>
      <c r="C940" s="58"/>
    </row>
    <row r="941" ht="14.25" customHeight="1">
      <c r="A941" s="57"/>
      <c r="B941" s="57"/>
      <c r="C941" s="58"/>
    </row>
    <row r="942" ht="14.25" customHeight="1">
      <c r="A942" s="57"/>
      <c r="B942" s="57"/>
      <c r="C942" s="58"/>
    </row>
    <row r="943" ht="14.25" customHeight="1">
      <c r="A943" s="57"/>
      <c r="B943" s="57"/>
      <c r="C943" s="58"/>
    </row>
    <row r="944" ht="14.25" customHeight="1">
      <c r="A944" s="57"/>
      <c r="B944" s="57"/>
      <c r="C944" s="58"/>
    </row>
    <row r="945" ht="14.25" customHeight="1">
      <c r="A945" s="57"/>
      <c r="B945" s="57"/>
      <c r="C945" s="58"/>
    </row>
    <row r="946" ht="14.25" customHeight="1">
      <c r="A946" s="57"/>
      <c r="B946" s="57"/>
      <c r="C946" s="58"/>
    </row>
    <row r="947" ht="14.25" customHeight="1">
      <c r="A947" s="57"/>
      <c r="B947" s="57"/>
      <c r="C947" s="58"/>
    </row>
    <row r="948" ht="14.25" customHeight="1">
      <c r="A948" s="57"/>
      <c r="B948" s="57"/>
      <c r="C948" s="58"/>
    </row>
    <row r="949" ht="14.25" customHeight="1">
      <c r="A949" s="57"/>
      <c r="B949" s="57"/>
      <c r="C949" s="58"/>
    </row>
    <row r="950" ht="14.25" customHeight="1">
      <c r="A950" s="57"/>
      <c r="B950" s="57"/>
      <c r="C950" s="58"/>
    </row>
    <row r="951" ht="14.25" customHeight="1">
      <c r="A951" s="57"/>
      <c r="B951" s="57"/>
      <c r="C951" s="58"/>
    </row>
    <row r="952" ht="14.25" customHeight="1">
      <c r="A952" s="57"/>
      <c r="B952" s="57"/>
      <c r="C952" s="58"/>
    </row>
    <row r="953" ht="14.25" customHeight="1">
      <c r="A953" s="57"/>
      <c r="B953" s="57"/>
      <c r="C953" s="58"/>
    </row>
    <row r="954" ht="14.25" customHeight="1">
      <c r="A954" s="57"/>
      <c r="B954" s="57"/>
      <c r="C954" s="58"/>
    </row>
    <row r="955" ht="14.25" customHeight="1">
      <c r="A955" s="57"/>
      <c r="B955" s="57"/>
      <c r="C955" s="58"/>
    </row>
    <row r="956" ht="14.25" customHeight="1">
      <c r="A956" s="57"/>
      <c r="B956" s="57"/>
      <c r="C956" s="58"/>
    </row>
    <row r="957" ht="14.25" customHeight="1">
      <c r="A957" s="57"/>
      <c r="B957" s="57"/>
      <c r="C957" s="58"/>
    </row>
    <row r="958" ht="14.25" customHeight="1">
      <c r="A958" s="57"/>
      <c r="B958" s="57"/>
      <c r="C958" s="58"/>
    </row>
    <row r="959" ht="14.25" customHeight="1">
      <c r="A959" s="57"/>
      <c r="B959" s="57"/>
      <c r="C959" s="58"/>
    </row>
    <row r="960" ht="14.25" customHeight="1">
      <c r="A960" s="57"/>
      <c r="B960" s="57"/>
      <c r="C960" s="58"/>
    </row>
    <row r="961" ht="14.25" customHeight="1">
      <c r="A961" s="57"/>
      <c r="B961" s="57"/>
      <c r="C961" s="58"/>
    </row>
    <row r="962" ht="14.25" customHeight="1">
      <c r="A962" s="57"/>
      <c r="B962" s="57"/>
      <c r="C962" s="58"/>
    </row>
    <row r="963" ht="14.25" customHeight="1">
      <c r="A963" s="57"/>
      <c r="B963" s="57"/>
      <c r="C963" s="58"/>
    </row>
    <row r="964" ht="14.25" customHeight="1">
      <c r="A964" s="57"/>
      <c r="B964" s="57"/>
      <c r="C964" s="58"/>
    </row>
    <row r="965" ht="14.25" customHeight="1">
      <c r="A965" s="57"/>
      <c r="B965" s="57"/>
      <c r="C965" s="58"/>
    </row>
    <row r="966" ht="14.25" customHeight="1">
      <c r="A966" s="57"/>
      <c r="B966" s="57"/>
      <c r="C966" s="58"/>
    </row>
    <row r="967" ht="14.25" customHeight="1">
      <c r="A967" s="57"/>
      <c r="B967" s="57"/>
      <c r="C967" s="58"/>
    </row>
    <row r="968" ht="14.25" customHeight="1">
      <c r="A968" s="57"/>
      <c r="B968" s="57"/>
      <c r="C968" s="58"/>
    </row>
    <row r="969" ht="14.25" customHeight="1">
      <c r="A969" s="57"/>
      <c r="B969" s="57"/>
      <c r="C969" s="58"/>
    </row>
    <row r="970" ht="14.25" customHeight="1">
      <c r="A970" s="57"/>
      <c r="B970" s="57"/>
      <c r="C970" s="58"/>
    </row>
    <row r="971" ht="14.25" customHeight="1">
      <c r="A971" s="57"/>
      <c r="B971" s="57"/>
      <c r="C971" s="58"/>
    </row>
    <row r="972" ht="14.25" customHeight="1">
      <c r="A972" s="57"/>
      <c r="B972" s="57"/>
      <c r="C972" s="58"/>
    </row>
    <row r="973" ht="14.25" customHeight="1">
      <c r="A973" s="57"/>
      <c r="B973" s="57"/>
      <c r="C973" s="58"/>
    </row>
    <row r="974" ht="14.25" customHeight="1">
      <c r="A974" s="57"/>
      <c r="B974" s="57"/>
      <c r="C974" s="58"/>
    </row>
    <row r="975" ht="14.25" customHeight="1">
      <c r="A975" s="57"/>
      <c r="B975" s="57"/>
      <c r="C975" s="58"/>
    </row>
    <row r="976" ht="14.25" customHeight="1">
      <c r="A976" s="57"/>
      <c r="B976" s="57"/>
      <c r="C976" s="58"/>
    </row>
    <row r="977" ht="14.25" customHeight="1">
      <c r="A977" s="57"/>
      <c r="B977" s="57"/>
      <c r="C977" s="58"/>
    </row>
    <row r="978" ht="14.25" customHeight="1">
      <c r="A978" s="57"/>
      <c r="B978" s="57"/>
      <c r="C978" s="58"/>
    </row>
    <row r="979" ht="14.25" customHeight="1">
      <c r="A979" s="57"/>
      <c r="B979" s="57"/>
      <c r="C979" s="58"/>
    </row>
    <row r="980" ht="14.25" customHeight="1">
      <c r="A980" s="57"/>
      <c r="B980" s="57"/>
      <c r="C980" s="58"/>
    </row>
    <row r="981" ht="14.25" customHeight="1">
      <c r="A981" s="57"/>
      <c r="B981" s="57"/>
      <c r="C981" s="58"/>
    </row>
    <row r="982" ht="14.25" customHeight="1">
      <c r="A982" s="57"/>
      <c r="B982" s="57"/>
      <c r="C982" s="58"/>
    </row>
    <row r="983" ht="14.25" customHeight="1">
      <c r="A983" s="57"/>
      <c r="B983" s="57"/>
      <c r="C983" s="58"/>
    </row>
    <row r="984" ht="14.25" customHeight="1">
      <c r="A984" s="57"/>
      <c r="B984" s="57"/>
      <c r="C984" s="58"/>
    </row>
    <row r="985" ht="14.25" customHeight="1">
      <c r="A985" s="57"/>
      <c r="B985" s="57"/>
      <c r="C985" s="58"/>
    </row>
    <row r="986" ht="14.25" customHeight="1">
      <c r="A986" s="57"/>
      <c r="B986" s="57"/>
      <c r="C986" s="58"/>
    </row>
    <row r="987" ht="14.25" customHeight="1">
      <c r="A987" s="57"/>
      <c r="B987" s="57"/>
      <c r="C987" s="58"/>
    </row>
    <row r="988" ht="14.25" customHeight="1">
      <c r="A988" s="57"/>
      <c r="B988" s="57"/>
      <c r="C988" s="58"/>
    </row>
    <row r="989" ht="14.25" customHeight="1">
      <c r="A989" s="57"/>
      <c r="B989" s="57"/>
      <c r="C989" s="58"/>
    </row>
    <row r="990" ht="14.25" customHeight="1">
      <c r="A990" s="57"/>
      <c r="B990" s="57"/>
      <c r="C990" s="58"/>
    </row>
    <row r="991" ht="14.25" customHeight="1">
      <c r="A991" s="57"/>
      <c r="B991" s="57"/>
      <c r="C991" s="58"/>
    </row>
    <row r="992" ht="14.25" customHeight="1">
      <c r="A992" s="57"/>
      <c r="B992" s="57"/>
      <c r="C992" s="58"/>
    </row>
    <row r="993" ht="14.25" customHeight="1">
      <c r="A993" s="57"/>
      <c r="B993" s="57"/>
      <c r="C993" s="58"/>
    </row>
    <row r="994" ht="14.25" customHeight="1">
      <c r="A994" s="57"/>
      <c r="B994" s="57"/>
      <c r="C994" s="58"/>
    </row>
    <row r="995" ht="14.25" customHeight="1">
      <c r="A995" s="57"/>
      <c r="B995" s="57"/>
      <c r="C995" s="58"/>
    </row>
    <row r="996" ht="14.25" customHeight="1">
      <c r="A996" s="57"/>
      <c r="B996" s="57"/>
      <c r="C996" s="58"/>
    </row>
    <row r="997" ht="14.25" customHeight="1">
      <c r="A997" s="57"/>
      <c r="B997" s="57"/>
      <c r="C997" s="58"/>
    </row>
    <row r="998" ht="14.25" customHeight="1">
      <c r="A998" s="57"/>
      <c r="B998" s="57"/>
      <c r="C998" s="58"/>
    </row>
    <row r="999" ht="14.25" customHeight="1">
      <c r="A999" s="57"/>
      <c r="B999" s="57"/>
      <c r="C999" s="58"/>
    </row>
    <row r="1000" ht="14.25" customHeight="1">
      <c r="A1000" s="57"/>
      <c r="B1000" s="57"/>
      <c r="C1000" s="58"/>
    </row>
  </sheetData>
  <mergeCells count="34">
    <mergeCell ref="A15:C15"/>
    <mergeCell ref="A36:C36"/>
    <mergeCell ref="A77:C77"/>
    <mergeCell ref="A131:C131"/>
    <mergeCell ref="A149:C149"/>
    <mergeCell ref="A156:C156"/>
    <mergeCell ref="B162:B163"/>
    <mergeCell ref="C162:C163"/>
    <mergeCell ref="A167:C167"/>
    <mergeCell ref="A171:C171"/>
    <mergeCell ref="A178:C178"/>
    <mergeCell ref="A179:C179"/>
    <mergeCell ref="B227:B228"/>
    <mergeCell ref="C227:C228"/>
    <mergeCell ref="A231:C231"/>
    <mergeCell ref="A240:C240"/>
    <mergeCell ref="A321:C321"/>
    <mergeCell ref="A348:C348"/>
    <mergeCell ref="A349:C349"/>
    <mergeCell ref="A362:C362"/>
    <mergeCell ref="A383:C383"/>
    <mergeCell ref="A517:A518"/>
    <mergeCell ref="C517:C518"/>
    <mergeCell ref="A526:C526"/>
    <mergeCell ref="A575:C575"/>
    <mergeCell ref="A586:C586"/>
    <mergeCell ref="A667:C667"/>
    <mergeCell ref="A424:C424"/>
    <mergeCell ref="A478:C478"/>
    <mergeCell ref="A496:C496"/>
    <mergeCell ref="A503:C503"/>
    <mergeCell ref="A506:C506"/>
    <mergeCell ref="A513:C513"/>
    <mergeCell ref="A516:C516"/>
  </mergeCells>
  <printOptions/>
  <pageMargins bottom="0.75" footer="0.0" header="0.0" left="0.7" right="0.7" top="0.75"/>
  <pageSetup orientation="landscape"/>
  <drawing r:id="rId1"/>
</worksheet>
</file>