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3\ЛБ361\"/>
    </mc:Choice>
  </mc:AlternateContent>
  <xr:revisionPtr revIDLastSave="0" documentId="13_ncr:1_{5E826B95-689C-4B6D-91F9-E133FDCAED66}" xr6:coauthVersionLast="36" xr6:coauthVersionMax="36" xr10:uidLastSave="{00000000-0000-0000-0000-000000000000}"/>
  <bookViews>
    <workbookView xWindow="0" yWindow="0" windowWidth="23016" windowHeight="8520" activeTab="2" xr2:uid="{5164D41F-AE77-4056-A3F1-E02D5CAA01A4}"/>
  </bookViews>
  <sheets>
    <sheet name="А" sheetId="1" r:id="rId1"/>
    <sheet name="Б" sheetId="2" r:id="rId2"/>
    <sheet name="В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E11" i="3"/>
  <c r="F11" i="3"/>
  <c r="G11" i="3"/>
  <c r="B11" i="3"/>
  <c r="E9" i="3"/>
  <c r="C9" i="3"/>
  <c r="D9" i="3"/>
  <c r="F9" i="3"/>
  <c r="G9" i="3"/>
  <c r="C7" i="3"/>
  <c r="D7" i="3"/>
  <c r="E7" i="3"/>
  <c r="F7" i="3"/>
  <c r="G7" i="3"/>
  <c r="C6" i="3"/>
  <c r="D6" i="3"/>
  <c r="E6" i="3"/>
  <c r="F6" i="3"/>
  <c r="G6" i="3"/>
  <c r="B7" i="3"/>
  <c r="B6" i="3"/>
  <c r="B9" i="3" s="1"/>
  <c r="C7" i="2"/>
  <c r="D7" i="2"/>
  <c r="E7" i="2"/>
  <c r="F7" i="2"/>
  <c r="G7" i="2"/>
  <c r="H7" i="2"/>
  <c r="B7" i="2"/>
  <c r="C4" i="2"/>
  <c r="D4" i="2"/>
  <c r="E4" i="2"/>
  <c r="F4" i="2"/>
  <c r="G4" i="2"/>
  <c r="H4" i="2"/>
  <c r="B4" i="2"/>
  <c r="B2" i="1"/>
  <c r="D6" i="1"/>
  <c r="C4" i="1"/>
  <c r="D4" i="1"/>
  <c r="E4" i="1"/>
  <c r="F4" i="1"/>
  <c r="G4" i="1"/>
  <c r="H4" i="1"/>
  <c r="B4" i="1"/>
  <c r="C6" i="1" l="1"/>
  <c r="B7" i="1"/>
  <c r="B6" i="1"/>
  <c r="H6" i="1"/>
  <c r="G6" i="1"/>
  <c r="F6" i="1"/>
  <c r="E6" i="1"/>
</calcChain>
</file>

<file path=xl/sharedStrings.xml><?xml version="1.0" encoding="utf-8"?>
<sst xmlns="http://schemas.openxmlformats.org/spreadsheetml/2006/main" count="24" uniqueCount="23">
  <si>
    <t>x, дел</t>
  </si>
  <si>
    <t>τ, мкс</t>
  </si>
  <si>
    <t>масштаб, ГГц</t>
  </si>
  <si>
    <t>1/τ</t>
  </si>
  <si>
    <t>σ(ν)</t>
  </si>
  <si>
    <t>пол цены дел</t>
  </si>
  <si>
    <t>масштаб, кГц</t>
  </si>
  <si>
    <t>ν, ГГц</t>
  </si>
  <si>
    <t>tau, мкс</t>
  </si>
  <si>
    <t>delta nu, кГц</t>
  </si>
  <si>
    <t>f</t>
  </si>
  <si>
    <t>signma delta nu, дел</t>
  </si>
  <si>
    <t>signma delta nu, кГц</t>
  </si>
  <si>
    <t>а_бок</t>
  </si>
  <si>
    <t>а_осн</t>
  </si>
  <si>
    <t>A_max</t>
  </si>
  <si>
    <t>A_min</t>
  </si>
  <si>
    <t>m</t>
  </si>
  <si>
    <t>а_бок/a_осн</t>
  </si>
  <si>
    <t>sigma A</t>
  </si>
  <si>
    <t xml:space="preserve">sigma m </t>
  </si>
  <si>
    <t>sigma a_ocn/a_bok</t>
  </si>
  <si>
    <t>sigma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</si>
</sst>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5603674540679"/>
          <c:y val="5.0925925925925923E-2"/>
          <c:w val="0.81203696412948378"/>
          <c:h val="0.769220982793817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69663167104112"/>
                  <c:y val="5.6154855643044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5000000000000005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А!$B$4:$H$4</c:f>
              <c:numCache>
                <c:formatCode>General</c:formatCode>
                <c:ptCount val="7"/>
                <c:pt idx="0">
                  <c:v>0.04</c:v>
                </c:pt>
                <c:pt idx="1">
                  <c:v>0.02</c:v>
                </c:pt>
                <c:pt idx="2">
                  <c:v>1.2500000000000001E-2</c:v>
                </c:pt>
                <c:pt idx="3">
                  <c:v>8.3333333333333332E-3</c:v>
                </c:pt>
                <c:pt idx="4">
                  <c:v>6.6666666666666671E-3</c:v>
                </c:pt>
                <c:pt idx="5">
                  <c:v>5.5555555555555558E-3</c:v>
                </c:pt>
                <c:pt idx="6">
                  <c:v>5.0000000000000001E-3</c:v>
                </c:pt>
              </c:numCache>
            </c:numRef>
          </c:xVal>
          <c:yVal>
            <c:numRef>
              <c:f>А!$B$6:$H$6</c:f>
              <c:numCache>
                <c:formatCode>General</c:formatCode>
                <c:ptCount val="7"/>
                <c:pt idx="0">
                  <c:v>0.04</c:v>
                </c:pt>
                <c:pt idx="1">
                  <c:v>1.7500000000000002E-2</c:v>
                </c:pt>
                <c:pt idx="2">
                  <c:v>1.2500000000000001E-2</c:v>
                </c:pt>
                <c:pt idx="3">
                  <c:v>5.0000000000000001E-3</c:v>
                </c:pt>
                <c:pt idx="4">
                  <c:v>3.4999999999999996E-3</c:v>
                </c:pt>
                <c:pt idx="5">
                  <c:v>2.5000000000000001E-3</c:v>
                </c:pt>
                <c:pt idx="6">
                  <c:v>1.25E-3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2-411F-ACB6-C78437B3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53135"/>
        <c:axId val="1923312111"/>
      </c:scatterChart>
      <c:valAx>
        <c:axId val="179235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/>
                  <a:t>1/τ</a:t>
                </a:r>
                <a:r>
                  <a:rPr lang="en-US" sz="1200" b="1"/>
                  <a:t>,</a:t>
                </a:r>
                <a:r>
                  <a:rPr lang="en-US" sz="1200" b="1" baseline="0"/>
                  <a:t> </a:t>
                </a:r>
                <a:r>
                  <a:rPr lang="ru-RU" sz="1200" b="1" baseline="0"/>
                  <a:t>мкс</a:t>
                </a:r>
                <a:r>
                  <a:rPr lang="ru-RU" sz="1200" b="1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0.4494188538932633"/>
              <c:y val="0.88587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312111"/>
        <c:crosses val="autoZero"/>
        <c:crossBetween val="midCat"/>
      </c:valAx>
      <c:valAx>
        <c:axId val="19233121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/>
                  <a:t>ν, </a:t>
                </a:r>
                <a:r>
                  <a:rPr lang="ru-RU" sz="1200" b="1"/>
                  <a:t>ГГц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423993875765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35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39607377844888E-2"/>
          <c:y val="5.0925925925925923E-2"/>
          <c:w val="0.86947190961860366"/>
          <c:h val="0.780540244969378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94207345086431E-2"/>
                  <c:y val="-2.599154272382619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Б!$B$7:$H$7</c:f>
                <c:numCache>
                  <c:formatCode>General</c:formatCode>
                  <c:ptCount val="7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2.5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</c:numCache>
              </c:numRef>
            </c:plus>
            <c:minus>
              <c:numRef>
                <c:f>Б!$B$7:$H$7</c:f>
                <c:numCache>
                  <c:formatCode>General</c:formatCode>
                  <c:ptCount val="7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2.5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Б!$B$5:$H$5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Б!$B$4:$H$4</c:f>
              <c:numCache>
                <c:formatCode>General</c:formatCode>
                <c:ptCount val="7"/>
                <c:pt idx="0">
                  <c:v>2</c:v>
                </c:pt>
                <c:pt idx="1">
                  <c:v>3.4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E-4C93-9A83-0B1C1E17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93423"/>
        <c:axId val="1923307535"/>
      </c:scatterChart>
      <c:valAx>
        <c:axId val="19232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</a:t>
                </a:r>
                <a:r>
                  <a:rPr lang="ru-RU" sz="1200" b="1" baseline="-25000"/>
                  <a:t>повт</a:t>
                </a:r>
                <a:r>
                  <a:rPr lang="ru-RU" sz="1200" b="1" baseline="0"/>
                  <a:t> , кГц</a:t>
                </a:r>
                <a:endParaRPr lang="ru-RU" sz="1200" b="1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307535"/>
        <c:crosses val="autoZero"/>
        <c:crossBetween val="midCat"/>
      </c:valAx>
      <c:valAx>
        <c:axId val="19233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δν</a:t>
                </a:r>
                <a:r>
                  <a:rPr lang="en-US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,</a:t>
                </a:r>
                <a:r>
                  <a:rPr lang="en-US" sz="12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</a:t>
                </a:r>
                <a:r>
                  <a:rPr lang="ru-RU" sz="1200" b="1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кГц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2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8937007874016"/>
          <c:y val="5.0925925925925923E-2"/>
          <c:w val="0.8373702974628171"/>
          <c:h val="0.76459135316418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949693788276466E-2"/>
                  <c:y val="-5.4904126567512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В!$B$9:$G$9</c:f>
                <c:numCache>
                  <c:formatCode>General</c:formatCode>
                  <c:ptCount val="6"/>
                  <c:pt idx="0">
                    <c:v>5.0942670810849328E-2</c:v>
                  </c:pt>
                  <c:pt idx="1">
                    <c:v>3.0199249060619826E-2</c:v>
                  </c:pt>
                  <c:pt idx="2">
                    <c:v>0</c:v>
                  </c:pt>
                  <c:pt idx="3">
                    <c:v>7.9565449104195163E-2</c:v>
                  </c:pt>
                  <c:pt idx="4">
                    <c:v>4.2615810473296392E-2</c:v>
                  </c:pt>
                  <c:pt idx="5">
                    <c:v>4.8436099890158832E-2</c:v>
                  </c:pt>
                </c:numCache>
              </c:numRef>
            </c:plus>
            <c:minus>
              <c:numRef>
                <c:f>В!$B$9:$G$9</c:f>
                <c:numCache>
                  <c:formatCode>General</c:formatCode>
                  <c:ptCount val="6"/>
                  <c:pt idx="0">
                    <c:v>5.0942670810849328E-2</c:v>
                  </c:pt>
                  <c:pt idx="1">
                    <c:v>3.0199249060619826E-2</c:v>
                  </c:pt>
                  <c:pt idx="2">
                    <c:v>0</c:v>
                  </c:pt>
                  <c:pt idx="3">
                    <c:v>7.9565449104195163E-2</c:v>
                  </c:pt>
                  <c:pt idx="4">
                    <c:v>4.2615810473296392E-2</c:v>
                  </c:pt>
                  <c:pt idx="5">
                    <c:v>4.8436099890158832E-2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В!$B$11:$G$11</c:f>
                <c:numCache>
                  <c:formatCode>General</c:formatCode>
                  <c:ptCount val="6"/>
                  <c:pt idx="0">
                    <c:v>9.7662144026523082E-2</c:v>
                  </c:pt>
                  <c:pt idx="1">
                    <c:v>8.9412999610314653E-2</c:v>
                  </c:pt>
                  <c:pt idx="2">
                    <c:v>0</c:v>
                  </c:pt>
                  <c:pt idx="3">
                    <c:v>8.5660089174882145E-2</c:v>
                  </c:pt>
                  <c:pt idx="4">
                    <c:v>9.1193127794408371E-2</c:v>
                  </c:pt>
                  <c:pt idx="5">
                    <c:v>9.5329908712842595E-2</c:v>
                  </c:pt>
                </c:numCache>
              </c:numRef>
            </c:plus>
            <c:minus>
              <c:numRef>
                <c:f>В!$B$11:$G$11</c:f>
                <c:numCache>
                  <c:formatCode>General</c:formatCode>
                  <c:ptCount val="6"/>
                  <c:pt idx="0">
                    <c:v>9.7662144026523082E-2</c:v>
                  </c:pt>
                  <c:pt idx="1">
                    <c:v>8.9412999610314653E-2</c:v>
                  </c:pt>
                  <c:pt idx="2">
                    <c:v>0</c:v>
                  </c:pt>
                  <c:pt idx="3">
                    <c:v>8.5660089174882145E-2</c:v>
                  </c:pt>
                  <c:pt idx="4">
                    <c:v>9.1193127794408371E-2</c:v>
                  </c:pt>
                  <c:pt idx="5">
                    <c:v>9.5329908712842595E-2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В!$B$6:$G$6</c:f>
              <c:numCache>
                <c:formatCode>General</c:formatCode>
                <c:ptCount val="6"/>
                <c:pt idx="0">
                  <c:v>1</c:v>
                </c:pt>
                <c:pt idx="1">
                  <c:v>0.51515151515151514</c:v>
                </c:pt>
                <c:pt idx="2">
                  <c:v>0</c:v>
                </c:pt>
                <c:pt idx="3">
                  <c:v>0.53846153846153844</c:v>
                </c:pt>
                <c:pt idx="4">
                  <c:v>0.75</c:v>
                </c:pt>
                <c:pt idx="5">
                  <c:v>0.875</c:v>
                </c:pt>
              </c:numCache>
            </c:numRef>
          </c:xVal>
          <c:yVal>
            <c:numRef>
              <c:f>В!$B$7:$G$7</c:f>
              <c:numCache>
                <c:formatCode>General</c:formatCode>
                <c:ptCount val="6"/>
                <c:pt idx="0">
                  <c:v>0.61111111111111116</c:v>
                </c:pt>
                <c:pt idx="1">
                  <c:v>0.3888888888888889</c:v>
                </c:pt>
                <c:pt idx="2">
                  <c:v>0</c:v>
                </c:pt>
                <c:pt idx="3">
                  <c:v>0.42105263157894735</c:v>
                </c:pt>
                <c:pt idx="4">
                  <c:v>0.44444444444444442</c:v>
                </c:pt>
                <c:pt idx="5">
                  <c:v>0.55555555555555558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2-4F9C-88EE-7DAA9B1F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46799"/>
        <c:axId val="1923298383"/>
      </c:scatterChart>
      <c:valAx>
        <c:axId val="19831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</a:t>
                </a:r>
                <a:endParaRPr lang="ru-RU" sz="1200" b="1"/>
              </a:p>
            </c:rich>
          </c:tx>
          <c:layout>
            <c:manualLayout>
              <c:xMode val="edge"/>
              <c:yMode val="edge"/>
              <c:x val="0.51030774278215218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298383"/>
        <c:crosses val="autoZero"/>
        <c:crossBetween val="midCat"/>
      </c:valAx>
      <c:valAx>
        <c:axId val="19232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</a:t>
                </a:r>
                <a:r>
                  <a:rPr lang="ru-RU" sz="1200" b="1" baseline="-25000"/>
                  <a:t>бок</a:t>
                </a:r>
                <a:r>
                  <a:rPr lang="en-US" sz="1200" b="1"/>
                  <a:t>/a</a:t>
                </a:r>
                <a:r>
                  <a:rPr lang="ru-RU" sz="1200" b="1" baseline="-25000"/>
                  <a:t>осн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63128827646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14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298175</xdr:colOff>
      <xdr:row>8</xdr:row>
      <xdr:rowOff>19879</xdr:rowOff>
    </xdr:from>
    <xdr:to>
      <xdr:col>10</xdr:col>
      <xdr:colOff>602975</xdr:colOff>
      <xdr:row>22</xdr:row>
      <xdr:rowOff>165652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D6EB66-30C0-4FED-BF08-AC8C10CF6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175260</xdr:rowOff>
    </xdr:from>
    <xdr:to>
      <xdr:col>11</xdr:col>
      <xdr:colOff>548640</xdr:colOff>
      <xdr:row>23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01B643-701D-46E3-BA81-62A8D45D3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13</xdr:row>
      <xdr:rowOff>0</xdr:rowOff>
    </xdr:from>
    <xdr:to>
      <xdr:col>10</xdr:col>
      <xdr:colOff>419100</xdr:colOff>
      <xdr:row>28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8017A9-FFDA-4EB1-BA9B-EB6903493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B039-D02A-4F0A-84BF-ECA75E3D385D}">
  <dimension ref="A2:H7"/>
  <sheetViews>
    <sheetView zoomScale="115" zoomScaleNormal="115" workbookViewId="0">
      <selection activeCell="A6" sqref="A6"/>
    </sheetView>
  </sheetViews>
  <sheetFormatPr defaultRowHeight="14.4" x14ac:dyDescent="0.3"/>
  <cols>
    <col min="1" max="1" width="12.21875" customWidth="1"/>
  </cols>
  <sheetData>
    <row r="2" spans="1:8" x14ac:dyDescent="0.3">
      <c r="A2" s="2" t="s">
        <v>2</v>
      </c>
      <c r="B2" s="2">
        <f>5 * 10^-3</f>
        <v>5.0000000000000001E-3</v>
      </c>
      <c r="C2" s="2"/>
      <c r="D2" s="2"/>
      <c r="E2" s="2"/>
      <c r="F2" s="2"/>
      <c r="G2" s="2"/>
      <c r="H2" s="2"/>
    </row>
    <row r="3" spans="1:8" x14ac:dyDescent="0.3">
      <c r="A3" s="3" t="s">
        <v>1</v>
      </c>
      <c r="B3" s="2">
        <v>25</v>
      </c>
      <c r="C3" s="2">
        <v>50</v>
      </c>
      <c r="D3" s="2">
        <v>80</v>
      </c>
      <c r="E3" s="2">
        <v>120</v>
      </c>
      <c r="F3" s="2">
        <v>150</v>
      </c>
      <c r="G3" s="2">
        <v>180</v>
      </c>
      <c r="H3" s="2">
        <v>200</v>
      </c>
    </row>
    <row r="4" spans="1:8" x14ac:dyDescent="0.3">
      <c r="A4" s="4" t="s">
        <v>3</v>
      </c>
      <c r="B4" s="2">
        <f>1/B3</f>
        <v>0.04</v>
      </c>
      <c r="C4" s="2">
        <f>1/C3</f>
        <v>0.02</v>
      </c>
      <c r="D4" s="2">
        <f>1/D3</f>
        <v>1.2500000000000001E-2</v>
      </c>
      <c r="E4" s="2">
        <f>1/E3</f>
        <v>8.3333333333333332E-3</v>
      </c>
      <c r="F4" s="2">
        <f>1/F3</f>
        <v>6.6666666666666671E-3</v>
      </c>
      <c r="G4" s="2">
        <f>1/G3</f>
        <v>5.5555555555555558E-3</v>
      </c>
      <c r="H4" s="2">
        <f>1/H3</f>
        <v>5.0000000000000001E-3</v>
      </c>
    </row>
    <row r="5" spans="1:8" x14ac:dyDescent="0.3">
      <c r="A5" s="4" t="s">
        <v>0</v>
      </c>
      <c r="B5" s="2">
        <v>8</v>
      </c>
      <c r="C5" s="2">
        <v>3.5</v>
      </c>
      <c r="D5" s="2">
        <v>2.5</v>
      </c>
      <c r="E5" s="2">
        <v>1</v>
      </c>
      <c r="F5" s="2">
        <v>0.7</v>
      </c>
      <c r="G5" s="2">
        <v>0.5</v>
      </c>
      <c r="H5" s="2">
        <v>0.25</v>
      </c>
    </row>
    <row r="6" spans="1:8" x14ac:dyDescent="0.3">
      <c r="A6" s="3" t="s">
        <v>7</v>
      </c>
      <c r="B6" s="2">
        <f>$B$2*B5</f>
        <v>0.04</v>
      </c>
      <c r="C6" s="2">
        <f t="shared" ref="C6:H6" si="0">$B$2*C5</f>
        <v>1.7500000000000002E-2</v>
      </c>
      <c r="D6" s="2">
        <f t="shared" si="0"/>
        <v>1.2500000000000001E-2</v>
      </c>
      <c r="E6" s="2">
        <f t="shared" si="0"/>
        <v>5.0000000000000001E-3</v>
      </c>
      <c r="F6" s="2">
        <f t="shared" si="0"/>
        <v>3.4999999999999996E-3</v>
      </c>
      <c r="G6" s="2">
        <f t="shared" si="0"/>
        <v>2.5000000000000001E-3</v>
      </c>
      <c r="H6" s="2">
        <f t="shared" si="0"/>
        <v>1.25E-3</v>
      </c>
    </row>
    <row r="7" spans="1:8" x14ac:dyDescent="0.3">
      <c r="A7" s="3" t="s">
        <v>4</v>
      </c>
      <c r="B7" s="2">
        <f xml:space="preserve"> 0.5 * B2</f>
        <v>2.5000000000000001E-3</v>
      </c>
      <c r="C7" s="2" t="s">
        <v>5</v>
      </c>
      <c r="D7" s="2"/>
      <c r="E7" s="2"/>
      <c r="F7" s="2"/>
      <c r="G7" s="2"/>
      <c r="H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B4D4-80C1-4308-A1EF-7ACB466FCAD7}">
  <dimension ref="A1:H7"/>
  <sheetViews>
    <sheetView workbookViewId="0">
      <selection activeCell="B5" sqref="B5:H5"/>
    </sheetView>
  </sheetViews>
  <sheetFormatPr defaultRowHeight="14.4" x14ac:dyDescent="0.3"/>
  <cols>
    <col min="1" max="1" width="18.6640625" customWidth="1"/>
  </cols>
  <sheetData>
    <row r="1" spans="1:8" x14ac:dyDescent="0.3">
      <c r="A1" s="1" t="s">
        <v>8</v>
      </c>
      <c r="B1">
        <v>50</v>
      </c>
    </row>
    <row r="2" spans="1:8" x14ac:dyDescent="0.3">
      <c r="A2" s="1" t="s">
        <v>0</v>
      </c>
      <c r="B2">
        <v>1</v>
      </c>
      <c r="C2">
        <v>1.7</v>
      </c>
      <c r="D2">
        <v>2</v>
      </c>
      <c r="E2">
        <v>1</v>
      </c>
      <c r="F2">
        <v>3</v>
      </c>
      <c r="G2">
        <v>4</v>
      </c>
      <c r="H2">
        <v>4.2</v>
      </c>
    </row>
    <row r="3" spans="1:8" x14ac:dyDescent="0.3">
      <c r="A3" s="1" t="s">
        <v>6</v>
      </c>
      <c r="B3">
        <v>2</v>
      </c>
      <c r="C3">
        <v>2</v>
      </c>
      <c r="D3">
        <v>2</v>
      </c>
      <c r="E3">
        <v>5</v>
      </c>
      <c r="F3">
        <v>2</v>
      </c>
      <c r="G3">
        <v>2</v>
      </c>
      <c r="H3">
        <v>2</v>
      </c>
    </row>
    <row r="4" spans="1:8" x14ac:dyDescent="0.3">
      <c r="A4" s="4" t="s">
        <v>9</v>
      </c>
      <c r="B4" s="2">
        <f>B3*B2</f>
        <v>2</v>
      </c>
      <c r="C4" s="2">
        <f t="shared" ref="C4:H4" si="0">C3*C2</f>
        <v>3.4</v>
      </c>
      <c r="D4" s="2">
        <f t="shared" si="0"/>
        <v>4</v>
      </c>
      <c r="E4" s="2">
        <f t="shared" si="0"/>
        <v>5</v>
      </c>
      <c r="F4" s="2">
        <f t="shared" si="0"/>
        <v>6</v>
      </c>
      <c r="G4" s="2">
        <f t="shared" si="0"/>
        <v>8</v>
      </c>
      <c r="H4" s="2">
        <f t="shared" si="0"/>
        <v>8.4</v>
      </c>
    </row>
    <row r="5" spans="1:8" x14ac:dyDescent="0.3">
      <c r="A5" s="4" t="s">
        <v>10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</row>
    <row r="6" spans="1:8" x14ac:dyDescent="0.3">
      <c r="A6" s="1" t="s">
        <v>11</v>
      </c>
      <c r="B6">
        <v>0.5</v>
      </c>
    </row>
    <row r="7" spans="1:8" x14ac:dyDescent="0.3">
      <c r="A7" s="1" t="s">
        <v>12</v>
      </c>
      <c r="B7">
        <f>$B$6 * B3</f>
        <v>1</v>
      </c>
      <c r="C7">
        <f t="shared" ref="C7:H7" si="1">$B$6 * C3</f>
        <v>1</v>
      </c>
      <c r="D7">
        <f t="shared" si="1"/>
        <v>1</v>
      </c>
      <c r="E7">
        <f t="shared" si="1"/>
        <v>2.5</v>
      </c>
      <c r="F7">
        <f t="shared" si="1"/>
        <v>1</v>
      </c>
      <c r="G7">
        <f t="shared" si="1"/>
        <v>1</v>
      </c>
      <c r="H7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4958-FA4F-4F8E-852F-8782BFB5A090}">
  <dimension ref="A2:G11"/>
  <sheetViews>
    <sheetView tabSelected="1" workbookViewId="0">
      <selection activeCell="B21" sqref="B21"/>
    </sheetView>
  </sheetViews>
  <sheetFormatPr defaultRowHeight="14.4" x14ac:dyDescent="0.3"/>
  <cols>
    <col min="1" max="1" width="18" customWidth="1"/>
  </cols>
  <sheetData>
    <row r="2" spans="1:7" x14ac:dyDescent="0.3">
      <c r="A2" s="4" t="s">
        <v>13</v>
      </c>
      <c r="B2" s="2">
        <v>11</v>
      </c>
      <c r="C2" s="2">
        <v>7</v>
      </c>
      <c r="D2" s="2">
        <v>0</v>
      </c>
      <c r="E2" s="2">
        <v>8</v>
      </c>
      <c r="F2" s="2">
        <v>8</v>
      </c>
      <c r="G2" s="2">
        <v>10</v>
      </c>
    </row>
    <row r="3" spans="1:7" x14ac:dyDescent="0.3">
      <c r="A3" s="4" t="s">
        <v>14</v>
      </c>
      <c r="B3" s="2">
        <v>18</v>
      </c>
      <c r="C3" s="2">
        <v>18</v>
      </c>
      <c r="D3" s="2">
        <v>19</v>
      </c>
      <c r="E3" s="2">
        <v>19</v>
      </c>
      <c r="F3" s="2">
        <v>18</v>
      </c>
      <c r="G3" s="2">
        <v>18</v>
      </c>
    </row>
    <row r="4" spans="1:7" x14ac:dyDescent="0.3">
      <c r="A4" s="4" t="s">
        <v>15</v>
      </c>
      <c r="B4" s="2">
        <v>17</v>
      </c>
      <c r="C4" s="2">
        <v>12.5</v>
      </c>
      <c r="D4" s="2">
        <v>4</v>
      </c>
      <c r="E4" s="2">
        <v>5</v>
      </c>
      <c r="F4" s="2">
        <v>14</v>
      </c>
      <c r="G4" s="2">
        <v>15</v>
      </c>
    </row>
    <row r="5" spans="1:7" x14ac:dyDescent="0.3">
      <c r="A5" s="4" t="s">
        <v>16</v>
      </c>
      <c r="B5" s="2">
        <v>0</v>
      </c>
      <c r="C5" s="2">
        <v>4</v>
      </c>
      <c r="D5" s="2">
        <v>4</v>
      </c>
      <c r="E5" s="2">
        <v>1.5</v>
      </c>
      <c r="F5" s="2">
        <v>2</v>
      </c>
      <c r="G5" s="2">
        <v>1</v>
      </c>
    </row>
    <row r="6" spans="1:7" x14ac:dyDescent="0.3">
      <c r="A6" s="4" t="s">
        <v>17</v>
      </c>
      <c r="B6" s="2">
        <f xml:space="preserve"> (B4 - B5)/(B4+B5)</f>
        <v>1</v>
      </c>
      <c r="C6" s="2">
        <f t="shared" ref="C6:G6" si="0" xml:space="preserve"> (C4 - C5)/(C4+C5)</f>
        <v>0.51515151515151514</v>
      </c>
      <c r="D6" s="2">
        <f t="shared" si="0"/>
        <v>0</v>
      </c>
      <c r="E6" s="2">
        <f t="shared" si="0"/>
        <v>0.53846153846153844</v>
      </c>
      <c r="F6" s="2">
        <f t="shared" si="0"/>
        <v>0.75</v>
      </c>
      <c r="G6" s="2">
        <f t="shared" si="0"/>
        <v>0.875</v>
      </c>
    </row>
    <row r="7" spans="1:7" x14ac:dyDescent="0.3">
      <c r="A7" s="4" t="s">
        <v>18</v>
      </c>
      <c r="B7" s="2">
        <f>B2/B3</f>
        <v>0.61111111111111116</v>
      </c>
      <c r="C7" s="2">
        <f t="shared" ref="C7:G7" si="1">C2/C3</f>
        <v>0.3888888888888889</v>
      </c>
      <c r="D7" s="2">
        <f t="shared" si="1"/>
        <v>0</v>
      </c>
      <c r="E7" s="2">
        <f t="shared" si="1"/>
        <v>0.42105263157894735</v>
      </c>
      <c r="F7" s="2">
        <f t="shared" si="1"/>
        <v>0.44444444444444442</v>
      </c>
      <c r="G7" s="2">
        <f t="shared" si="1"/>
        <v>0.55555555555555558</v>
      </c>
    </row>
    <row r="8" spans="1:7" x14ac:dyDescent="0.3">
      <c r="A8" s="5" t="s">
        <v>19</v>
      </c>
      <c r="B8" s="6">
        <v>0.5</v>
      </c>
    </row>
    <row r="9" spans="1:7" x14ac:dyDescent="0.3">
      <c r="A9" s="5" t="s">
        <v>20</v>
      </c>
      <c r="B9">
        <f>B6*SQRT($B$8^2/B4^2+2*$B$8^2/(B4+B5)^2)</f>
        <v>5.0942670810849328E-2</v>
      </c>
      <c r="C9">
        <f t="shared" ref="C9:G9" si="2">C6*SQRT($B$8^2/C4^2+2*$B$8^2/(C4+C5)^2)</f>
        <v>3.0199249060619826E-2</v>
      </c>
      <c r="D9">
        <f t="shared" si="2"/>
        <v>0</v>
      </c>
      <c r="E9">
        <f>E6*SQRT($B$8^2/E4^2+2*$B$8^2/(E4+E5)^2)</f>
        <v>7.9565449104195163E-2</v>
      </c>
      <c r="F9">
        <f t="shared" si="2"/>
        <v>4.2615810473296392E-2</v>
      </c>
      <c r="G9">
        <f t="shared" si="2"/>
        <v>4.8436099890158832E-2</v>
      </c>
    </row>
    <row r="10" spans="1:7" x14ac:dyDescent="0.3">
      <c r="A10" s="5" t="s">
        <v>22</v>
      </c>
      <c r="B10">
        <v>1.5</v>
      </c>
    </row>
    <row r="11" spans="1:7" x14ac:dyDescent="0.3">
      <c r="A11" s="5" t="s">
        <v>21</v>
      </c>
      <c r="B11">
        <f xml:space="preserve"> B7 * SQRT( $B$10^2/B3^2 + $B$10^2/B2^2)</f>
        <v>9.7662144026523082E-2</v>
      </c>
      <c r="C11">
        <f t="shared" ref="C11:G11" si="3" xml:space="preserve"> C7 * SQRT( $B$10^2/C3^2 + $B$10^2/C2^2)</f>
        <v>8.9412999610314653E-2</v>
      </c>
      <c r="D11">
        <v>0</v>
      </c>
      <c r="E11">
        <f t="shared" si="3"/>
        <v>8.5660089174882145E-2</v>
      </c>
      <c r="F11">
        <f t="shared" si="3"/>
        <v>9.1193127794408371E-2</v>
      </c>
      <c r="G11">
        <f t="shared" si="3"/>
        <v>9.5329908712842595E-2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</vt:lpstr>
      <vt:lpstr>Б</vt:lpstr>
      <vt:lpstr>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2021-09-28T13:00:45Z</dcterms:created>
  <dcterms:modified xsi:type="dcterms:W3CDTF">2021-09-28T17:34:39Z</dcterms:modified>
</cp:coreProperties>
</file>