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ЛБ431\"/>
    </mc:Choice>
  </mc:AlternateContent>
  <xr:revisionPtr revIDLastSave="0" documentId="13_ncr:1_{AA2F1326-1064-4AF8-A558-839EFF280261}" xr6:coauthVersionLast="36" xr6:coauthVersionMax="36" xr10:uidLastSave="{00000000-0000-0000-0000-000000000000}"/>
  <bookViews>
    <workbookView xWindow="0" yWindow="0" windowWidth="17256" windowHeight="5556" xr2:uid="{2D7872CD-42C9-44B7-AAA8-F10A23ED333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4" i="1"/>
  <c r="B25" i="1"/>
  <c r="B23" i="1"/>
  <c r="B1" i="1"/>
  <c r="F7" i="1" s="1"/>
  <c r="F8" i="1"/>
  <c r="F9" i="1"/>
  <c r="F10" i="1"/>
  <c r="F6" i="1"/>
  <c r="D7" i="1"/>
  <c r="E8" i="1"/>
  <c r="E9" i="1"/>
  <c r="D8" i="1"/>
  <c r="D9" i="1"/>
  <c r="D10" i="1"/>
  <c r="E10" i="1" s="1"/>
  <c r="C8" i="1"/>
  <c r="C9" i="1"/>
  <c r="C10" i="1"/>
  <c r="C7" i="1"/>
  <c r="E7" i="1" l="1"/>
  <c r="G17" i="1"/>
</calcChain>
</file>

<file path=xl/sharedStrings.xml><?xml version="1.0" encoding="utf-8"?>
<sst xmlns="http://schemas.openxmlformats.org/spreadsheetml/2006/main" count="30" uniqueCount="29">
  <si>
    <t>0 щели S_2</t>
  </si>
  <si>
    <t>0.035 мм</t>
  </si>
  <si>
    <t>дифракция Френеля</t>
  </si>
  <si>
    <t>z, см</t>
  </si>
  <si>
    <t>n</t>
  </si>
  <si>
    <t>b, мм</t>
  </si>
  <si>
    <t>m</t>
  </si>
  <si>
    <t>x, мм</t>
  </si>
  <si>
    <t>ширина, мм</t>
  </si>
  <si>
    <t>n, число max</t>
  </si>
  <si>
    <t>две щели</t>
  </si>
  <si>
    <t>фраунгофер</t>
  </si>
  <si>
    <t>b_0, мм</t>
  </si>
  <si>
    <t>f_1</t>
  </si>
  <si>
    <t>f_2</t>
  </si>
  <si>
    <t>разрешающая способность</t>
  </si>
  <si>
    <t>d (расст), мм</t>
  </si>
  <si>
    <t>b (ширина), мм</t>
  </si>
  <si>
    <t>a</t>
  </si>
  <si>
    <t>z_m</t>
  </si>
  <si>
    <t>lambda, cm</t>
  </si>
  <si>
    <t>2z_m</t>
  </si>
  <si>
    <t>delta 2*z_0</t>
  </si>
  <si>
    <t>delta x</t>
  </si>
  <si>
    <t>sigma delta x</t>
  </si>
  <si>
    <t xml:space="preserve">d  </t>
  </si>
  <si>
    <t xml:space="preserve">sigma d  </t>
  </si>
  <si>
    <t xml:space="preserve">b_0  </t>
  </si>
  <si>
    <t>sigma b_0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</si>
</sst>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1AB7-D21D-4CC4-B00E-7A6A04226F18}">
  <dimension ref="A1:K28"/>
  <sheetViews>
    <sheetView tabSelected="1" topLeftCell="E1" workbookViewId="0">
      <selection activeCell="B29" sqref="B29"/>
    </sheetView>
  </sheetViews>
  <sheetFormatPr defaultRowHeight="14.4" x14ac:dyDescent="0.3"/>
  <cols>
    <col min="1" max="1" width="11.109375" customWidth="1"/>
    <col min="2" max="2" width="11" bestFit="1" customWidth="1"/>
    <col min="5" max="5" width="13.33203125" customWidth="1"/>
    <col min="6" max="6" width="10.88671875" customWidth="1"/>
  </cols>
  <sheetData>
    <row r="1" spans="1:11" x14ac:dyDescent="0.3">
      <c r="A1" t="s">
        <v>20</v>
      </c>
      <c r="B1">
        <f xml:space="preserve"> 578 * 10^(-7)</f>
        <v>5.7799999999999995E-5</v>
      </c>
    </row>
    <row r="2" spans="1:11" x14ac:dyDescent="0.3">
      <c r="A2" t="s">
        <v>0</v>
      </c>
      <c r="B2" t="s">
        <v>1</v>
      </c>
    </row>
    <row r="4" spans="1:11" x14ac:dyDescent="0.3">
      <c r="A4" s="5" t="s">
        <v>2</v>
      </c>
      <c r="B4" s="6"/>
      <c r="C4" s="6"/>
      <c r="D4" s="6"/>
      <c r="E4" s="6"/>
    </row>
    <row r="5" spans="1:11" x14ac:dyDescent="0.3">
      <c r="A5" s="2" t="s">
        <v>3</v>
      </c>
      <c r="B5" s="2" t="s">
        <v>4</v>
      </c>
      <c r="C5" s="2" t="s">
        <v>18</v>
      </c>
      <c r="D5" s="2" t="s">
        <v>19</v>
      </c>
      <c r="E5" s="2" t="s">
        <v>21</v>
      </c>
      <c r="F5" s="3" t="s">
        <v>22</v>
      </c>
      <c r="H5" s="4" t="s">
        <v>15</v>
      </c>
      <c r="I5" s="4"/>
    </row>
    <row r="6" spans="1:11" x14ac:dyDescent="0.3">
      <c r="A6" s="2">
        <v>49.8</v>
      </c>
      <c r="B6" s="2">
        <v>0</v>
      </c>
      <c r="C6" s="2">
        <v>0</v>
      </c>
      <c r="D6" s="2">
        <v>0</v>
      </c>
      <c r="E6" s="2">
        <v>0</v>
      </c>
      <c r="F6" t="e">
        <f xml:space="preserve"> SQRT( $B$1 * B6 / C6 * 2) * 0.05 * 10^3</f>
        <v>#DIV/0!</v>
      </c>
      <c r="H6" t="s">
        <v>12</v>
      </c>
      <c r="I6">
        <v>6.3E-2</v>
      </c>
    </row>
    <row r="7" spans="1:11" x14ac:dyDescent="0.3">
      <c r="A7" s="2">
        <v>51.6</v>
      </c>
      <c r="B7" s="2">
        <v>1</v>
      </c>
      <c r="C7" s="2">
        <f>A7 - $A$6</f>
        <v>1.8000000000000043</v>
      </c>
      <c r="D7" s="2">
        <f xml:space="preserve"> SQRT(C7 * B7 * $B$1) * 10^3</f>
        <v>10.200000000000012</v>
      </c>
      <c r="E7" s="2">
        <f xml:space="preserve"> 2 * D7</f>
        <v>20.400000000000023</v>
      </c>
      <c r="F7">
        <f xml:space="preserve"> 2 * SQRT( $B$1 * B7 / C7 * 2) * 0.05 * 10^3</f>
        <v>0.80138768534475291</v>
      </c>
      <c r="H7" t="s">
        <v>16</v>
      </c>
      <c r="I7">
        <v>1.6</v>
      </c>
    </row>
    <row r="8" spans="1:11" x14ac:dyDescent="0.3">
      <c r="A8" s="2">
        <v>50.9</v>
      </c>
      <c r="B8" s="2">
        <v>2</v>
      </c>
      <c r="C8" s="2">
        <f>A8 - $A$6</f>
        <v>1.1000000000000014</v>
      </c>
      <c r="D8" s="2">
        <f xml:space="preserve"> SQRT(C8 * B8 * $B$1) * 10^3</f>
        <v>11.276524287208366</v>
      </c>
      <c r="E8" s="2">
        <f t="shared" ref="E8:E10" si="0" xml:space="preserve"> 2 * D8</f>
        <v>22.553048574416731</v>
      </c>
      <c r="F8">
        <f t="shared" ref="F8:F10" si="1" xml:space="preserve"> 2 * SQRT( $B$1 * B8 / C8 * 2) * 0.05 * 10^3</f>
        <v>1.4497648712181501</v>
      </c>
      <c r="H8" t="s">
        <v>17</v>
      </c>
      <c r="I8">
        <v>0.2</v>
      </c>
    </row>
    <row r="9" spans="1:11" x14ac:dyDescent="0.3">
      <c r="A9" s="2">
        <v>50.6</v>
      </c>
      <c r="B9" s="2">
        <v>3</v>
      </c>
      <c r="C9" s="2">
        <f>A9 - $A$6</f>
        <v>0.80000000000000426</v>
      </c>
      <c r="D9" s="2">
        <f xml:space="preserve"> SQRT(C9 * B9 * $B$1) * 10^3</f>
        <v>11.777945491468397</v>
      </c>
      <c r="E9" s="2">
        <f t="shared" si="0"/>
        <v>23.555890982936795</v>
      </c>
      <c r="F9">
        <f t="shared" si="1"/>
        <v>2.0820662813656958</v>
      </c>
    </row>
    <row r="10" spans="1:11" x14ac:dyDescent="0.3">
      <c r="A10" s="2">
        <v>50.4</v>
      </c>
      <c r="B10" s="2">
        <v>4</v>
      </c>
      <c r="C10" s="2">
        <f>A10 - $A$6</f>
        <v>0.60000000000000142</v>
      </c>
      <c r="D10" s="2">
        <f xml:space="preserve"> SQRT(C10 * B10 * $B$1) * 10^3</f>
        <v>11.77794549146838</v>
      </c>
      <c r="E10" s="2">
        <f t="shared" si="0"/>
        <v>23.555890982936759</v>
      </c>
      <c r="F10">
        <f t="shared" si="1"/>
        <v>2.7760883751542651</v>
      </c>
    </row>
    <row r="11" spans="1:11" x14ac:dyDescent="0.3">
      <c r="A11" t="s">
        <v>5</v>
      </c>
      <c r="B11" s="3">
        <v>0.26</v>
      </c>
    </row>
    <row r="15" spans="1:11" x14ac:dyDescent="0.3">
      <c r="A15" t="s">
        <v>11</v>
      </c>
    </row>
    <row r="16" spans="1:11" x14ac:dyDescent="0.3">
      <c r="A16" t="s">
        <v>6</v>
      </c>
      <c r="B16">
        <v>-5</v>
      </c>
      <c r="C16">
        <v>-4</v>
      </c>
      <c r="D16">
        <v>-3</v>
      </c>
      <c r="E16">
        <v>-2</v>
      </c>
      <c r="F16">
        <v>-1</v>
      </c>
      <c r="G16">
        <v>0</v>
      </c>
      <c r="H16">
        <v>1</v>
      </c>
      <c r="I16">
        <v>2</v>
      </c>
      <c r="J16">
        <v>3</v>
      </c>
      <c r="K16">
        <v>4</v>
      </c>
    </row>
    <row r="17" spans="1:11" x14ac:dyDescent="0.3">
      <c r="A17" t="s">
        <v>7</v>
      </c>
      <c r="B17">
        <v>1.2</v>
      </c>
      <c r="C17">
        <v>1.3</v>
      </c>
      <c r="D17">
        <v>1.5</v>
      </c>
      <c r="E17">
        <v>1.7</v>
      </c>
      <c r="F17">
        <v>1.84</v>
      </c>
      <c r="G17">
        <f>AVERAGE(F17,H17)</f>
        <v>1.98</v>
      </c>
      <c r="H17">
        <v>2.12</v>
      </c>
      <c r="I17">
        <v>2.2799999999999998</v>
      </c>
      <c r="J17">
        <v>2.4500000000000002</v>
      </c>
      <c r="K17">
        <v>2.6</v>
      </c>
    </row>
    <row r="19" spans="1:11" x14ac:dyDescent="0.3">
      <c r="A19" s="4" t="s">
        <v>10</v>
      </c>
      <c r="B19" s="4"/>
    </row>
    <row r="20" spans="1:11" x14ac:dyDescent="0.3">
      <c r="A20" t="s">
        <v>8</v>
      </c>
      <c r="B20">
        <v>0.6</v>
      </c>
      <c r="D20" t="s">
        <v>13</v>
      </c>
      <c r="E20">
        <v>12.5</v>
      </c>
    </row>
    <row r="21" spans="1:11" x14ac:dyDescent="0.3">
      <c r="A21" s="1" t="s">
        <v>9</v>
      </c>
      <c r="B21">
        <v>18</v>
      </c>
      <c r="D21" t="s">
        <v>14</v>
      </c>
      <c r="E21">
        <v>11.5</v>
      </c>
    </row>
    <row r="22" spans="1:11" x14ac:dyDescent="0.3">
      <c r="A22" t="s">
        <v>12</v>
      </c>
      <c r="B22">
        <v>0.28499999999999998</v>
      </c>
    </row>
    <row r="23" spans="1:11" x14ac:dyDescent="0.3">
      <c r="A23" t="s">
        <v>23</v>
      </c>
      <c r="B23">
        <f>B20/B21</f>
        <v>3.3333333333333333E-2</v>
      </c>
    </row>
    <row r="24" spans="1:11" x14ac:dyDescent="0.3">
      <c r="A24" t="s">
        <v>24</v>
      </c>
      <c r="B24">
        <f>B23 * 0.02/B20</f>
        <v>1.1111111111111111E-3</v>
      </c>
    </row>
    <row r="25" spans="1:11" x14ac:dyDescent="0.3">
      <c r="A25" t="s">
        <v>25</v>
      </c>
      <c r="B25">
        <f>E21 * B1 * 10 / B23</f>
        <v>0.19940999999999998</v>
      </c>
    </row>
    <row r="26" spans="1:11" x14ac:dyDescent="0.3">
      <c r="A26" t="s">
        <v>26</v>
      </c>
      <c r="B26">
        <f>B25 * B24/B23</f>
        <v>6.6469999999999993E-3</v>
      </c>
    </row>
    <row r="27" spans="1:11" x14ac:dyDescent="0.3">
      <c r="A27" t="s">
        <v>27</v>
      </c>
      <c r="B27">
        <f xml:space="preserve"> E20 * B1 * 10 / B25</f>
        <v>3.6231884057971016E-2</v>
      </c>
    </row>
    <row r="28" spans="1:11" x14ac:dyDescent="0.3">
      <c r="A28" t="s">
        <v>28</v>
      </c>
      <c r="B28">
        <f xml:space="preserve"> B27 * B26/B25</f>
        <v>1.207729468599034E-3</v>
      </c>
    </row>
  </sheetData>
  <mergeCells count="3">
    <mergeCell ref="A19:B19"/>
    <mergeCell ref="H5:I5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2022-04-20T06:13:32Z</dcterms:created>
  <dcterms:modified xsi:type="dcterms:W3CDTF">2022-04-20T16:31:49Z</dcterms:modified>
</cp:coreProperties>
</file>