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ishuang/Desktop/DFP BU Housing/"/>
    </mc:Choice>
  </mc:AlternateContent>
  <xr:revisionPtr revIDLastSave="0" documentId="13_ncr:1_{1FD81A6E-0601-CA46-8D22-15A22FB4E3B0}" xr6:coauthVersionLast="47" xr6:coauthVersionMax="47" xr10:uidLastSave="{00000000-0000-0000-0000-000000000000}"/>
  <bookViews>
    <workbookView xWindow="0" yWindow="500" windowWidth="28800" windowHeight="16480" activeTab="1" xr2:uid="{C447CE43-5164-CF4C-98F6-5E1A7B483C1B}"/>
  </bookViews>
  <sheets>
    <sheet name="README" sheetId="10" r:id="rId1"/>
    <sheet name="15-22 Total" sheetId="9" r:id="rId2"/>
    <sheet name="15-16" sheetId="1" r:id="rId3"/>
    <sheet name="16-17" sheetId="2" r:id="rId4"/>
    <sheet name="17-18" sheetId="3" r:id="rId5"/>
    <sheet name="18-19" sheetId="4" r:id="rId6"/>
    <sheet name="19-20" sheetId="5" r:id="rId7"/>
    <sheet name="20-21" sheetId="6" r:id="rId8"/>
    <sheet name="21-22" sheetId="7" r:id="rId9"/>
    <sheet name="22-23" sheetId="8" r:id="rId10"/>
  </sheets>
  <definedNames>
    <definedName name="tabula_2015_16_Academic_Year___Housing___Boston_University" localSheetId="2">'15-16'!$A$1:$D$18</definedName>
    <definedName name="tabula_2016_17_Academic_Year___Housing___Boston_University" localSheetId="3">'16-17'!$A$1:$D$25</definedName>
    <definedName name="tabula_2017_18_Academic_Year___Housing___Boston_University" localSheetId="4">'17-18'!$A$1:$D$28</definedName>
    <definedName name="tabula_2018_19_Academic_Year_Rates___Housing___Boston_University" localSheetId="5">'18-19'!$A$1:$D$25</definedName>
    <definedName name="tabula_2019_20_Academic_Year_Rates___Housing___Boston_University" localSheetId="6">'19-20'!$A$1:$D$25</definedName>
    <definedName name="tabula_2020_21_Academic_Year_Rates___Boston_University_Housing" localSheetId="7">'20-21'!$A$1:$D$22</definedName>
    <definedName name="tabula_2021_22_Academic_Year_Rates___Boston_University_Housing" localSheetId="8">'21-22'!$A$1:$D$23</definedName>
    <definedName name="tabula_2022_23_Academic_Year_Rates___Boston_University_Housing" localSheetId="9">'22-23'!$A$1:$D$26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4" i="8"/>
  <c r="Q16" i="9"/>
  <c r="R16" i="9"/>
  <c r="K16" i="9"/>
  <c r="L16" i="9"/>
  <c r="M16" i="9"/>
  <c r="N16" i="9"/>
  <c r="O16" i="9"/>
  <c r="P16" i="9"/>
  <c r="J16" i="9"/>
  <c r="J15" i="9"/>
  <c r="K15" i="9"/>
  <c r="L15" i="9"/>
  <c r="M15" i="9"/>
  <c r="N15" i="9"/>
  <c r="O15" i="9"/>
  <c r="P15" i="9"/>
  <c r="R15" i="9"/>
  <c r="R3" i="9"/>
  <c r="R4" i="9"/>
  <c r="R5" i="9"/>
  <c r="R6" i="9"/>
  <c r="R7" i="9"/>
  <c r="R8" i="9"/>
  <c r="R9" i="9"/>
  <c r="R10" i="9"/>
  <c r="R11" i="9"/>
  <c r="R12" i="9"/>
  <c r="R13" i="9"/>
  <c r="R2" i="9"/>
  <c r="Q15" i="9"/>
  <c r="Q3" i="9"/>
  <c r="Q4" i="9"/>
  <c r="Q5" i="9"/>
  <c r="Q6" i="9"/>
  <c r="Q7" i="9"/>
  <c r="Q8" i="9"/>
  <c r="Q9" i="9"/>
  <c r="Q10" i="9"/>
  <c r="Q11" i="9"/>
  <c r="Q12" i="9"/>
  <c r="Q13" i="9"/>
  <c r="Q2" i="9"/>
  <c r="H15" i="9"/>
  <c r="I15" i="9"/>
  <c r="P3" i="9"/>
  <c r="P4" i="9"/>
  <c r="P5" i="9"/>
  <c r="P6" i="9"/>
  <c r="P7" i="9"/>
  <c r="P8" i="9"/>
  <c r="P9" i="9"/>
  <c r="P10" i="9"/>
  <c r="P11" i="9"/>
  <c r="P12" i="9"/>
  <c r="P13" i="9"/>
  <c r="O3" i="9"/>
  <c r="O4" i="9"/>
  <c r="O5" i="9"/>
  <c r="O6" i="9"/>
  <c r="O7" i="9"/>
  <c r="O8" i="9"/>
  <c r="O9" i="9"/>
  <c r="O10" i="9"/>
  <c r="O11" i="9"/>
  <c r="O12" i="9"/>
  <c r="O13" i="9"/>
  <c r="N3" i="9"/>
  <c r="N4" i="9"/>
  <c r="N5" i="9"/>
  <c r="N6" i="9"/>
  <c r="N7" i="9"/>
  <c r="N8" i="9"/>
  <c r="N9" i="9"/>
  <c r="N10" i="9"/>
  <c r="N11" i="9"/>
  <c r="N12" i="9"/>
  <c r="N13" i="9"/>
  <c r="M3" i="9"/>
  <c r="M4" i="9"/>
  <c r="M5" i="9"/>
  <c r="M6" i="9"/>
  <c r="M7" i="9"/>
  <c r="M8" i="9"/>
  <c r="M9" i="9"/>
  <c r="M10" i="9"/>
  <c r="M11" i="9"/>
  <c r="M12" i="9"/>
  <c r="M13" i="9"/>
  <c r="L3" i="9"/>
  <c r="L4" i="9"/>
  <c r="L5" i="9"/>
  <c r="L6" i="9"/>
  <c r="L7" i="9"/>
  <c r="L8" i="9"/>
  <c r="L9" i="9"/>
  <c r="L10" i="9"/>
  <c r="L11" i="9"/>
  <c r="L12" i="9"/>
  <c r="L13" i="9"/>
  <c r="K3" i="9"/>
  <c r="K4" i="9"/>
  <c r="K5" i="9"/>
  <c r="K6" i="9"/>
  <c r="K7" i="9"/>
  <c r="K8" i="9"/>
  <c r="K9" i="9"/>
  <c r="K10" i="9"/>
  <c r="K11" i="9"/>
  <c r="K12" i="9"/>
  <c r="K13" i="9"/>
  <c r="K2" i="9"/>
  <c r="L2" i="9"/>
  <c r="M2" i="9"/>
  <c r="N2" i="9"/>
  <c r="O2" i="9"/>
  <c r="P2" i="9"/>
  <c r="J3" i="9"/>
  <c r="J4" i="9"/>
  <c r="J5" i="9"/>
  <c r="J6" i="9"/>
  <c r="J7" i="9"/>
  <c r="J8" i="9"/>
  <c r="J9" i="9"/>
  <c r="J10" i="9"/>
  <c r="J11" i="9"/>
  <c r="J12" i="9"/>
  <c r="J13" i="9"/>
  <c r="J2" i="9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4" i="4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4" i="3"/>
  <c r="B4" i="2"/>
  <c r="B9" i="2"/>
  <c r="B10" i="2"/>
  <c r="B14" i="2"/>
  <c r="B15" i="2"/>
  <c r="B16" i="2"/>
  <c r="B17" i="2"/>
  <c r="B19" i="2"/>
  <c r="B20" i="2"/>
  <c r="B21" i="2"/>
  <c r="B23" i="2"/>
  <c r="B25" i="2"/>
  <c r="B5" i="2"/>
  <c r="B6" i="2"/>
  <c r="B7" i="2"/>
  <c r="B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C67C7-C333-6040-8432-8DF257F69A0D}" name="tabula-2015-16 Academic Year » Housing | Boston University" type="6" refreshedVersion="7" background="1" saveData="1">
    <textPr sourceFile="/Users/artemishuang/Desktop/DFP BU Housing/CSV/tabula-2015-16 Academic Year » Housing | Boston University.csv" comma="1">
      <textFields count="4">
        <textField/>
        <textField/>
        <textField/>
        <textField/>
      </textFields>
    </textPr>
  </connection>
  <connection id="2" xr16:uid="{B8A08265-4E5A-7742-BC08-CA26987E8783}" name="tabula-2016-17 Academic Year » Housing | Boston University" type="6" refreshedVersion="7" background="1" saveData="1">
    <textPr sourceFile="/Users/artemishuang/Desktop/DFP BU Housing/CSV/tabula-2016-17 Academic Year » Housing | Boston University.csv" comma="1">
      <textFields count="3">
        <textField/>
        <textField/>
        <textField/>
      </textFields>
    </textPr>
  </connection>
  <connection id="3" xr16:uid="{1AB24005-49DA-924B-807D-8EC5DBD2A2CE}" name="tabula-2017-18 Academic Year » Housing | Boston University" type="6" refreshedVersion="7" background="1" saveData="1">
    <textPr sourceFile="/Users/artemishuang/Desktop/DFP BU Housing/CSV/tabula-2017-18 Academic Year » Housing | Boston University.csv" comma="1">
      <textFields count="3">
        <textField/>
        <textField/>
        <textField/>
      </textFields>
    </textPr>
  </connection>
  <connection id="4" xr16:uid="{73B4BAD1-0566-6247-872E-EBE9E20722BF}" name="tabula-2018-19 Academic Year Rates » Housing | Boston University" type="6" refreshedVersion="7" background="1" saveData="1">
    <textPr sourceFile="/Users/artemishuang/Desktop/DFP BU Housing/CSV/tabula-2018-19 Academic Year Rates » Housing | Boston University.csv" comma="1">
      <textFields count="3">
        <textField/>
        <textField/>
        <textField/>
      </textFields>
    </textPr>
  </connection>
  <connection id="5" xr16:uid="{507657C5-B66F-0549-8579-09B07139E84C}" name="tabula-2019-20 Academic Year Rates » Housing | Boston University" type="6" refreshedVersion="7" background="1" saveData="1">
    <textPr sourceFile="/Users/artemishuang/Desktop/DFP BU Housing/CSV/tabula-2019-20 Academic Year Rates » Housing | Boston University.csv" comma="1">
      <textFields count="3">
        <textField/>
        <textField/>
        <textField/>
      </textFields>
    </textPr>
  </connection>
  <connection id="6" xr16:uid="{F853A9DF-0B13-6E4D-9371-0D0D730A3564}" name="tabula-2020-21 Academic Year Rates | Boston University Housing" type="6" refreshedVersion="7" background="1" saveData="1">
    <textPr sourceFile="/Users/artemishuang/Desktop/DFP BU Housing/CSV/tabula-2020-21 Academic Year Rates | Boston University Housing.csv" comma="1">
      <textFields count="4">
        <textField/>
        <textField/>
        <textField/>
        <textField/>
      </textFields>
    </textPr>
  </connection>
  <connection id="7" xr16:uid="{EE94B44B-A064-D543-B32B-294BEBD6BD33}" name="tabula-2021-22 Academic Year Rates | Boston University Housing" type="6" refreshedVersion="7" background="1" saveData="1">
    <textPr sourceFile="/Users/artemishuang/Desktop/DFP BU Housing/CSV/tabula-2021-22 Academic Year Rates | Boston University Housing.csv" comma="1">
      <textFields count="4">
        <textField/>
        <textField/>
        <textField/>
        <textField/>
      </textFields>
    </textPr>
  </connection>
  <connection id="8" xr16:uid="{1D9AD42D-0746-A14C-A3E1-DCBE0E931D87}" name="tabula-2022-23 Academic Year Rates | Boston University Housing" type="6" refreshedVersion="7" background="1" saveData="1">
    <textPr sourceFile="/Users/artemishuang/Desktop/DFP BU Housing/CSV/tabula-2022-23 Academic Year Rates | Boston University Housing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<sst xmlns="http://schemas.openxmlformats.org/spreadsheetml/2006/main" count="339" uniqueCount="147">
  <si>
    <t>TYPE OF RESIDENCE</t>
  </si>
  <si>
    <t>RESIDENCE</t>
  </si>
  <si>
    <t>DINING</t>
  </si>
  <si>
    <t>TOTAL</t>
  </si>
  <si>
    <t>PLAN</t>
  </si>
  <si>
    <t>DORMITORY-STYLE</t>
  </si>
  <si>
    <t>Double, triple, and quad room (standard minimum rate)</t>
  </si>
  <si>
    <t>$4,950*</t>
  </si>
  <si>
    <t>Multiple-occupancy room in suite</t>
  </si>
  <si>
    <t>Suite in 1019 Commonwealth Avenue or Kilachand Hall</t>
  </si>
  <si>
    <t>Double room in suite in 33 Harry Agganis Way</t>
  </si>
  <si>
    <t>Single without private bath</t>
  </si>
  <si>
    <t>Single room in suite in 33 Harry Agganis Way</t>
  </si>
  <si>
    <t>Single with private bath</t>
  </si>
  <si>
    <t>APARTMENT-STYLE</t>
  </si>
  <si>
    <t>Apartment with two or more students</t>
  </si>
  <si>
    <t>**</t>
  </si>
  <si>
    <t>Single room in an apartment</t>
  </si>
  <si>
    <t>Single room in a four-person apartment in Student Village (10</t>
  </si>
  <si>
    <t>Buick Street and 33 Harry Agganis Way)</t>
  </si>
  <si>
    <t>Single room in a two-person apartment in Student Village (10</t>
  </si>
  <si>
    <t>Apartment with one student</t>
  </si>
  <si>
    <t>TYPE OF RESIDENCE RESIDENCE</t>
  </si>
  <si>
    <t>Double, triple, and quad room (standard minimum rate) $9,810</t>
  </si>
  <si>
    <t>$5,060*</t>
  </si>
  <si>
    <t>Multiple-occupancy room in suite $10,360</t>
  </si>
  <si>
    <t>Suite in 1019 Commonwealth Avenue or Kilachand Hall $11,050</t>
  </si>
  <si>
    <t>Double room in suite in 33 Harry Agganis Way $11,860</t>
  </si>
  <si>
    <t>Single without a private bath $12,680</t>
  </si>
  <si>
    <t>Single room in suite in 33 Harry Agganis Way $13,590</t>
  </si>
  <si>
    <t>Single with private bath $13,600</t>
  </si>
  <si>
    <t>SPECIAL MYLES STANDISH HALL AND MYLES ANNEX ROOM RATES</t>
  </si>
  <si>
    <t>Reduced room rates may impact financial aid eligibility. Consult with BU Financial Assistance to</t>
  </si>
  <si>
    <t>learn more.</t>
  </si>
  <si>
    <t>Double, triple, and quad room (Annex) $4,905</t>
  </si>
  <si>
    <t>Multiple-occupancy in suite $5,180</t>
  </si>
  <si>
    <t>Single without a private bath $6,340</t>
  </si>
  <si>
    <t>Single with private bath $6,800</t>
  </si>
  <si>
    <t>Apartment with two or more students $12,830</t>
  </si>
  <si>
    <t>Single room in an apartment $15,430</t>
  </si>
  <si>
    <t>Single room in a four-person apartment in Student Village (10 $16,220</t>
  </si>
  <si>
    <t>Single room in a two-person apartment in Student Village (10 $16,720</t>
  </si>
  <si>
    <t>Apartment with one student $17,160</t>
  </si>
  <si>
    <t>Double, triple, and quad room (standard minimum rate) $10,080</t>
  </si>
  <si>
    <t>$5,190*</t>
  </si>
  <si>
    <t>Multiple-occupancy room in suite $10,700</t>
  </si>
  <si>
    <t>Suite in 1019 Commonwealth Avenue or Kilachand Hall $11,400</t>
  </si>
  <si>
    <t>Double room in suite in 33 Harry Agganis Way $12,240</t>
  </si>
  <si>
    <t>Single without a private bath $13,090</t>
  </si>
  <si>
    <t>Single room in suite in 33 Harry Agganis Way $14,030</t>
  </si>
  <si>
    <t>Single with private bath $14,040</t>
  </si>
  <si>
    <t>SPECIAL NEW MYLES STANDISH HALL ROOM RATES</t>
  </si>
  <si>
    <t>Multiple-occupancy in suite $9,120</t>
  </si>
  <si>
    <t>Single without a private bath $10,470</t>
  </si>
  <si>
    <t>SPECIAL MYLES ANNEX ROOM RATES</t>
  </si>
  <si>
    <t>Double, triple, and quad room (Annex) $5,040</t>
  </si>
  <si>
    <t>Single without a private bath (Annex) $6,540</t>
  </si>
  <si>
    <t>Apartment with two or more students $13,240</t>
  </si>
  <si>
    <t>Single room in an apartment $15,930</t>
  </si>
  <si>
    <t>Single room in a four-person apartment in Student Village (10 $16,740</t>
  </si>
  <si>
    <t>Single room in a two-person apartment in Student Village (10 $17,260</t>
  </si>
  <si>
    <t>Apartment with one student $17,700</t>
  </si>
  <si>
    <t>Double, triple, and quad room (standard minimum rate) $10,390</t>
  </si>
  <si>
    <t>$5,330*</t>
  </si>
  <si>
    <t>Multiple-occupancy room in suite $11,020</t>
  </si>
  <si>
    <t>Multiple-occupancy room in a suite in $11,740</t>
  </si>
  <si>
    <t>1019 Commonwealth Avenue, Kilachand Hall &amp; Myles Standish</t>
  </si>
  <si>
    <t>Hall</t>
  </si>
  <si>
    <t>Double room in suite in 33 Harry Agganis Way $12,620</t>
  </si>
  <si>
    <t>Single without a private bath $13,480</t>
  </si>
  <si>
    <t>Single room in suite in 33 Harry Agganis Way $14,460</t>
  </si>
  <si>
    <t>Single with private bath $14,460</t>
  </si>
  <si>
    <t>Apartment with two or more students $13,660</t>
  </si>
  <si>
    <t>Single room in an apartment $16,430</t>
  </si>
  <si>
    <t>Single room in a four-person apartment in Student Village (10 $17,250</t>
  </si>
  <si>
    <t>Single room in a two-person apartment in Student Village (10 $17,790</t>
  </si>
  <si>
    <t>Apartment with one student $18,250</t>
  </si>
  <si>
    <t>Not all residences on campus are the same and, as noted above, residence rates vary according to the</t>
  </si>
  <si>
    <t>type of residence. You will be billed based on the type of residence to which you are assigned.</t>
  </si>
  <si>
    <t>* This dining plan rate is for the 14-Plus, 330, 250, and Kosher Plans.</t>
  </si>
  <si>
    <t>The rate for the Unlimited dining plan is $5,650.  Explore more information about our dining plans.</t>
  </si>
  <si>
    <t>** In apartment-style residences, participation in the dining program is not required.</t>
  </si>
  <si>
    <t>Double, triple, and quad room (standard minimum rate) $10,680</t>
  </si>
  <si>
    <t>$5,480*</t>
  </si>
  <si>
    <t>Multiple-occupancy room in suite $11,340</t>
  </si>
  <si>
    <t>Multiple-occupancy room in a suite in $12,080</t>
  </si>
  <si>
    <t>Double room in suite in 33 Harry Agganis Way $13,000</t>
  </si>
  <si>
    <t>Single without a private bath $13,870</t>
  </si>
  <si>
    <t>Single room in suite in 33 Harry Agganis Way $14,900</t>
  </si>
  <si>
    <t>Single with private bath $14,880</t>
  </si>
  <si>
    <t>Apartment with two or more students $14,070</t>
  </si>
  <si>
    <t>Single room in an apartment $16,930</t>
  </si>
  <si>
    <t>Single room in a four-person apartment in Student Village (10 $17,770</t>
  </si>
  <si>
    <t>Single room in a two-person apartment in Student Village (10 $18,330</t>
  </si>
  <si>
    <t>Apartment with one student $18,800</t>
  </si>
  <si>
    <t>The rate for the Unlimited dining plan is $5,810.  Explore more information about our dining plans.</t>
  </si>
  <si>
    <t>TRADITIONAL-STYLE</t>
  </si>
  <si>
    <t>Double room (standard minimum rate)</t>
  </si>
  <si>
    <t>Multiple-occupancy room in a suite in</t>
  </si>
  <si>
    <t>1019 Commonwealth Avenue, Kilachand Hall</t>
  </si>
  <si>
    <t>&amp; Myles Standish Hall</t>
  </si>
  <si>
    <t>Single without a private bath</t>
  </si>
  <si>
    <t>Single room in a four-person apartment in</t>
  </si>
  <si>
    <t>Student Village (10 Buick Street and 33 Harry</t>
  </si>
  <si>
    <t>Agganis Way)</t>
  </si>
  <si>
    <t>Single room in a two-person apartment in</t>
  </si>
  <si>
    <t>PLAN*</t>
  </si>
  <si>
    <t>Double, triple, quad room (standard minimum</t>
  </si>
  <si>
    <t>rate)</t>
  </si>
  <si>
    <t>1019 Commonwealth Avenue, Kilachand Hall &amp;</t>
  </si>
  <si>
    <t>Myles Standish Hall</t>
  </si>
  <si>
    <t>1019 Commonwealth Avenue &amp; Myles</t>
  </si>
  <si>
    <t>Standish Hall</t>
  </si>
  <si>
    <t>Kilachand Hall (reduced room rate due to</t>
  </si>
  <si>
    <t>construction)</t>
  </si>
  <si>
    <t>Single room in a four-person apartment in Student Village (10 Buick Street and 33 Harry Agganis Way)</t>
  </si>
  <si>
    <t>Single room in a two-person apartment in Student Village (10 Buick Street and 33 Harry Agganis Way)</t>
  </si>
  <si>
    <t>*The year is START of academic year</t>
  </si>
  <si>
    <t>DORM Multiple-occupancy room in a suite in Kilachand Hall (reduced room rate due to contruction)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</si>
  <si>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</si>
  <si>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</si>
  <si>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</si>
  <si>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</si>
  <si>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</si>
  <si>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</si>
  <si>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</si>
  <si>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</si>
  <si>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AVERAGE</t>
  </si>
  <si>
    <t>PriceChange22</t>
  </si>
  <si>
    <t>ResidencePC22</t>
  </si>
  <si>
    <t>https://public.flourish.studio/visualisation/9209878/</t>
  </si>
  <si>
    <t>DORM AVERAGE</t>
  </si>
  <si>
    <t>Interactive chart of yearly percent change:</t>
  </si>
  <si>
    <t>Download archived websites as PDF files</t>
  </si>
  <si>
    <t>Use Tabula to manually select the PDFs and convert them into CSV files</t>
  </si>
  <si>
    <t>Import individual CSV files into this Excel</t>
  </si>
  <si>
    <t>15-22 blue cells = merged table</t>
  </si>
  <si>
    <t>15-22 orange cells = percent change of total price</t>
  </si>
  <si>
    <t>15-22 white cells = other calculations</t>
  </si>
  <si>
    <t>15-22 yellow cells = an interactive chart of yearly percent change</t>
  </si>
  <si>
    <t>README</t>
  </si>
  <si>
    <t>Data source = wayback of http://bu.edu/housing/living/rates/</t>
  </si>
  <si>
    <t>Artemis event log</t>
  </si>
  <si>
    <t>Clean yearly data in Excel</t>
  </si>
  <si>
    <t>Merge total with label "apartment type"</t>
  </si>
  <si>
    <t>Monthly</t>
  </si>
  <si>
    <t>&lt;div class="flourish-embed flourish-chart" data-src="visualisation/9209878"&gt;&lt;script src="https://public.flourish.studio/resources/embed.js"&gt;&lt;/script&gt;&lt;/div&gt;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</si>
</sst>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6" fontId="0" fillId="0" borderId="0" xfId="0" applyNumberFormat="1"/>
    <xf numFmtId="0" fontId="0" fillId="2" borderId="0" xfId="0" applyFill="1"/>
    <xf numFmtId="6" fontId="0" fillId="2" borderId="0" xfId="0" applyNumberForma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0" borderId="0" xfId="0" applyFont="1" applyFill="1"/>
    <xf numFmtId="6" fontId="0" fillId="0" borderId="0" xfId="0" applyNumberFormat="1" applyFill="1"/>
    <xf numFmtId="164" fontId="0" fillId="0" borderId="0" xfId="0" applyNumberFormat="1" applyFill="1"/>
    <xf numFmtId="0" fontId="0" fillId="4" borderId="0" xfId="0" applyFill="1"/>
    <xf numFmtId="8" fontId="0" fillId="0" borderId="0" xfId="0" applyNumberFormat="1"/>
    <xf numFmtId="0" fontId="3" fillId="4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'15-22 Total'!$A$2</c:f>
              <c:strCache>
                <c:ptCount val="1"/>
                <c:pt idx="0">
                  <c:v>Double, triple, and quad room (standard minimum rate)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Total'!$B$2:$I$2</c:f>
              <c:numCache>
                <c:formatCode>"$"#,##0_);[Red]\("$"#,##0\)</c:formatCode>
                <c:ptCount val="8"/>
                <c:pt idx="0">
                  <c:v>14520</c:v>
                </c:pt>
                <c:pt idx="1">
                  <c:v>14870</c:v>
                </c:pt>
                <c:pt idx="2">
                  <c:v>15270</c:v>
                </c:pt>
                <c:pt idx="3">
                  <c:v>15720</c:v>
                </c:pt>
                <c:pt idx="4">
                  <c:v>16160</c:v>
                </c:pt>
                <c:pt idx="5">
                  <c:v>16640</c:v>
                </c:pt>
                <c:pt idx="6">
                  <c:v>16840</c:v>
                </c:pt>
                <c:pt idx="7">
                  <c:v>17400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7-C84A-8A16-AF3371469ED1}"/>
            </c:ext>
          </c:extLst>
        </c:ser>
        <c:ser>
          <c:idx val="1"/>
          <c:order val="1"/>
          <c:tx>
            <c:strRef>
              <c:f>'15-22 Total'!$A$3</c:f>
              <c:strCache>
                <c:ptCount val="1"/>
                <c:pt idx="0">
                  <c:v>Multiple-occupancy room in suite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Total'!$B$3:$I$3</c:f>
              <c:numCache>
                <c:formatCode>"$"#,##0_);[Red]\("$"#,##0\)</c:formatCode>
                <c:ptCount val="8"/>
                <c:pt idx="0">
                  <c:v>15060</c:v>
                </c:pt>
                <c:pt idx="1">
                  <c:v>15420</c:v>
                </c:pt>
                <c:pt idx="2">
                  <c:v>15890</c:v>
                </c:pt>
                <c:pt idx="3">
                  <c:v>16350</c:v>
                </c:pt>
                <c:pt idx="4">
                  <c:v>16820</c:v>
                </c:pt>
                <c:pt idx="5">
                  <c:v>17340</c:v>
                </c:pt>
                <c:pt idx="6">
                  <c:v>17540</c:v>
                </c:pt>
                <c:pt idx="7">
                  <c:v>18120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7-C84A-8A16-AF3371469ED1}"/>
            </c:ext>
          </c:extLst>
        </c:ser>
        <c:ser>
          <c:idx val="2"/>
          <c:order val="2"/>
          <c:tx>
            <c:strRef>
              <c:f>'15-22 Total'!$A$4</c:f>
              <c:strCache>
                <c:ptCount val="1"/>
                <c:pt idx="0">
                  <c:v>Suite in 1019 Commonwealth Avenue or Kilachand Hall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Total'!$B$4:$I$4</c:f>
              <c:numCache>
                <c:formatCode>"$"#,##0_);[Red]\("$"#,##0\)</c:formatCode>
                <c:ptCount val="8"/>
                <c:pt idx="0">
                  <c:v>15730</c:v>
                </c:pt>
                <c:pt idx="1">
                  <c:v>16110</c:v>
                </c:pt>
                <c:pt idx="2">
                  <c:v>16590</c:v>
                </c:pt>
                <c:pt idx="3">
                  <c:v>17070</c:v>
                </c:pt>
                <c:pt idx="4">
                  <c:v>17560</c:v>
                </c:pt>
                <c:pt idx="5">
                  <c:v>18090</c:v>
                </c:pt>
                <c:pt idx="6">
                  <c:v>18290</c:v>
                </c:pt>
                <c:pt idx="7">
                  <c:v>19020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7-C84A-8A16-AF3371469ED1}"/>
            </c:ext>
          </c:extLst>
        </c:ser>
        <c:ser>
          <c:idx val="3"/>
          <c:order val="3"/>
          <c:tx>
            <c:strRef>
              <c:f>'15-22 Total'!$A$5</c:f>
              <c:strCache>
                <c:ptCount val="1"/>
                <c:pt idx="0">
                  <c:v>Double room in suite in 33 Harry Agganis 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Total'!$B$5:$I$5</c:f>
              <c:numCache>
                <c:formatCode>"$"#,##0_);[Red]\("$"#,##0\)</c:formatCode>
                <c:ptCount val="8"/>
                <c:pt idx="0">
                  <c:v>16490</c:v>
                </c:pt>
                <c:pt idx="1">
                  <c:v>16920</c:v>
                </c:pt>
                <c:pt idx="2">
                  <c:v>17430</c:v>
                </c:pt>
                <c:pt idx="3">
                  <c:v>17950</c:v>
                </c:pt>
                <c:pt idx="4">
                  <c:v>18480</c:v>
                </c:pt>
                <c:pt idx="5">
                  <c:v>19050</c:v>
                </c:pt>
                <c:pt idx="6">
                  <c:v>19520</c:v>
                </c:pt>
                <c:pt idx="7">
                  <c:v>20360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7-C84A-8A16-AF3371469ED1}"/>
            </c:ext>
          </c:extLst>
        </c:ser>
        <c:ser>
          <c:idx val="4"/>
          <c:order val="4"/>
          <c:tx>
            <c:strRef>
              <c:f>'15-22 Total'!$A$6</c:f>
              <c:strCache>
                <c:ptCount val="1"/>
                <c:pt idx="0">
                  <c:v>Single without private bath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Total'!$B$6:$I$6</c:f>
              <c:numCache>
                <c:formatCode>"$"#,##0_);[Red]\("$"#,##0\)</c:formatCode>
                <c:ptCount val="8"/>
                <c:pt idx="0">
                  <c:v>17320</c:v>
                </c:pt>
                <c:pt idx="1">
                  <c:v>17740</c:v>
                </c:pt>
                <c:pt idx="2">
                  <c:v>18280</c:v>
                </c:pt>
                <c:pt idx="3">
                  <c:v>18810</c:v>
                </c:pt>
                <c:pt idx="4">
                  <c:v>19350</c:v>
                </c:pt>
                <c:pt idx="5">
                  <c:v>19940</c:v>
                </c:pt>
                <c:pt idx="6">
                  <c:v>20140</c:v>
                </c:pt>
                <c:pt idx="7">
                  <c:v>20930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7-C84A-8A16-AF3371469ED1}"/>
            </c:ext>
          </c:extLst>
        </c:ser>
        <c:ser>
          <c:idx val="5"/>
          <c:order val="5"/>
          <c:tx>
            <c:strRef>
              <c:f>'15-22 Total'!$A$7</c:f>
              <c:strCache>
                <c:ptCount val="1"/>
                <c:pt idx="0">
                  <c:v>Single room in suite in 33 Harry Agganis Way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Total'!$B$7:$I$7</c:f>
              <c:numCache>
                <c:formatCode>"$"#,##0_);[Red]\("$"#,##0\)</c:formatCode>
                <c:ptCount val="8"/>
                <c:pt idx="0">
                  <c:v>18180</c:v>
                </c:pt>
                <c:pt idx="1">
                  <c:v>18650</c:v>
                </c:pt>
                <c:pt idx="2">
                  <c:v>19220</c:v>
                </c:pt>
                <c:pt idx="3">
                  <c:v>19790</c:v>
                </c:pt>
                <c:pt idx="4">
                  <c:v>20380</c:v>
                </c:pt>
                <c:pt idx="5">
                  <c:v>21010</c:v>
                </c:pt>
                <c:pt idx="6">
                  <c:v>21520</c:v>
                </c:pt>
                <c:pt idx="7">
                  <c:v>22440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C7-C84A-8A16-AF3371469ED1}"/>
            </c:ext>
          </c:extLst>
        </c:ser>
        <c:ser>
          <c:idx val="6"/>
          <c:order val="6"/>
          <c:tx>
            <c:strRef>
              <c:f>'15-22 Total'!$A$8</c:f>
              <c:strCache>
                <c:ptCount val="1"/>
                <c:pt idx="0">
                  <c:v>Single with private bath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Total'!$B$8:$I$8</c:f>
              <c:numCache>
                <c:formatCode>"$"#,##0_);[Red]\("$"#,##0\)</c:formatCode>
                <c:ptCount val="8"/>
                <c:pt idx="0">
                  <c:v>18220</c:v>
                </c:pt>
                <c:pt idx="1">
                  <c:v>18660</c:v>
                </c:pt>
                <c:pt idx="2">
                  <c:v>19230</c:v>
                </c:pt>
                <c:pt idx="3">
                  <c:v>19790</c:v>
                </c:pt>
                <c:pt idx="4">
                  <c:v>20360</c:v>
                </c:pt>
                <c:pt idx="5">
                  <c:v>20980</c:v>
                </c:pt>
                <c:pt idx="6">
                  <c:v>21180</c:v>
                </c:pt>
                <c:pt idx="7">
                  <c:v>22010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7-C84A-8A16-AF3371469ED1}"/>
            </c:ext>
          </c:extLst>
        </c:ser>
        <c:ser>
          <c:idx val="7"/>
          <c:order val="7"/>
          <c:tx>
            <c:strRef>
              <c:f>'15-22 Total'!$A$9</c:f>
              <c:strCache>
                <c:ptCount val="1"/>
                <c:pt idx="0">
                  <c:v>Apartment with two or more students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Total'!$B$9:$I$9</c:f>
              <c:numCache>
                <c:formatCode>"$"#,##0_);[Red]\("$"#,##0\)</c:formatCode>
                <c:ptCount val="8"/>
                <c:pt idx="0">
                  <c:v>12490</c:v>
                </c:pt>
                <c:pt idx="1">
                  <c:v>12830</c:v>
                </c:pt>
                <c:pt idx="2">
                  <c:v>13240</c:v>
                </c:pt>
                <c:pt idx="3">
                  <c:v>13660</c:v>
                </c:pt>
                <c:pt idx="4">
                  <c:v>14070</c:v>
                </c:pt>
                <c:pt idx="5">
                  <c:v>14510</c:v>
                </c:pt>
                <c:pt idx="6">
                  <c:v>14510</c:v>
                </c:pt>
                <c:pt idx="7">
                  <c:v>15020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7-C84A-8A16-AF3371469ED1}"/>
            </c:ext>
          </c:extLst>
        </c:ser>
        <c:ser>
          <c:idx val="8"/>
          <c:order val="8"/>
          <c:tx>
            <c:strRef>
              <c:f>'15-22 Total'!$A$10</c:f>
              <c:strCache>
                <c:ptCount val="1"/>
                <c:pt idx="0">
                  <c:v>Single room in an apartment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Total'!$B$10:$I$10</c:f>
              <c:numCache>
                <c:formatCode>"$"#,##0_);[Red]\("$"#,##0\)</c:formatCode>
                <c:ptCount val="8"/>
                <c:pt idx="0">
                  <c:v>15020</c:v>
                </c:pt>
                <c:pt idx="1">
                  <c:v>15430</c:v>
                </c:pt>
                <c:pt idx="2">
                  <c:v>15930</c:v>
                </c:pt>
                <c:pt idx="3">
                  <c:v>16430</c:v>
                </c:pt>
                <c:pt idx="4">
                  <c:v>16930</c:v>
                </c:pt>
                <c:pt idx="5">
                  <c:v>17460</c:v>
                </c:pt>
                <c:pt idx="6">
                  <c:v>17460</c:v>
                </c:pt>
                <c:pt idx="7">
                  <c:v>18070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7-C84A-8A16-AF3371469ED1}"/>
            </c:ext>
          </c:extLst>
        </c:ser>
        <c:ser>
          <c:idx val="9"/>
          <c:order val="9"/>
          <c:tx>
            <c:strRef>
              <c:f>'15-22 Total'!$A$11</c:f>
              <c:strCache>
                <c:ptCount val="1"/>
                <c:pt idx="0">
                  <c:v>Single room in a four-person apartment in Student Village (10 Buick Street and 33 Harry Agganis Way)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Total'!$B$11:$I$11</c:f>
              <c:numCache>
                <c:formatCode>"$"#,##0_);[Red]\("$"#,##0\)</c:formatCode>
                <c:ptCount val="8"/>
                <c:pt idx="0">
                  <c:v>15790</c:v>
                </c:pt>
                <c:pt idx="1">
                  <c:v>16220</c:v>
                </c:pt>
                <c:pt idx="2">
                  <c:v>16740</c:v>
                </c:pt>
                <c:pt idx="3">
                  <c:v>17250</c:v>
                </c:pt>
                <c:pt idx="4">
                  <c:v>17770</c:v>
                </c:pt>
                <c:pt idx="5">
                  <c:v>18320</c:v>
                </c:pt>
                <c:pt idx="6">
                  <c:v>18690</c:v>
                </c:pt>
                <c:pt idx="7">
                  <c:v>19440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C7-C84A-8A16-AF3371469ED1}"/>
            </c:ext>
          </c:extLst>
        </c:ser>
        <c:ser>
          <c:idx val="10"/>
          <c:order val="10"/>
          <c:tx>
            <c:strRef>
              <c:f>'15-22 Total'!$A$12</c:f>
              <c:strCache>
                <c:ptCount val="1"/>
                <c:pt idx="0">
                  <c:v>Single room in a two-person apartment in Student Village (10 Buick Street and 33 Harry Agganis Way)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Total'!$B$12:$I$12</c:f>
              <c:numCache>
                <c:formatCode>"$"#,##0_);[Red]\("$"#,##0\)</c:formatCode>
                <c:ptCount val="8"/>
                <c:pt idx="0">
                  <c:v>16270</c:v>
                </c:pt>
                <c:pt idx="1">
                  <c:v>16720</c:v>
                </c:pt>
                <c:pt idx="2">
                  <c:v>17260</c:v>
                </c:pt>
                <c:pt idx="3">
                  <c:v>17790</c:v>
                </c:pt>
                <c:pt idx="4">
                  <c:v>18330</c:v>
                </c:pt>
                <c:pt idx="5">
                  <c:v>18900</c:v>
                </c:pt>
                <c:pt idx="6">
                  <c:v>19280</c:v>
                </c:pt>
                <c:pt idx="7">
                  <c:v>20050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7-C84A-8A16-AF3371469ED1}"/>
            </c:ext>
          </c:extLst>
        </c:ser>
        <c:ser>
          <c:idx val="11"/>
          <c:order val="11"/>
          <c:tx>
            <c:strRef>
              <c:f>'15-22 Total'!$A$13</c:f>
              <c:strCache>
                <c:ptCount val="1"/>
                <c:pt idx="0">
                  <c:v>Apartment with one student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'15-22 Total'!$B$1:$I$1</c:f>
              <c:strCache>
                <c:ptCount val="8"/>
                <c:pt idx="0">
                  <c:v>2015-2016</c:v>
                </c:pt>
                <c:pt idx="1">
                  <c:v>2016-2017</c:v>
                </c:pt>
                <c:pt idx="2">
                  <c:v>2017-2018</c:v>
                </c:pt>
                <c:pt idx="3">
                  <c:v>2018-2019</c:v>
                </c:pt>
                <c:pt idx="4">
                  <c:v>2019-2020</c:v>
                </c:pt>
                <c:pt idx="5">
                  <c:v>2020-2021</c:v>
                </c:pt>
                <c:pt idx="6">
                  <c:v>2021-2022</c:v>
                </c:pt>
                <c:pt idx="7">
                  <c:v>2022-2023</c:v>
                </c:pt>
              </c:strCache>
            </c:strRef>
          </c:cat>
          <c:val>
            <c:numRef>
              <c:f>'15-22 Total'!$B$13:$I$13</c:f>
              <c:numCache>
                <c:formatCode>"$"#,##0_);[Red]\("$"#,##0\)</c:formatCode>
                <c:ptCount val="8"/>
                <c:pt idx="0">
                  <c:v>16700</c:v>
                </c:pt>
                <c:pt idx="1">
                  <c:v>17160</c:v>
                </c:pt>
                <c:pt idx="2">
                  <c:v>17700</c:v>
                </c:pt>
                <c:pt idx="3">
                  <c:v>18250</c:v>
                </c:pt>
                <c:pt idx="4">
                  <c:v>18800</c:v>
                </c:pt>
                <c:pt idx="5">
                  <c:v>19380</c:v>
                </c:pt>
                <c:pt idx="6">
                  <c:v>19380</c:v>
                </c:pt>
                <c:pt idx="7">
                  <c:v>20060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C7-C84A-8A16-AF337146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84175"/>
        <c:axId val="718786607"/>
      </c:lineChart>
      <c:catAx>
        <c:axId val="7187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86607"/>
        <c:crosses val="autoZero"/>
        <c:auto val="1"/>
        <c:lblAlgn val="ctr"/>
        <c:lblOffset val="100"/>
        <c:noMultiLvlLbl val="0"/>
      </c:catAx>
      <c:valAx>
        <c:axId val="7187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16</xdr:row>
      <xdr:rowOff>101600</xdr:rowOff>
    </xdr:from>
    <xdr:to>
      <xdr:col>14</xdr:col>
      <xdr:colOff>546100</xdr:colOff>
      <xdr:row>68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434544-AAE4-7B49-B2DA-BA584C989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2015-16 Academic Year » Housing | Boston University" connectionId="1" xr16:uid="{6D2A6B07-6434-2342-A498-805CFBAB214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2016-17 Academic Year » Housing | Boston University" connectionId="2" xr16:uid="{05E6236E-68FE-3748-8C07-A85E4AEEC9C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2017-18 Academic Year » Housing | Boston University" connectionId="3" xr16:uid="{32140134-6CB9-9A43-A55C-A262E5D5114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2018-19 Academic Year Rates » Housing | Boston University" connectionId="4" xr16:uid="{82B0D164-A8F9-F44E-A216-3848DBD886F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2019-20 Academic Year Rates » Housing | Boston University" connectionId="5" xr16:uid="{176D700E-793F-2741-8FA5-5B7375941EA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2020-21 Academic Year Rates | Boston University Housing" connectionId="6" xr16:uid="{22414006-4D47-3847-9056-CCF224BB323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2021-22 Academic Year Rates | Boston University Housing" connectionId="7" xr16:uid="{1438B852-8F93-3645-8154-34C06410E1A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2022-23 Academic Year Rates | Boston University Housing" connectionId="8" xr16:uid="{BC440782-8023-064E-B6DE-42D6CC7908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ublic.flourish.studio/visualisation/9209878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E34A-82D8-6642-BA15-2405F4CEFCB6}">
  <dimension ref="A1:A12"/>
  <sheetViews>
    <sheetView workbookViewId="0">
      <selection activeCell="A13" sqref="A13"/>
    </sheetView>
  </sheetViews>
  <sheetFormatPr baseColWidth="10" defaultRowHeight="16" x14ac:dyDescent="0.2"/>
  <sheetData>
    <row r="1" spans="1:1" x14ac:dyDescent="0.2">
      <c r="A1" t="s">
        <v>140</v>
      </c>
    </row>
    <row r="2" spans="1:1" x14ac:dyDescent="0.2">
      <c r="A2" t="s">
        <v>142</v>
      </c>
    </row>
    <row r="3" spans="1:1" x14ac:dyDescent="0.2">
      <c r="A3" t="s">
        <v>141</v>
      </c>
    </row>
    <row r="4" spans="1:1" x14ac:dyDescent="0.2">
      <c r="A4" t="s">
        <v>133</v>
      </c>
    </row>
    <row r="5" spans="1:1" x14ac:dyDescent="0.2">
      <c r="A5" t="s">
        <v>134</v>
      </c>
    </row>
    <row r="6" spans="1:1" x14ac:dyDescent="0.2">
      <c r="A6" t="s">
        <v>135</v>
      </c>
    </row>
    <row r="7" spans="1:1" x14ac:dyDescent="0.2">
      <c r="A7" t="s">
        <v>143</v>
      </c>
    </row>
    <row r="8" spans="1:1" x14ac:dyDescent="0.2">
      <c r="A8" t="s">
        <v>144</v>
      </c>
    </row>
    <row r="9" spans="1:1" x14ac:dyDescent="0.2">
      <c r="A9" t="s">
        <v>136</v>
      </c>
    </row>
    <row r="10" spans="1:1" x14ac:dyDescent="0.2">
      <c r="A10" t="s">
        <v>137</v>
      </c>
    </row>
    <row r="11" spans="1:1" x14ac:dyDescent="0.2">
      <c r="A11" t="s">
        <v>139</v>
      </c>
    </row>
    <row r="12" spans="1:1" x14ac:dyDescent="0.2">
      <c r="A12" t="s">
        <v>138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9E8B-A7B7-5B43-84C8-7A6FF9950736}">
  <dimension ref="A1:G26"/>
  <sheetViews>
    <sheetView workbookViewId="0">
      <selection activeCell="G4" sqref="G4:G26"/>
    </sheetView>
  </sheetViews>
  <sheetFormatPr baseColWidth="10" defaultRowHeight="16" x14ac:dyDescent="0.2"/>
  <cols>
    <col min="1" max="1" width="39.6640625" bestFit="1" customWidth="1"/>
    <col min="2" max="2" width="10.33203125" bestFit="1" customWidth="1"/>
    <col min="3" max="3" width="7.33203125" bestFit="1" customWidth="1"/>
    <col min="4" max="4" width="8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145</v>
      </c>
      <c r="F1">
        <v>7.6</v>
      </c>
      <c r="G1">
        <v>7.5</v>
      </c>
    </row>
    <row r="2" spans="1:7" x14ac:dyDescent="0.2">
      <c r="C2" t="s">
        <v>106</v>
      </c>
    </row>
    <row r="3" spans="1:7" x14ac:dyDescent="0.2">
      <c r="A3" t="s">
        <v>96</v>
      </c>
    </row>
    <row r="4" spans="1:7" x14ac:dyDescent="0.2">
      <c r="A4" t="s">
        <v>107</v>
      </c>
      <c r="B4" s="1">
        <v>11260</v>
      </c>
      <c r="C4" s="1">
        <v>6140</v>
      </c>
      <c r="D4" s="1">
        <v>17400</v>
      </c>
      <c r="E4" s="15">
        <f>B4/8.5</f>
        <v>1324.7058823529412</v>
      </c>
      <c r="F4" s="15">
        <f>B4/7.6</f>
        <v>1481.578947368421</v>
      </c>
      <c r="G4" s="15">
        <f>B4/7.5</f>
        <v>1501.3333333333333</v>
      </c>
    </row>
    <row r="5" spans="1:7" x14ac:dyDescent="0.2">
      <c r="A5" t="s">
        <v>108</v>
      </c>
      <c r="E5" s="15">
        <f t="shared" ref="E5:E26" si="0">B5/8.5</f>
        <v>0</v>
      </c>
      <c r="F5" s="15">
        <f t="shared" ref="F5:F26" si="1">B5/7.6</f>
        <v>0</v>
      </c>
      <c r="G5" s="15">
        <f t="shared" ref="G5:G26" si="2">B5/7.5</f>
        <v>0</v>
      </c>
    </row>
    <row r="6" spans="1:7" x14ac:dyDescent="0.2">
      <c r="A6" t="s">
        <v>8</v>
      </c>
      <c r="B6" s="1">
        <v>11980</v>
      </c>
      <c r="C6" s="1">
        <v>6140</v>
      </c>
      <c r="D6" s="1">
        <v>18120</v>
      </c>
      <c r="E6" s="15">
        <f t="shared" si="0"/>
        <v>1409.4117647058824</v>
      </c>
      <c r="F6" s="15">
        <f t="shared" si="1"/>
        <v>1576.3157894736844</v>
      </c>
      <c r="G6" s="15">
        <f t="shared" si="2"/>
        <v>1597.3333333333333</v>
      </c>
    </row>
    <row r="7" spans="1:7" x14ac:dyDescent="0.2">
      <c r="A7" t="s">
        <v>98</v>
      </c>
      <c r="B7" s="1">
        <v>12880</v>
      </c>
      <c r="C7" s="1">
        <v>6140</v>
      </c>
      <c r="D7" s="1">
        <v>19020</v>
      </c>
      <c r="E7" s="15">
        <f t="shared" si="0"/>
        <v>1515.2941176470588</v>
      </c>
      <c r="F7" s="15">
        <f t="shared" si="1"/>
        <v>1694.7368421052633</v>
      </c>
      <c r="G7" s="15">
        <f t="shared" si="2"/>
        <v>1717.3333333333333</v>
      </c>
    </row>
    <row r="8" spans="1:7" x14ac:dyDescent="0.2">
      <c r="A8" t="s">
        <v>111</v>
      </c>
      <c r="E8" s="15">
        <f t="shared" si="0"/>
        <v>0</v>
      </c>
      <c r="F8" s="15">
        <f t="shared" si="1"/>
        <v>0</v>
      </c>
      <c r="G8" s="15">
        <f t="shared" si="2"/>
        <v>0</v>
      </c>
    </row>
    <row r="9" spans="1:7" x14ac:dyDescent="0.2">
      <c r="A9" t="s">
        <v>112</v>
      </c>
      <c r="E9" s="15">
        <f t="shared" si="0"/>
        <v>0</v>
      </c>
      <c r="F9" s="15">
        <f t="shared" si="1"/>
        <v>0</v>
      </c>
      <c r="G9" s="15">
        <f t="shared" si="2"/>
        <v>0</v>
      </c>
    </row>
    <row r="10" spans="1:7" x14ac:dyDescent="0.2">
      <c r="A10" t="s">
        <v>98</v>
      </c>
      <c r="B10" s="1">
        <v>9660</v>
      </c>
      <c r="C10" s="1">
        <v>6140</v>
      </c>
      <c r="D10" s="1">
        <v>15800</v>
      </c>
      <c r="E10" s="15">
        <f t="shared" si="0"/>
        <v>1136.4705882352941</v>
      </c>
      <c r="F10" s="15">
        <f t="shared" si="1"/>
        <v>1271.0526315789475</v>
      </c>
      <c r="G10" s="15">
        <f t="shared" si="2"/>
        <v>1288</v>
      </c>
    </row>
    <row r="11" spans="1:7" x14ac:dyDescent="0.2">
      <c r="A11" t="s">
        <v>113</v>
      </c>
      <c r="E11" s="15">
        <f t="shared" si="0"/>
        <v>0</v>
      </c>
      <c r="F11" s="15">
        <f t="shared" si="1"/>
        <v>0</v>
      </c>
      <c r="G11" s="15">
        <f t="shared" si="2"/>
        <v>0</v>
      </c>
    </row>
    <row r="12" spans="1:7" x14ac:dyDescent="0.2">
      <c r="A12" t="s">
        <v>114</v>
      </c>
      <c r="E12" s="15">
        <f t="shared" si="0"/>
        <v>0</v>
      </c>
      <c r="F12" s="15">
        <f t="shared" si="1"/>
        <v>0</v>
      </c>
      <c r="G12" s="15">
        <f t="shared" si="2"/>
        <v>0</v>
      </c>
    </row>
    <row r="13" spans="1:7" x14ac:dyDescent="0.2">
      <c r="A13" t="s">
        <v>10</v>
      </c>
      <c r="B13" s="1">
        <v>14220</v>
      </c>
      <c r="C13" s="1">
        <v>6140</v>
      </c>
      <c r="D13" s="1">
        <v>20360</v>
      </c>
      <c r="E13" s="15">
        <f t="shared" si="0"/>
        <v>1672.9411764705883</v>
      </c>
      <c r="F13" s="15">
        <f t="shared" si="1"/>
        <v>1871.0526315789475</v>
      </c>
      <c r="G13" s="15">
        <f t="shared" si="2"/>
        <v>1896</v>
      </c>
    </row>
    <row r="14" spans="1:7" x14ac:dyDescent="0.2">
      <c r="A14" t="s">
        <v>101</v>
      </c>
      <c r="B14" s="1">
        <v>14790</v>
      </c>
      <c r="C14" s="1">
        <v>6140</v>
      </c>
      <c r="D14" s="1">
        <v>20930</v>
      </c>
      <c r="E14" s="15">
        <f t="shared" si="0"/>
        <v>1740</v>
      </c>
      <c r="F14" s="15">
        <f t="shared" si="1"/>
        <v>1946.0526315789475</v>
      </c>
      <c r="G14" s="15">
        <f t="shared" si="2"/>
        <v>1972</v>
      </c>
    </row>
    <row r="15" spans="1:7" x14ac:dyDescent="0.2">
      <c r="A15" t="s">
        <v>12</v>
      </c>
      <c r="B15" s="1">
        <v>16300</v>
      </c>
      <c r="C15" s="1">
        <v>6140</v>
      </c>
      <c r="D15" s="1">
        <v>22440</v>
      </c>
      <c r="E15" s="15">
        <f t="shared" si="0"/>
        <v>1917.6470588235295</v>
      </c>
      <c r="F15" s="15">
        <f t="shared" si="1"/>
        <v>2144.7368421052633</v>
      </c>
      <c r="G15" s="15">
        <f t="shared" si="2"/>
        <v>2173.3333333333335</v>
      </c>
    </row>
    <row r="16" spans="1:7" x14ac:dyDescent="0.2">
      <c r="A16" t="s">
        <v>13</v>
      </c>
      <c r="B16" s="1">
        <v>15870</v>
      </c>
      <c r="C16" s="1">
        <v>6140</v>
      </c>
      <c r="D16" s="1">
        <v>22010</v>
      </c>
      <c r="E16" s="15">
        <f t="shared" si="0"/>
        <v>1867.0588235294117</v>
      </c>
      <c r="F16" s="15">
        <f t="shared" si="1"/>
        <v>2088.1578947368421</v>
      </c>
      <c r="G16" s="15">
        <f t="shared" si="2"/>
        <v>2116</v>
      </c>
    </row>
    <row r="17" spans="1:7" x14ac:dyDescent="0.2">
      <c r="A17" t="s">
        <v>14</v>
      </c>
      <c r="E17" s="15">
        <f t="shared" si="0"/>
        <v>0</v>
      </c>
      <c r="F17" s="15">
        <f t="shared" si="1"/>
        <v>0</v>
      </c>
      <c r="G17" s="15">
        <f t="shared" si="2"/>
        <v>0</v>
      </c>
    </row>
    <row r="18" spans="1:7" x14ac:dyDescent="0.2">
      <c r="A18" t="s">
        <v>15</v>
      </c>
      <c r="B18" s="1">
        <v>15020</v>
      </c>
      <c r="C18" t="s">
        <v>16</v>
      </c>
      <c r="D18" s="1">
        <v>15020</v>
      </c>
      <c r="E18" s="15">
        <f t="shared" si="0"/>
        <v>1767.0588235294117</v>
      </c>
      <c r="F18" s="15">
        <f t="shared" si="1"/>
        <v>1976.3157894736844</v>
      </c>
      <c r="G18" s="15">
        <f t="shared" si="2"/>
        <v>2002.6666666666667</v>
      </c>
    </row>
    <row r="19" spans="1:7" x14ac:dyDescent="0.2">
      <c r="A19" t="s">
        <v>17</v>
      </c>
      <c r="B19" s="1">
        <v>18070</v>
      </c>
      <c r="C19" t="s">
        <v>16</v>
      </c>
      <c r="D19" s="1">
        <v>18070</v>
      </c>
      <c r="E19" s="15">
        <f t="shared" si="0"/>
        <v>2125.8823529411766</v>
      </c>
      <c r="F19" s="15">
        <f t="shared" si="1"/>
        <v>2377.6315789473683</v>
      </c>
      <c r="G19" s="15">
        <f t="shared" si="2"/>
        <v>2409.3333333333335</v>
      </c>
    </row>
    <row r="20" spans="1:7" x14ac:dyDescent="0.2">
      <c r="A20" t="s">
        <v>102</v>
      </c>
      <c r="B20" s="1">
        <v>19440</v>
      </c>
      <c r="C20" t="s">
        <v>16</v>
      </c>
      <c r="D20" s="1">
        <v>19440</v>
      </c>
      <c r="E20" s="15">
        <f t="shared" si="0"/>
        <v>2287.0588235294117</v>
      </c>
      <c r="F20" s="15">
        <f t="shared" si="1"/>
        <v>2557.8947368421054</v>
      </c>
      <c r="G20" s="15">
        <f t="shared" si="2"/>
        <v>2592</v>
      </c>
    </row>
    <row r="21" spans="1:7" x14ac:dyDescent="0.2">
      <c r="A21" t="s">
        <v>103</v>
      </c>
      <c r="E21" s="15">
        <f t="shared" si="0"/>
        <v>0</v>
      </c>
      <c r="F21" s="15">
        <f t="shared" si="1"/>
        <v>0</v>
      </c>
      <c r="G21" s="15">
        <f t="shared" si="2"/>
        <v>0</v>
      </c>
    </row>
    <row r="22" spans="1:7" x14ac:dyDescent="0.2">
      <c r="A22" t="s">
        <v>104</v>
      </c>
      <c r="E22" s="15">
        <f t="shared" si="0"/>
        <v>0</v>
      </c>
      <c r="F22" s="15">
        <f t="shared" si="1"/>
        <v>0</v>
      </c>
      <c r="G22" s="15">
        <f t="shared" si="2"/>
        <v>0</v>
      </c>
    </row>
    <row r="23" spans="1:7" x14ac:dyDescent="0.2">
      <c r="A23" t="s">
        <v>105</v>
      </c>
      <c r="B23" s="1">
        <v>20050</v>
      </c>
      <c r="C23" t="s">
        <v>16</v>
      </c>
      <c r="D23" s="1">
        <v>20050</v>
      </c>
      <c r="E23" s="15">
        <f t="shared" si="0"/>
        <v>2358.8235294117649</v>
      </c>
      <c r="F23" s="15">
        <f t="shared" si="1"/>
        <v>2638.1578947368421</v>
      </c>
      <c r="G23" s="15">
        <f t="shared" si="2"/>
        <v>2673.3333333333335</v>
      </c>
    </row>
    <row r="24" spans="1:7" x14ac:dyDescent="0.2">
      <c r="A24" t="s">
        <v>103</v>
      </c>
      <c r="E24" s="15">
        <f t="shared" si="0"/>
        <v>0</v>
      </c>
      <c r="F24" s="15">
        <f t="shared" si="1"/>
        <v>0</v>
      </c>
      <c r="G24" s="15">
        <f t="shared" si="2"/>
        <v>0</v>
      </c>
    </row>
    <row r="25" spans="1:7" x14ac:dyDescent="0.2">
      <c r="A25" t="s">
        <v>104</v>
      </c>
      <c r="E25" s="15">
        <f t="shared" si="0"/>
        <v>0</v>
      </c>
      <c r="F25" s="15">
        <f t="shared" si="1"/>
        <v>0</v>
      </c>
      <c r="G25" s="15">
        <f t="shared" si="2"/>
        <v>0</v>
      </c>
    </row>
    <row r="26" spans="1:7" x14ac:dyDescent="0.2">
      <c r="A26" t="s">
        <v>21</v>
      </c>
      <c r="B26" s="1">
        <v>20060</v>
      </c>
      <c r="C26" t="s">
        <v>16</v>
      </c>
      <c r="D26" s="1">
        <v>20060</v>
      </c>
      <c r="E26" s="15">
        <f t="shared" si="0"/>
        <v>2360</v>
      </c>
      <c r="F26" s="15">
        <f t="shared" si="1"/>
        <v>2639.4736842105262</v>
      </c>
      <c r="G26" s="15">
        <f t="shared" si="2"/>
        <v>2674.6666666666665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682F-1D7E-F641-95B3-C85DDAE99593}">
  <dimension ref="A1:S31"/>
  <sheetViews>
    <sheetView tabSelected="1" zoomScale="110" zoomScaleNormal="110" workbookViewId="0">
      <pane xSplit="1" topLeftCell="J1" activePane="topRight" state="frozen"/>
      <selection pane="topRight" activeCell="Q23" sqref="Q23"/>
    </sheetView>
  </sheetViews>
  <sheetFormatPr baseColWidth="10" defaultRowHeight="16" x14ac:dyDescent="0.2"/>
  <cols>
    <col min="1" max="1" width="40.6640625" style="9" customWidth="1"/>
    <col min="10" max="16" width="10.83203125" style="6"/>
  </cols>
  <sheetData>
    <row r="1" spans="1:19" s="9" customFormat="1" x14ac:dyDescent="0.2">
      <c r="A1" s="8" t="s">
        <v>0</v>
      </c>
      <c r="B1" s="8" t="s">
        <v>119</v>
      </c>
      <c r="C1" s="8" t="s">
        <v>120</v>
      </c>
      <c r="D1" s="8" t="s">
        <v>121</v>
      </c>
      <c r="E1" s="8" t="s">
        <v>122</v>
      </c>
      <c r="F1" s="8" t="s">
        <v>123</v>
      </c>
      <c r="G1" s="8" t="s">
        <v>124</v>
      </c>
      <c r="H1" s="8" t="s">
        <v>125</v>
      </c>
      <c r="I1" s="8" t="s">
        <v>126</v>
      </c>
      <c r="J1" s="10">
        <v>2016</v>
      </c>
      <c r="K1" s="10">
        <v>2017</v>
      </c>
      <c r="L1" s="10">
        <v>2018</v>
      </c>
      <c r="M1" s="10">
        <v>2019</v>
      </c>
      <c r="N1" s="10">
        <v>2020</v>
      </c>
      <c r="O1" s="10">
        <v>2021</v>
      </c>
      <c r="P1" s="10">
        <v>2022</v>
      </c>
      <c r="Q1" s="11" t="s">
        <v>128</v>
      </c>
      <c r="R1" s="11" t="s">
        <v>129</v>
      </c>
      <c r="S1" s="11"/>
    </row>
    <row r="2" spans="1:19" x14ac:dyDescent="0.2">
      <c r="A2" s="8" t="s">
        <v>6</v>
      </c>
      <c r="B2" s="3">
        <v>14520</v>
      </c>
      <c r="C2" s="3">
        <v>14870</v>
      </c>
      <c r="D2" s="3">
        <v>15270</v>
      </c>
      <c r="E2" s="3">
        <v>15720</v>
      </c>
      <c r="F2" s="3">
        <v>16160</v>
      </c>
      <c r="G2" s="3">
        <v>16640</v>
      </c>
      <c r="H2" s="3">
        <v>16840</v>
      </c>
      <c r="I2" s="3">
        <v>17400</v>
      </c>
      <c r="J2" s="7">
        <f>(C2-B2)/B2</f>
        <v>2.4104683195592287E-2</v>
      </c>
      <c r="K2" s="7">
        <f t="shared" ref="K2:P13" si="0">(D2-C2)/C2</f>
        <v>2.6899798251513115E-2</v>
      </c>
      <c r="L2" s="7">
        <f t="shared" si="0"/>
        <v>2.9469548133595286E-2</v>
      </c>
      <c r="M2" s="7">
        <f t="shared" si="0"/>
        <v>2.7989821882951654E-2</v>
      </c>
      <c r="N2" s="7">
        <f t="shared" si="0"/>
        <v>2.9702970297029702E-2</v>
      </c>
      <c r="O2" s="7">
        <f t="shared" si="0"/>
        <v>1.201923076923077E-2</v>
      </c>
      <c r="P2" s="7">
        <f t="shared" si="0"/>
        <v>3.3254156769596199E-2</v>
      </c>
      <c r="Q2" s="12">
        <f>I2-H2</f>
        <v>560</v>
      </c>
      <c r="R2" s="12">
        <f>Q2-290</f>
        <v>270</v>
      </c>
      <c r="S2" s="4"/>
    </row>
    <row r="3" spans="1:19" x14ac:dyDescent="0.2">
      <c r="A3" s="8" t="s">
        <v>8</v>
      </c>
      <c r="B3" s="3">
        <v>15060</v>
      </c>
      <c r="C3" s="3">
        <v>15420</v>
      </c>
      <c r="D3" s="3">
        <v>15890</v>
      </c>
      <c r="E3" s="3">
        <v>16350</v>
      </c>
      <c r="F3" s="3">
        <v>16820</v>
      </c>
      <c r="G3" s="3">
        <v>17340</v>
      </c>
      <c r="H3" s="3">
        <v>17540</v>
      </c>
      <c r="I3" s="3">
        <v>18120</v>
      </c>
      <c r="J3" s="7">
        <f t="shared" ref="J3:J13" si="1">(C3-B3)/B3</f>
        <v>2.3904382470119521E-2</v>
      </c>
      <c r="K3" s="7">
        <f t="shared" si="0"/>
        <v>3.0479896238651102E-2</v>
      </c>
      <c r="L3" s="7">
        <f t="shared" si="0"/>
        <v>2.8949024543738201E-2</v>
      </c>
      <c r="M3" s="7">
        <f t="shared" si="0"/>
        <v>2.874617737003058E-2</v>
      </c>
      <c r="N3" s="7">
        <f t="shared" si="0"/>
        <v>3.0915576694411414E-2</v>
      </c>
      <c r="O3" s="7">
        <f t="shared" si="0"/>
        <v>1.1534025374855825E-2</v>
      </c>
      <c r="P3" s="7">
        <f t="shared" si="0"/>
        <v>3.3067274800456098E-2</v>
      </c>
      <c r="Q3" s="12">
        <f t="shared" ref="Q3:Q15" si="2">I3-H3</f>
        <v>580</v>
      </c>
      <c r="R3" s="12">
        <f t="shared" ref="R3:R15" si="3">Q3-290</f>
        <v>290</v>
      </c>
      <c r="S3" s="4"/>
    </row>
    <row r="4" spans="1:19" x14ac:dyDescent="0.2">
      <c r="A4" s="8" t="s">
        <v>9</v>
      </c>
      <c r="B4" s="3">
        <v>15730</v>
      </c>
      <c r="C4" s="3">
        <v>16110</v>
      </c>
      <c r="D4" s="3">
        <v>16590</v>
      </c>
      <c r="E4" s="3">
        <v>17070</v>
      </c>
      <c r="F4" s="3">
        <v>17560</v>
      </c>
      <c r="G4" s="3">
        <v>18090</v>
      </c>
      <c r="H4" s="3">
        <v>18290</v>
      </c>
      <c r="I4" s="3">
        <v>19020</v>
      </c>
      <c r="J4" s="7">
        <f t="shared" si="1"/>
        <v>2.4157660521296885E-2</v>
      </c>
      <c r="K4" s="7">
        <f t="shared" si="0"/>
        <v>2.9795158286778398E-2</v>
      </c>
      <c r="L4" s="7">
        <f t="shared" si="0"/>
        <v>2.8933092224231464E-2</v>
      </c>
      <c r="M4" s="7">
        <f t="shared" si="0"/>
        <v>2.8705330990041009E-2</v>
      </c>
      <c r="N4" s="7">
        <f t="shared" si="0"/>
        <v>3.0182232346241459E-2</v>
      </c>
      <c r="O4" s="7">
        <f t="shared" si="0"/>
        <v>1.1055831951354339E-2</v>
      </c>
      <c r="P4" s="7">
        <f t="shared" si="0"/>
        <v>3.9912520503007108E-2</v>
      </c>
      <c r="Q4" s="12">
        <f t="shared" si="2"/>
        <v>730</v>
      </c>
      <c r="R4" s="12">
        <f t="shared" si="3"/>
        <v>440</v>
      </c>
      <c r="S4" s="4"/>
    </row>
    <row r="5" spans="1:19" x14ac:dyDescent="0.2">
      <c r="A5" s="8" t="s">
        <v>10</v>
      </c>
      <c r="B5" s="3">
        <v>16490</v>
      </c>
      <c r="C5" s="3">
        <v>16920</v>
      </c>
      <c r="D5" s="3">
        <v>17430</v>
      </c>
      <c r="E5" s="3">
        <v>17950</v>
      </c>
      <c r="F5" s="3">
        <v>18480</v>
      </c>
      <c r="G5" s="3">
        <v>19050</v>
      </c>
      <c r="H5" s="3">
        <v>19520</v>
      </c>
      <c r="I5" s="3">
        <v>20360</v>
      </c>
      <c r="J5" s="7">
        <f t="shared" si="1"/>
        <v>2.6076409945421469E-2</v>
      </c>
      <c r="K5" s="7">
        <f t="shared" si="0"/>
        <v>3.0141843971631204E-2</v>
      </c>
      <c r="L5" s="7">
        <f t="shared" si="0"/>
        <v>2.9833620195065979E-2</v>
      </c>
      <c r="M5" s="7">
        <f t="shared" si="0"/>
        <v>2.9526462395543174E-2</v>
      </c>
      <c r="N5" s="7">
        <f t="shared" si="0"/>
        <v>3.0844155844155844E-2</v>
      </c>
      <c r="O5" s="7">
        <f t="shared" si="0"/>
        <v>2.4671916010498687E-2</v>
      </c>
      <c r="P5" s="7">
        <f t="shared" si="0"/>
        <v>4.3032786885245901E-2</v>
      </c>
      <c r="Q5" s="12">
        <f t="shared" si="2"/>
        <v>840</v>
      </c>
      <c r="R5" s="12">
        <f t="shared" si="3"/>
        <v>550</v>
      </c>
      <c r="S5" s="4"/>
    </row>
    <row r="6" spans="1:19" x14ac:dyDescent="0.2">
      <c r="A6" s="8" t="s">
        <v>11</v>
      </c>
      <c r="B6" s="3">
        <v>17320</v>
      </c>
      <c r="C6" s="3">
        <v>17740</v>
      </c>
      <c r="D6" s="3">
        <v>18280</v>
      </c>
      <c r="E6" s="3">
        <v>18810</v>
      </c>
      <c r="F6" s="3">
        <v>19350</v>
      </c>
      <c r="G6" s="3">
        <v>19940</v>
      </c>
      <c r="H6" s="3">
        <v>20140</v>
      </c>
      <c r="I6" s="3">
        <v>20930</v>
      </c>
      <c r="J6" s="7">
        <f t="shared" si="1"/>
        <v>2.4249422632794459E-2</v>
      </c>
      <c r="K6" s="7">
        <f t="shared" si="0"/>
        <v>3.0439684329199548E-2</v>
      </c>
      <c r="L6" s="7">
        <f t="shared" si="0"/>
        <v>2.899343544857768E-2</v>
      </c>
      <c r="M6" s="7">
        <f t="shared" si="0"/>
        <v>2.8708133971291867E-2</v>
      </c>
      <c r="N6" s="7">
        <f t="shared" si="0"/>
        <v>3.049095607235142E-2</v>
      </c>
      <c r="O6" s="7">
        <f t="shared" si="0"/>
        <v>1.0030090270812437E-2</v>
      </c>
      <c r="P6" s="7">
        <f t="shared" si="0"/>
        <v>3.922542204568024E-2</v>
      </c>
      <c r="Q6" s="12">
        <f t="shared" si="2"/>
        <v>790</v>
      </c>
      <c r="R6" s="12">
        <f t="shared" si="3"/>
        <v>500</v>
      </c>
      <c r="S6" s="4"/>
    </row>
    <row r="7" spans="1:19" x14ac:dyDescent="0.2">
      <c r="A7" s="8" t="s">
        <v>12</v>
      </c>
      <c r="B7" s="3">
        <v>18180</v>
      </c>
      <c r="C7" s="3">
        <v>18650</v>
      </c>
      <c r="D7" s="3">
        <v>19220</v>
      </c>
      <c r="E7" s="3">
        <v>19790</v>
      </c>
      <c r="F7" s="3">
        <v>20380</v>
      </c>
      <c r="G7" s="3">
        <v>21010</v>
      </c>
      <c r="H7" s="3">
        <v>21520</v>
      </c>
      <c r="I7" s="3">
        <v>22440</v>
      </c>
      <c r="J7" s="7">
        <f t="shared" si="1"/>
        <v>2.5852585258525851E-2</v>
      </c>
      <c r="K7" s="7">
        <f t="shared" si="0"/>
        <v>3.0563002680965148E-2</v>
      </c>
      <c r="L7" s="7">
        <f t="shared" si="0"/>
        <v>2.9656607700312174E-2</v>
      </c>
      <c r="M7" s="7">
        <f t="shared" si="0"/>
        <v>2.9813036887316825E-2</v>
      </c>
      <c r="N7" s="7">
        <f t="shared" si="0"/>
        <v>3.0912659470068694E-2</v>
      </c>
      <c r="O7" s="7">
        <f t="shared" si="0"/>
        <v>2.4274155164207521E-2</v>
      </c>
      <c r="P7" s="7">
        <f t="shared" si="0"/>
        <v>4.2750929368029739E-2</v>
      </c>
      <c r="Q7" s="12">
        <f t="shared" si="2"/>
        <v>920</v>
      </c>
      <c r="R7" s="12">
        <f t="shared" si="3"/>
        <v>630</v>
      </c>
      <c r="S7" s="4"/>
    </row>
    <row r="8" spans="1:19" x14ac:dyDescent="0.2">
      <c r="A8" s="8" t="s">
        <v>13</v>
      </c>
      <c r="B8" s="3">
        <v>18220</v>
      </c>
      <c r="C8" s="3">
        <v>18660</v>
      </c>
      <c r="D8" s="3">
        <v>19230</v>
      </c>
      <c r="E8" s="3">
        <v>19790</v>
      </c>
      <c r="F8" s="3">
        <v>20360</v>
      </c>
      <c r="G8" s="3">
        <v>20980</v>
      </c>
      <c r="H8" s="3">
        <v>21180</v>
      </c>
      <c r="I8" s="3">
        <v>22010</v>
      </c>
      <c r="J8" s="7">
        <f t="shared" si="1"/>
        <v>2.4149286498353458E-2</v>
      </c>
      <c r="K8" s="7">
        <f t="shared" si="0"/>
        <v>3.0546623794212219E-2</v>
      </c>
      <c r="L8" s="7">
        <f t="shared" si="0"/>
        <v>2.9121164846593862E-2</v>
      </c>
      <c r="M8" s="7">
        <f t="shared" si="0"/>
        <v>2.8802425467407782E-2</v>
      </c>
      <c r="N8" s="7">
        <f t="shared" si="0"/>
        <v>3.0451866404715127E-2</v>
      </c>
      <c r="O8" s="7">
        <f t="shared" si="0"/>
        <v>9.5328884652049577E-3</v>
      </c>
      <c r="P8" s="7">
        <f t="shared" si="0"/>
        <v>3.9187913125590182E-2</v>
      </c>
      <c r="Q8" s="12">
        <f t="shared" si="2"/>
        <v>830</v>
      </c>
      <c r="R8" s="12">
        <f t="shared" si="3"/>
        <v>540</v>
      </c>
      <c r="S8" s="4"/>
    </row>
    <row r="9" spans="1:19" x14ac:dyDescent="0.2">
      <c r="A9" s="8" t="s">
        <v>15</v>
      </c>
      <c r="B9" s="3">
        <v>12490</v>
      </c>
      <c r="C9" s="3">
        <v>12830</v>
      </c>
      <c r="D9" s="3">
        <v>13240</v>
      </c>
      <c r="E9" s="3">
        <v>13660</v>
      </c>
      <c r="F9" s="3">
        <v>14070</v>
      </c>
      <c r="G9" s="3">
        <v>14510</v>
      </c>
      <c r="H9" s="3">
        <v>14510</v>
      </c>
      <c r="I9" s="3">
        <v>15020</v>
      </c>
      <c r="J9" s="7">
        <f t="shared" si="1"/>
        <v>2.722177742193755E-2</v>
      </c>
      <c r="K9" s="7">
        <f t="shared" si="0"/>
        <v>3.1956352299298517E-2</v>
      </c>
      <c r="L9" s="7">
        <f t="shared" si="0"/>
        <v>3.1722054380664652E-2</v>
      </c>
      <c r="M9" s="7">
        <f t="shared" si="0"/>
        <v>3.0014641288433383E-2</v>
      </c>
      <c r="N9" s="7">
        <f t="shared" si="0"/>
        <v>3.1272210376687988E-2</v>
      </c>
      <c r="O9" s="7">
        <f t="shared" si="0"/>
        <v>0</v>
      </c>
      <c r="P9" s="7">
        <f t="shared" si="0"/>
        <v>3.5148173673328738E-2</v>
      </c>
      <c r="Q9" s="12">
        <f t="shared" si="2"/>
        <v>510</v>
      </c>
      <c r="R9" s="12">
        <f t="shared" si="3"/>
        <v>220</v>
      </c>
      <c r="S9" s="4"/>
    </row>
    <row r="10" spans="1:19" x14ac:dyDescent="0.2">
      <c r="A10" s="8" t="s">
        <v>17</v>
      </c>
      <c r="B10" s="3">
        <v>15020</v>
      </c>
      <c r="C10" s="3">
        <v>15430</v>
      </c>
      <c r="D10" s="3">
        <v>15930</v>
      </c>
      <c r="E10" s="3">
        <v>16430</v>
      </c>
      <c r="F10" s="3">
        <v>16930</v>
      </c>
      <c r="G10" s="3">
        <v>17460</v>
      </c>
      <c r="H10" s="3">
        <v>17460</v>
      </c>
      <c r="I10" s="3">
        <v>18070</v>
      </c>
      <c r="J10" s="7">
        <f t="shared" si="1"/>
        <v>2.729693741677763E-2</v>
      </c>
      <c r="K10" s="7">
        <f t="shared" si="0"/>
        <v>3.240440699935191E-2</v>
      </c>
      <c r="L10" s="7">
        <f t="shared" si="0"/>
        <v>3.1387319522912745E-2</v>
      </c>
      <c r="M10" s="7">
        <f t="shared" si="0"/>
        <v>3.0432136335970784E-2</v>
      </c>
      <c r="N10" s="7">
        <f t="shared" si="0"/>
        <v>3.1305375073833429E-2</v>
      </c>
      <c r="O10" s="7">
        <f t="shared" si="0"/>
        <v>0</v>
      </c>
      <c r="P10" s="7">
        <f t="shared" si="0"/>
        <v>3.4936998854524628E-2</v>
      </c>
      <c r="Q10" s="12">
        <f t="shared" si="2"/>
        <v>610</v>
      </c>
      <c r="R10" s="12">
        <f t="shared" si="3"/>
        <v>320</v>
      </c>
      <c r="S10" s="4"/>
    </row>
    <row r="11" spans="1:19" x14ac:dyDescent="0.2">
      <c r="A11" s="8" t="s">
        <v>115</v>
      </c>
      <c r="B11" s="3">
        <v>15790</v>
      </c>
      <c r="C11" s="3">
        <v>16220</v>
      </c>
      <c r="D11" s="3">
        <v>16740</v>
      </c>
      <c r="E11" s="3">
        <v>17250</v>
      </c>
      <c r="F11" s="3">
        <v>17770</v>
      </c>
      <c r="G11" s="3">
        <v>18320</v>
      </c>
      <c r="H11" s="3">
        <v>18690</v>
      </c>
      <c r="I11" s="3">
        <v>19440</v>
      </c>
      <c r="J11" s="7">
        <f t="shared" si="1"/>
        <v>2.7232425585813805E-2</v>
      </c>
      <c r="K11" s="7">
        <f t="shared" si="0"/>
        <v>3.2059186189889025E-2</v>
      </c>
      <c r="L11" s="7">
        <f t="shared" si="0"/>
        <v>3.046594982078853E-2</v>
      </c>
      <c r="M11" s="7">
        <f t="shared" si="0"/>
        <v>3.0144927536231884E-2</v>
      </c>
      <c r="N11" s="7">
        <f t="shared" si="0"/>
        <v>3.0951041080472707E-2</v>
      </c>
      <c r="O11" s="7">
        <f t="shared" si="0"/>
        <v>2.0196506550218339E-2</v>
      </c>
      <c r="P11" s="7">
        <f t="shared" si="0"/>
        <v>4.0128410914927769E-2</v>
      </c>
      <c r="Q11" s="12">
        <f t="shared" si="2"/>
        <v>750</v>
      </c>
      <c r="R11" s="12">
        <f t="shared" si="3"/>
        <v>460</v>
      </c>
      <c r="S11" s="4"/>
    </row>
    <row r="12" spans="1:19" x14ac:dyDescent="0.2">
      <c r="A12" s="8" t="s">
        <v>116</v>
      </c>
      <c r="B12" s="3">
        <v>16270</v>
      </c>
      <c r="C12" s="3">
        <v>16720</v>
      </c>
      <c r="D12" s="3">
        <v>17260</v>
      </c>
      <c r="E12" s="3">
        <v>17790</v>
      </c>
      <c r="F12" s="3">
        <v>18330</v>
      </c>
      <c r="G12" s="3">
        <v>18900</v>
      </c>
      <c r="H12" s="3">
        <v>19280</v>
      </c>
      <c r="I12" s="3">
        <v>20050</v>
      </c>
      <c r="J12" s="7">
        <f t="shared" si="1"/>
        <v>2.7658266748617086E-2</v>
      </c>
      <c r="K12" s="7">
        <f t="shared" si="0"/>
        <v>3.2296650717703351E-2</v>
      </c>
      <c r="L12" s="7">
        <f t="shared" si="0"/>
        <v>3.0706836616454229E-2</v>
      </c>
      <c r="M12" s="7">
        <f t="shared" si="0"/>
        <v>3.0354131534569982E-2</v>
      </c>
      <c r="N12" s="7">
        <f t="shared" si="0"/>
        <v>3.1096563011456628E-2</v>
      </c>
      <c r="O12" s="7">
        <f t="shared" si="0"/>
        <v>2.0105820105820106E-2</v>
      </c>
      <c r="P12" s="7">
        <f t="shared" si="0"/>
        <v>3.9937759336099582E-2</v>
      </c>
      <c r="Q12" s="12">
        <f t="shared" si="2"/>
        <v>770</v>
      </c>
      <c r="R12" s="12">
        <f t="shared" si="3"/>
        <v>480</v>
      </c>
      <c r="S12" s="4"/>
    </row>
    <row r="13" spans="1:19" x14ac:dyDescent="0.2">
      <c r="A13" s="8" t="s">
        <v>21</v>
      </c>
      <c r="B13" s="3">
        <v>16700</v>
      </c>
      <c r="C13" s="3">
        <v>17160</v>
      </c>
      <c r="D13" s="3">
        <v>17700</v>
      </c>
      <c r="E13" s="3">
        <v>18250</v>
      </c>
      <c r="F13" s="3">
        <v>18800</v>
      </c>
      <c r="G13" s="3">
        <v>19380</v>
      </c>
      <c r="H13" s="3">
        <v>19380</v>
      </c>
      <c r="I13" s="3">
        <v>20060</v>
      </c>
      <c r="J13" s="7">
        <f t="shared" si="1"/>
        <v>2.7544910179640718E-2</v>
      </c>
      <c r="K13" s="7">
        <f t="shared" si="0"/>
        <v>3.1468531468531472E-2</v>
      </c>
      <c r="L13" s="7">
        <f t="shared" si="0"/>
        <v>3.1073446327683617E-2</v>
      </c>
      <c r="M13" s="7">
        <f t="shared" si="0"/>
        <v>3.0136986301369864E-2</v>
      </c>
      <c r="N13" s="7">
        <f t="shared" si="0"/>
        <v>3.0851063829787233E-2</v>
      </c>
      <c r="O13" s="7">
        <f t="shared" si="0"/>
        <v>0</v>
      </c>
      <c r="P13" s="7">
        <f t="shared" si="0"/>
        <v>3.5087719298245612E-2</v>
      </c>
      <c r="Q13" s="12">
        <f t="shared" si="2"/>
        <v>680</v>
      </c>
      <c r="R13" s="12">
        <f t="shared" si="3"/>
        <v>390</v>
      </c>
      <c r="S13" s="4"/>
    </row>
    <row r="14" spans="1:19" x14ac:dyDescent="0.2">
      <c r="A14" s="8" t="s">
        <v>118</v>
      </c>
      <c r="B14" s="2"/>
      <c r="C14" s="2"/>
      <c r="D14" s="2"/>
      <c r="E14" s="2"/>
      <c r="F14" s="2"/>
      <c r="G14" s="2"/>
      <c r="H14" s="2"/>
      <c r="I14" s="3">
        <v>15800</v>
      </c>
      <c r="J14" s="5"/>
      <c r="K14" s="5"/>
      <c r="L14" s="5"/>
      <c r="M14" s="5"/>
      <c r="N14" s="5"/>
      <c r="O14" s="5"/>
      <c r="P14" s="5"/>
      <c r="Q14" s="12"/>
      <c r="R14" s="12"/>
      <c r="S14" s="4"/>
    </row>
    <row r="15" spans="1:19" x14ac:dyDescent="0.2">
      <c r="A15" s="9" t="s">
        <v>127</v>
      </c>
      <c r="H15" s="1">
        <f>AVERAGE(H2:H13)</f>
        <v>18695.833333333332</v>
      </c>
      <c r="I15" s="1">
        <f>AVERAGE(I2:I13)</f>
        <v>19410</v>
      </c>
      <c r="J15" s="5">
        <f>AVERAGE(J2:J13)</f>
        <v>2.5787395656240896E-2</v>
      </c>
      <c r="K15" s="5">
        <f t="shared" ref="K15:P15" si="4">AVERAGE(K2:K13)</f>
        <v>3.0754261268977085E-2</v>
      </c>
      <c r="L15" s="5">
        <f t="shared" si="4"/>
        <v>3.0026008313384867E-2</v>
      </c>
      <c r="M15" s="5">
        <f t="shared" si="4"/>
        <v>2.9447850996763236E-2</v>
      </c>
      <c r="N15" s="5">
        <f t="shared" si="4"/>
        <v>3.0748055875100971E-2</v>
      </c>
      <c r="O15" s="5">
        <f t="shared" si="4"/>
        <v>1.1951705388516915E-2</v>
      </c>
      <c r="P15" s="5">
        <f t="shared" si="4"/>
        <v>3.7972505464560984E-2</v>
      </c>
      <c r="Q15" s="12">
        <f t="shared" si="2"/>
        <v>714.16666666666788</v>
      </c>
      <c r="R15" s="12">
        <f t="shared" si="3"/>
        <v>424.16666666666788</v>
      </c>
      <c r="S15" s="4"/>
    </row>
    <row r="16" spans="1:19" x14ac:dyDescent="0.2">
      <c r="A16" s="9" t="s">
        <v>131</v>
      </c>
      <c r="J16" s="5">
        <f>AVERAGE(J2:J8)</f>
        <v>2.4642061503157706E-2</v>
      </c>
      <c r="K16" s="5">
        <f t="shared" ref="K16:R16" si="5">AVERAGE(K2:K8)</f>
        <v>2.9838001078992961E-2</v>
      </c>
      <c r="L16" s="5">
        <f t="shared" si="5"/>
        <v>2.9279499013159235E-2</v>
      </c>
      <c r="M16" s="5">
        <f t="shared" si="5"/>
        <v>2.8898769852083266E-2</v>
      </c>
      <c r="N16" s="5">
        <f t="shared" si="5"/>
        <v>3.0500059589853377E-2</v>
      </c>
      <c r="O16" s="5">
        <f t="shared" si="5"/>
        <v>1.4731162572309222E-2</v>
      </c>
      <c r="P16" s="5">
        <f t="shared" si="5"/>
        <v>3.863300049965792E-2</v>
      </c>
      <c r="Q16" s="13">
        <f t="shared" si="5"/>
        <v>750</v>
      </c>
      <c r="R16" s="13">
        <f t="shared" si="5"/>
        <v>460</v>
      </c>
      <c r="S16" s="4"/>
    </row>
    <row r="17" spans="1:19" x14ac:dyDescent="0.2">
      <c r="J17" s="5"/>
      <c r="K17" s="5"/>
      <c r="L17" s="5"/>
      <c r="M17" s="5"/>
      <c r="N17" s="5"/>
      <c r="O17" s="5"/>
      <c r="P17" s="5"/>
      <c r="Q17" s="4"/>
      <c r="R17" s="4"/>
      <c r="S17" s="4"/>
    </row>
    <row r="18" spans="1:19" x14ac:dyDescent="0.2">
      <c r="J18" s="5"/>
      <c r="K18" s="5"/>
      <c r="L18" s="5"/>
      <c r="M18" s="5"/>
      <c r="N18" s="5"/>
      <c r="O18" s="5"/>
      <c r="P18" s="5"/>
      <c r="Q18" s="4"/>
      <c r="R18" s="4"/>
      <c r="S18" s="4"/>
    </row>
    <row r="19" spans="1:19" x14ac:dyDescent="0.2">
      <c r="A19" s="9" t="s">
        <v>117</v>
      </c>
      <c r="J19" s="5"/>
      <c r="K19" s="5"/>
      <c r="L19" s="5"/>
      <c r="M19" s="5"/>
      <c r="N19" s="5"/>
      <c r="O19" s="5"/>
      <c r="P19" s="5"/>
      <c r="Q19" s="4"/>
      <c r="R19" s="4"/>
      <c r="S19" s="4"/>
    </row>
    <row r="20" spans="1:19" x14ac:dyDescent="0.2">
      <c r="J20" s="5"/>
      <c r="K20" s="5"/>
      <c r="L20" s="5"/>
      <c r="M20" s="5"/>
      <c r="N20" s="5"/>
      <c r="O20" s="5"/>
      <c r="P20" s="5"/>
      <c r="Q20" s="4"/>
      <c r="R20" s="4"/>
      <c r="S20" s="4"/>
    </row>
    <row r="21" spans="1:19" x14ac:dyDescent="0.2">
      <c r="J21" s="5"/>
      <c r="K21" s="5"/>
      <c r="L21" s="5"/>
      <c r="M21" s="5"/>
      <c r="N21" s="5"/>
      <c r="O21" s="5"/>
      <c r="P21" s="5"/>
      <c r="Q21" s="4"/>
      <c r="R21" s="4"/>
      <c r="S21" s="4"/>
    </row>
    <row r="22" spans="1:19" x14ac:dyDescent="0.2">
      <c r="J22" s="5"/>
      <c r="K22" s="5"/>
      <c r="L22" s="5"/>
      <c r="M22" s="5"/>
      <c r="N22" s="5"/>
      <c r="O22" s="5"/>
      <c r="P22" s="5"/>
      <c r="Q22" s="14" t="s">
        <v>132</v>
      </c>
      <c r="R22" s="4"/>
      <c r="S22" s="4"/>
    </row>
    <row r="23" spans="1:19" x14ac:dyDescent="0.2">
      <c r="J23" s="5"/>
      <c r="K23" s="5"/>
      <c r="L23" s="5"/>
      <c r="M23" s="5"/>
      <c r="N23" s="5"/>
      <c r="O23" s="5"/>
      <c r="P23" s="5"/>
      <c r="Q23" s="16" t="s">
        <v>130</v>
      </c>
      <c r="R23" s="4"/>
      <c r="S23" s="4"/>
    </row>
    <row r="24" spans="1:19" x14ac:dyDescent="0.2">
      <c r="J24" s="5"/>
      <c r="K24" s="5"/>
      <c r="L24" s="5"/>
      <c r="M24" s="5"/>
      <c r="N24" s="5"/>
      <c r="O24" s="5"/>
      <c r="P24" s="5"/>
      <c r="Q24" s="14" t="s">
        <v>146</v>
      </c>
      <c r="R24" s="4"/>
      <c r="S24" s="4"/>
    </row>
    <row r="25" spans="1:19" x14ac:dyDescent="0.2">
      <c r="J25" s="5"/>
      <c r="K25" s="5"/>
      <c r="L25" s="5"/>
      <c r="M25" s="5"/>
      <c r="N25" s="5"/>
      <c r="O25" s="5"/>
      <c r="P25" s="5"/>
      <c r="Q25" s="4"/>
      <c r="R25" s="4"/>
      <c r="S25" s="4"/>
    </row>
    <row r="26" spans="1:19" x14ac:dyDescent="0.2">
      <c r="J26" s="5"/>
      <c r="K26" s="5"/>
      <c r="L26" s="5"/>
      <c r="M26" s="5"/>
      <c r="N26" s="5"/>
      <c r="O26" s="5"/>
      <c r="P26" s="5"/>
      <c r="Q26" s="4"/>
      <c r="R26" s="4"/>
      <c r="S26" s="4"/>
    </row>
    <row r="27" spans="1:19" x14ac:dyDescent="0.2">
      <c r="J27" s="5"/>
      <c r="K27" s="5"/>
      <c r="L27" s="5"/>
      <c r="M27" s="5"/>
      <c r="N27" s="5"/>
      <c r="O27" s="5"/>
      <c r="P27" s="5"/>
      <c r="Q27" s="4"/>
      <c r="R27" s="4"/>
      <c r="S27" s="4"/>
    </row>
    <row r="28" spans="1:19" x14ac:dyDescent="0.2">
      <c r="J28" s="5"/>
      <c r="K28" s="5"/>
      <c r="L28" s="5"/>
      <c r="M28" s="5"/>
      <c r="N28" s="5"/>
      <c r="O28" s="5"/>
      <c r="P28" s="5"/>
      <c r="Q28" s="4"/>
      <c r="R28" s="4"/>
      <c r="S28" s="4"/>
    </row>
    <row r="29" spans="1:19" x14ac:dyDescent="0.2">
      <c r="J29" s="5"/>
      <c r="K29" s="5"/>
      <c r="L29" s="5"/>
      <c r="M29" s="5"/>
      <c r="N29" s="5"/>
      <c r="O29" s="5"/>
      <c r="P29" s="5"/>
      <c r="Q29" s="4"/>
      <c r="R29" s="4"/>
      <c r="S29" s="4"/>
    </row>
    <row r="30" spans="1:19" x14ac:dyDescent="0.2">
      <c r="J30" s="5"/>
      <c r="K30" s="5"/>
      <c r="L30" s="5"/>
      <c r="M30" s="5"/>
      <c r="N30" s="5"/>
      <c r="O30" s="5"/>
      <c r="P30" s="5"/>
      <c r="Q30" s="4"/>
      <c r="R30" s="4"/>
      <c r="S30" s="4"/>
    </row>
    <row r="31" spans="1:19" x14ac:dyDescent="0.2">
      <c r="J31" s="5"/>
      <c r="K31" s="5"/>
      <c r="L31" s="5"/>
      <c r="M31" s="5"/>
      <c r="N31" s="5"/>
      <c r="O31" s="5"/>
      <c r="P31" s="5"/>
      <c r="Q31" s="4"/>
      <c r="R31" s="4"/>
      <c r="S31" s="4"/>
    </row>
  </sheetData>
  <phoneticPr fontId="2" type="noConversion"/>
  <hyperlinks>
    <hyperlink ref="Q23" r:id="rId1" xr:uid="{5417F9F5-A296-AA48-B446-AD95DBF5D296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24F8-D0D9-7845-91B2-23374DB2C091}">
  <dimension ref="A1:D18"/>
  <sheetViews>
    <sheetView workbookViewId="0">
      <selection activeCell="A4" sqref="A4:A18"/>
    </sheetView>
  </sheetViews>
  <sheetFormatPr baseColWidth="10" defaultRowHeight="16" x14ac:dyDescent="0.2"/>
  <cols>
    <col min="1" max="1" width="53.1640625" bestFit="1" customWidth="1"/>
    <col min="2" max="2" width="10.33203125" bestFit="1" customWidth="1"/>
    <col min="3" max="3" width="7.6640625" bestFit="1" customWidth="1"/>
    <col min="4" max="4" width="8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C2" t="s">
        <v>4</v>
      </c>
    </row>
    <row r="3" spans="1:4" x14ac:dyDescent="0.2">
      <c r="A3" t="s">
        <v>5</v>
      </c>
    </row>
    <row r="4" spans="1:4" x14ac:dyDescent="0.2">
      <c r="A4" t="s">
        <v>6</v>
      </c>
      <c r="B4" s="1">
        <v>9570</v>
      </c>
      <c r="C4" t="s">
        <v>7</v>
      </c>
      <c r="D4" s="1">
        <v>14520</v>
      </c>
    </row>
    <row r="5" spans="1:4" x14ac:dyDescent="0.2">
      <c r="A5" t="s">
        <v>8</v>
      </c>
      <c r="B5" s="1">
        <v>10110</v>
      </c>
      <c r="C5" t="s">
        <v>7</v>
      </c>
      <c r="D5" s="1">
        <v>15060</v>
      </c>
    </row>
    <row r="6" spans="1:4" x14ac:dyDescent="0.2">
      <c r="A6" t="s">
        <v>9</v>
      </c>
      <c r="B6" s="1">
        <v>10780</v>
      </c>
      <c r="C6" t="s">
        <v>7</v>
      </c>
      <c r="D6" s="1">
        <v>15730</v>
      </c>
    </row>
    <row r="7" spans="1:4" x14ac:dyDescent="0.2">
      <c r="A7" t="s">
        <v>10</v>
      </c>
      <c r="B7" s="1">
        <v>11540</v>
      </c>
      <c r="C7" t="s">
        <v>7</v>
      </c>
      <c r="D7" s="1">
        <v>16490</v>
      </c>
    </row>
    <row r="8" spans="1:4" x14ac:dyDescent="0.2">
      <c r="A8" t="s">
        <v>11</v>
      </c>
      <c r="B8" s="1">
        <v>12370</v>
      </c>
      <c r="C8" t="s">
        <v>7</v>
      </c>
      <c r="D8" s="1">
        <v>17320</v>
      </c>
    </row>
    <row r="9" spans="1:4" x14ac:dyDescent="0.2">
      <c r="A9" t="s">
        <v>12</v>
      </c>
      <c r="B9" s="1">
        <v>13230</v>
      </c>
      <c r="C9" t="s">
        <v>7</v>
      </c>
      <c r="D9" s="1">
        <v>18180</v>
      </c>
    </row>
    <row r="10" spans="1:4" x14ac:dyDescent="0.2">
      <c r="A10" t="s">
        <v>13</v>
      </c>
      <c r="B10" s="1">
        <v>13270</v>
      </c>
      <c r="C10" t="s">
        <v>7</v>
      </c>
      <c r="D10" s="1">
        <v>18220</v>
      </c>
    </row>
    <row r="11" spans="1:4" x14ac:dyDescent="0.2">
      <c r="A11" t="s">
        <v>14</v>
      </c>
    </row>
    <row r="12" spans="1:4" x14ac:dyDescent="0.2">
      <c r="A12" t="s">
        <v>15</v>
      </c>
      <c r="B12" s="1">
        <v>12490</v>
      </c>
      <c r="C12" t="s">
        <v>16</v>
      </c>
      <c r="D12" s="1">
        <v>12490</v>
      </c>
    </row>
    <row r="13" spans="1:4" x14ac:dyDescent="0.2">
      <c r="A13" t="s">
        <v>17</v>
      </c>
      <c r="B13" s="1">
        <v>15020</v>
      </c>
      <c r="C13" t="s">
        <v>16</v>
      </c>
      <c r="D13" s="1">
        <v>15020</v>
      </c>
    </row>
    <row r="14" spans="1:4" x14ac:dyDescent="0.2">
      <c r="A14" t="s">
        <v>18</v>
      </c>
      <c r="B14" s="1">
        <v>15790</v>
      </c>
      <c r="C14" t="s">
        <v>16</v>
      </c>
      <c r="D14" s="1">
        <v>15790</v>
      </c>
    </row>
    <row r="15" spans="1:4" x14ac:dyDescent="0.2">
      <c r="A15" t="s">
        <v>19</v>
      </c>
    </row>
    <row r="16" spans="1:4" x14ac:dyDescent="0.2">
      <c r="A16" t="s">
        <v>20</v>
      </c>
      <c r="B16" s="1">
        <v>16270</v>
      </c>
      <c r="C16" t="s">
        <v>16</v>
      </c>
      <c r="D16" s="1">
        <v>16270</v>
      </c>
    </row>
    <row r="17" spans="1:4" x14ac:dyDescent="0.2">
      <c r="A17" t="s">
        <v>19</v>
      </c>
    </row>
    <row r="18" spans="1:4" x14ac:dyDescent="0.2">
      <c r="A18" t="s">
        <v>21</v>
      </c>
      <c r="B18" s="1">
        <v>16700</v>
      </c>
      <c r="C18" t="s">
        <v>16</v>
      </c>
      <c r="D18" s="1">
        <v>16700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7F3D-46BF-2E4A-B04E-C5AA834B9BD5}">
  <dimension ref="A1:D25"/>
  <sheetViews>
    <sheetView workbookViewId="0">
      <selection activeCell="A19" sqref="A19"/>
    </sheetView>
  </sheetViews>
  <sheetFormatPr baseColWidth="10" defaultRowHeight="16" x14ac:dyDescent="0.2"/>
  <cols>
    <col min="1" max="1" width="80.6640625" bestFit="1" customWidth="1"/>
    <col min="2" max="2" width="25.1640625" customWidth="1"/>
    <col min="3" max="3" width="7.6640625" bestFit="1" customWidth="1"/>
    <col min="4" max="4" width="8.33203125" bestFit="1" customWidth="1"/>
  </cols>
  <sheetData>
    <row r="1" spans="1:4" x14ac:dyDescent="0.2">
      <c r="A1" t="s">
        <v>22</v>
      </c>
      <c r="B1" t="s">
        <v>1</v>
      </c>
      <c r="C1" t="s">
        <v>2</v>
      </c>
      <c r="D1" t="s">
        <v>3</v>
      </c>
    </row>
    <row r="2" spans="1:4" x14ac:dyDescent="0.2">
      <c r="C2" t="s">
        <v>4</v>
      </c>
    </row>
    <row r="3" spans="1:4" x14ac:dyDescent="0.2">
      <c r="A3" t="s">
        <v>5</v>
      </c>
    </row>
    <row r="4" spans="1:4" x14ac:dyDescent="0.2">
      <c r="A4" t="s">
        <v>23</v>
      </c>
      <c r="B4" t="str">
        <f>RIGHT(A4, 6)</f>
        <v>$9,810</v>
      </c>
      <c r="C4" t="s">
        <v>24</v>
      </c>
      <c r="D4" s="1">
        <v>14870</v>
      </c>
    </row>
    <row r="5" spans="1:4" x14ac:dyDescent="0.2">
      <c r="A5" t="s">
        <v>25</v>
      </c>
      <c r="B5" t="str">
        <f t="shared" ref="B5:B25" si="0">RIGHT(A5, 6)</f>
        <v>10,360</v>
      </c>
      <c r="C5" t="s">
        <v>24</v>
      </c>
      <c r="D5" s="1">
        <v>15420</v>
      </c>
    </row>
    <row r="6" spans="1:4" x14ac:dyDescent="0.2">
      <c r="A6" t="s">
        <v>26</v>
      </c>
      <c r="B6" t="str">
        <f t="shared" si="0"/>
        <v>11,050</v>
      </c>
      <c r="C6" t="s">
        <v>24</v>
      </c>
      <c r="D6" s="1">
        <v>16110</v>
      </c>
    </row>
    <row r="7" spans="1:4" x14ac:dyDescent="0.2">
      <c r="A7" t="s">
        <v>27</v>
      </c>
      <c r="B7" t="str">
        <f t="shared" si="0"/>
        <v>11,860</v>
      </c>
      <c r="C7" t="s">
        <v>24</v>
      </c>
      <c r="D7" s="1">
        <v>16920</v>
      </c>
    </row>
    <row r="8" spans="1:4" x14ac:dyDescent="0.2">
      <c r="A8" t="s">
        <v>28</v>
      </c>
      <c r="B8" t="str">
        <f t="shared" si="0"/>
        <v>12,680</v>
      </c>
      <c r="C8" t="s">
        <v>24</v>
      </c>
      <c r="D8" s="1">
        <v>17740</v>
      </c>
    </row>
    <row r="9" spans="1:4" x14ac:dyDescent="0.2">
      <c r="A9" t="s">
        <v>29</v>
      </c>
      <c r="B9" t="str">
        <f t="shared" si="0"/>
        <v>13,590</v>
      </c>
      <c r="C9" t="s">
        <v>24</v>
      </c>
      <c r="D9" s="1">
        <v>18650</v>
      </c>
    </row>
    <row r="10" spans="1:4" x14ac:dyDescent="0.2">
      <c r="A10" t="s">
        <v>30</v>
      </c>
      <c r="B10" t="str">
        <f t="shared" si="0"/>
        <v>13,600</v>
      </c>
      <c r="C10" t="s">
        <v>24</v>
      </c>
      <c r="D10" s="1">
        <v>18660</v>
      </c>
    </row>
    <row r="11" spans="1:4" x14ac:dyDescent="0.2">
      <c r="A11" t="s">
        <v>31</v>
      </c>
    </row>
    <row r="12" spans="1:4" x14ac:dyDescent="0.2">
      <c r="A12" t="s">
        <v>32</v>
      </c>
    </row>
    <row r="13" spans="1:4" x14ac:dyDescent="0.2">
      <c r="A13" t="s">
        <v>33</v>
      </c>
    </row>
    <row r="14" spans="1:4" x14ac:dyDescent="0.2">
      <c r="A14" t="s">
        <v>34</v>
      </c>
      <c r="B14" t="str">
        <f t="shared" si="0"/>
        <v>$4,905</v>
      </c>
      <c r="C14" t="s">
        <v>24</v>
      </c>
      <c r="D14" s="1">
        <v>9965</v>
      </c>
    </row>
    <row r="15" spans="1:4" x14ac:dyDescent="0.2">
      <c r="A15" t="s">
        <v>35</v>
      </c>
      <c r="B15" t="str">
        <f t="shared" si="0"/>
        <v>$5,180</v>
      </c>
      <c r="C15" t="s">
        <v>24</v>
      </c>
      <c r="D15" s="1">
        <v>10240</v>
      </c>
    </row>
    <row r="16" spans="1:4" x14ac:dyDescent="0.2">
      <c r="A16" t="s">
        <v>36</v>
      </c>
      <c r="B16" t="str">
        <f t="shared" si="0"/>
        <v>$6,340</v>
      </c>
      <c r="C16" t="s">
        <v>24</v>
      </c>
      <c r="D16" s="1">
        <v>11400</v>
      </c>
    </row>
    <row r="17" spans="1:4" x14ac:dyDescent="0.2">
      <c r="A17" t="s">
        <v>37</v>
      </c>
      <c r="B17" t="str">
        <f t="shared" si="0"/>
        <v>$6,800</v>
      </c>
      <c r="C17" t="s">
        <v>24</v>
      </c>
      <c r="D17" s="1">
        <v>11860</v>
      </c>
    </row>
    <row r="18" spans="1:4" x14ac:dyDescent="0.2">
      <c r="A18" t="s">
        <v>14</v>
      </c>
    </row>
    <row r="19" spans="1:4" x14ac:dyDescent="0.2">
      <c r="A19" t="s">
        <v>38</v>
      </c>
      <c r="B19" t="str">
        <f t="shared" si="0"/>
        <v>12,830</v>
      </c>
      <c r="C19" t="s">
        <v>16</v>
      </c>
      <c r="D19" s="1">
        <v>12830</v>
      </c>
    </row>
    <row r="20" spans="1:4" x14ac:dyDescent="0.2">
      <c r="A20" t="s">
        <v>39</v>
      </c>
      <c r="B20" t="str">
        <f t="shared" si="0"/>
        <v>15,430</v>
      </c>
      <c r="C20" t="s">
        <v>16</v>
      </c>
      <c r="D20" s="1">
        <v>15430</v>
      </c>
    </row>
    <row r="21" spans="1:4" x14ac:dyDescent="0.2">
      <c r="A21" t="s">
        <v>40</v>
      </c>
      <c r="B21" t="str">
        <f t="shared" si="0"/>
        <v>16,220</v>
      </c>
      <c r="C21" t="s">
        <v>16</v>
      </c>
      <c r="D21" s="1">
        <v>16220</v>
      </c>
    </row>
    <row r="22" spans="1:4" x14ac:dyDescent="0.2">
      <c r="A22" t="s">
        <v>19</v>
      </c>
    </row>
    <row r="23" spans="1:4" x14ac:dyDescent="0.2">
      <c r="A23" t="s">
        <v>41</v>
      </c>
      <c r="B23" t="str">
        <f t="shared" si="0"/>
        <v>16,720</v>
      </c>
      <c r="C23" t="s">
        <v>16</v>
      </c>
      <c r="D23" s="1">
        <v>16720</v>
      </c>
    </row>
    <row r="24" spans="1:4" x14ac:dyDescent="0.2">
      <c r="A24" t="s">
        <v>19</v>
      </c>
    </row>
    <row r="25" spans="1:4" x14ac:dyDescent="0.2">
      <c r="A25" t="s">
        <v>42</v>
      </c>
      <c r="B25" t="str">
        <f t="shared" si="0"/>
        <v>17,160</v>
      </c>
      <c r="C25" t="s">
        <v>16</v>
      </c>
      <c r="D25" s="1">
        <v>17160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4DF1-7018-AA45-BC5A-5CBE5D2E38D5}">
  <dimension ref="A1:D28"/>
  <sheetViews>
    <sheetView workbookViewId="0">
      <selection activeCell="D22" sqref="D22:D28"/>
    </sheetView>
  </sheetViews>
  <sheetFormatPr baseColWidth="10" defaultRowHeight="16" x14ac:dyDescent="0.2"/>
  <cols>
    <col min="1" max="1" width="80.6640625" bestFit="1" customWidth="1"/>
    <col min="2" max="2" width="80.6640625" customWidth="1"/>
    <col min="3" max="3" width="7.6640625" bestFit="1" customWidth="1"/>
    <col min="4" max="4" width="8.33203125" bestFit="1" customWidth="1"/>
  </cols>
  <sheetData>
    <row r="1" spans="1:4" x14ac:dyDescent="0.2">
      <c r="A1" t="s">
        <v>22</v>
      </c>
      <c r="C1" t="s">
        <v>2</v>
      </c>
      <c r="D1" t="s">
        <v>3</v>
      </c>
    </row>
    <row r="2" spans="1:4" x14ac:dyDescent="0.2">
      <c r="C2" t="s">
        <v>4</v>
      </c>
    </row>
    <row r="3" spans="1:4" x14ac:dyDescent="0.2">
      <c r="A3" t="s">
        <v>5</v>
      </c>
    </row>
    <row r="4" spans="1:4" x14ac:dyDescent="0.2">
      <c r="A4" t="s">
        <v>43</v>
      </c>
      <c r="B4" t="str">
        <f>RIGHT(A4, 6)</f>
        <v>10,080</v>
      </c>
      <c r="C4" t="s">
        <v>44</v>
      </c>
      <c r="D4" s="1">
        <v>15270</v>
      </c>
    </row>
    <row r="5" spans="1:4" x14ac:dyDescent="0.2">
      <c r="A5" t="s">
        <v>45</v>
      </c>
      <c r="B5" t="str">
        <f t="shared" ref="B5:B28" si="0">RIGHT(A5, 6)</f>
        <v>10,700</v>
      </c>
      <c r="C5" t="s">
        <v>44</v>
      </c>
      <c r="D5" s="1">
        <v>15890</v>
      </c>
    </row>
    <row r="6" spans="1:4" x14ac:dyDescent="0.2">
      <c r="A6" t="s">
        <v>46</v>
      </c>
      <c r="B6" t="str">
        <f t="shared" si="0"/>
        <v>11,400</v>
      </c>
      <c r="C6" t="s">
        <v>44</v>
      </c>
      <c r="D6" s="1">
        <v>16590</v>
      </c>
    </row>
    <row r="7" spans="1:4" x14ac:dyDescent="0.2">
      <c r="A7" t="s">
        <v>47</v>
      </c>
      <c r="B7" t="str">
        <f t="shared" si="0"/>
        <v>12,240</v>
      </c>
      <c r="C7" t="s">
        <v>44</v>
      </c>
      <c r="D7" s="1">
        <v>17430</v>
      </c>
    </row>
    <row r="8" spans="1:4" x14ac:dyDescent="0.2">
      <c r="A8" t="s">
        <v>48</v>
      </c>
      <c r="B8" t="str">
        <f t="shared" si="0"/>
        <v>13,090</v>
      </c>
      <c r="C8" t="s">
        <v>44</v>
      </c>
      <c r="D8" s="1">
        <v>18280</v>
      </c>
    </row>
    <row r="9" spans="1:4" x14ac:dyDescent="0.2">
      <c r="A9" t="s">
        <v>49</v>
      </c>
      <c r="B9" t="str">
        <f t="shared" si="0"/>
        <v>14,030</v>
      </c>
      <c r="C9" t="s">
        <v>44</v>
      </c>
      <c r="D9" s="1">
        <v>19220</v>
      </c>
    </row>
    <row r="10" spans="1:4" x14ac:dyDescent="0.2">
      <c r="A10" t="s">
        <v>50</v>
      </c>
      <c r="B10" t="str">
        <f t="shared" si="0"/>
        <v>14,040</v>
      </c>
      <c r="C10" t="s">
        <v>44</v>
      </c>
      <c r="D10" s="1">
        <v>19230</v>
      </c>
    </row>
    <row r="11" spans="1:4" x14ac:dyDescent="0.2">
      <c r="A11" t="s">
        <v>51</v>
      </c>
      <c r="B11" t="str">
        <f t="shared" si="0"/>
        <v xml:space="preserve"> RATES</v>
      </c>
    </row>
    <row r="12" spans="1:4" x14ac:dyDescent="0.2">
      <c r="A12" t="s">
        <v>32</v>
      </c>
      <c r="B12" t="str">
        <f t="shared" si="0"/>
        <v>nce to</v>
      </c>
    </row>
    <row r="13" spans="1:4" x14ac:dyDescent="0.2">
      <c r="A13" t="s">
        <v>33</v>
      </c>
      <c r="B13" t="str">
        <f t="shared" si="0"/>
        <v xml:space="preserve"> more.</v>
      </c>
    </row>
    <row r="14" spans="1:4" x14ac:dyDescent="0.2">
      <c r="A14" t="s">
        <v>52</v>
      </c>
      <c r="B14" t="str">
        <f t="shared" si="0"/>
        <v>$9,120</v>
      </c>
      <c r="C14" t="s">
        <v>44</v>
      </c>
      <c r="D14" s="1">
        <v>14310</v>
      </c>
    </row>
    <row r="15" spans="1:4" x14ac:dyDescent="0.2">
      <c r="A15" t="s">
        <v>53</v>
      </c>
      <c r="B15" t="str">
        <f t="shared" si="0"/>
        <v>10,470</v>
      </c>
      <c r="C15" t="s">
        <v>44</v>
      </c>
      <c r="D15" s="1">
        <v>15660</v>
      </c>
    </row>
    <row r="16" spans="1:4" x14ac:dyDescent="0.2">
      <c r="A16" t="s">
        <v>54</v>
      </c>
      <c r="B16" t="str">
        <f t="shared" si="0"/>
        <v xml:space="preserve"> RATES</v>
      </c>
    </row>
    <row r="17" spans="1:4" x14ac:dyDescent="0.2">
      <c r="A17" t="s">
        <v>32</v>
      </c>
      <c r="B17" t="str">
        <f t="shared" si="0"/>
        <v>nce to</v>
      </c>
    </row>
    <row r="18" spans="1:4" x14ac:dyDescent="0.2">
      <c r="A18" t="s">
        <v>33</v>
      </c>
      <c r="B18" t="str">
        <f t="shared" si="0"/>
        <v xml:space="preserve"> more.</v>
      </c>
    </row>
    <row r="19" spans="1:4" x14ac:dyDescent="0.2">
      <c r="A19" t="s">
        <v>55</v>
      </c>
      <c r="B19" t="str">
        <f t="shared" si="0"/>
        <v>$5,040</v>
      </c>
      <c r="C19" t="s">
        <v>44</v>
      </c>
      <c r="D19" s="1">
        <v>10230</v>
      </c>
    </row>
    <row r="20" spans="1:4" x14ac:dyDescent="0.2">
      <c r="A20" t="s">
        <v>56</v>
      </c>
      <c r="B20" t="str">
        <f t="shared" si="0"/>
        <v>$6,540</v>
      </c>
      <c r="C20" t="s">
        <v>44</v>
      </c>
      <c r="D20" s="1">
        <v>11730</v>
      </c>
    </row>
    <row r="21" spans="1:4" x14ac:dyDescent="0.2">
      <c r="A21" t="s">
        <v>14</v>
      </c>
      <c r="B21" t="str">
        <f t="shared" si="0"/>
        <v>-STYLE</v>
      </c>
    </row>
    <row r="22" spans="1:4" x14ac:dyDescent="0.2">
      <c r="A22" t="s">
        <v>57</v>
      </c>
      <c r="B22" t="str">
        <f t="shared" si="0"/>
        <v>13,240</v>
      </c>
      <c r="C22" t="s">
        <v>16</v>
      </c>
      <c r="D22" s="1">
        <v>13240</v>
      </c>
    </row>
    <row r="23" spans="1:4" x14ac:dyDescent="0.2">
      <c r="A23" t="s">
        <v>58</v>
      </c>
      <c r="B23" t="str">
        <f t="shared" si="0"/>
        <v>15,930</v>
      </c>
      <c r="C23" t="s">
        <v>16</v>
      </c>
      <c r="D23" s="1">
        <v>15930</v>
      </c>
    </row>
    <row r="24" spans="1:4" x14ac:dyDescent="0.2">
      <c r="A24" t="s">
        <v>59</v>
      </c>
      <c r="B24" t="str">
        <f t="shared" si="0"/>
        <v>16,740</v>
      </c>
      <c r="C24" t="s">
        <v>16</v>
      </c>
      <c r="D24" s="1">
        <v>16740</v>
      </c>
    </row>
    <row r="25" spans="1:4" x14ac:dyDescent="0.2">
      <c r="A25" t="s">
        <v>19</v>
      </c>
      <c r="B25" t="str">
        <f t="shared" si="0"/>
        <v>s Way)</v>
      </c>
    </row>
    <row r="26" spans="1:4" x14ac:dyDescent="0.2">
      <c r="A26" t="s">
        <v>60</v>
      </c>
      <c r="B26" t="str">
        <f t="shared" si="0"/>
        <v>17,260</v>
      </c>
      <c r="C26" t="s">
        <v>16</v>
      </c>
      <c r="D26" s="1">
        <v>17260</v>
      </c>
    </row>
    <row r="27" spans="1:4" x14ac:dyDescent="0.2">
      <c r="A27" t="s">
        <v>19</v>
      </c>
      <c r="B27" t="str">
        <f t="shared" si="0"/>
        <v>s Way)</v>
      </c>
    </row>
    <row r="28" spans="1:4" x14ac:dyDescent="0.2">
      <c r="A28" t="s">
        <v>61</v>
      </c>
      <c r="B28" t="str">
        <f t="shared" si="0"/>
        <v>17,700</v>
      </c>
      <c r="C28" t="s">
        <v>16</v>
      </c>
      <c r="D28" s="1">
        <v>17700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0797-3904-774B-967B-19419BB02329}">
  <dimension ref="A1:D25"/>
  <sheetViews>
    <sheetView workbookViewId="0">
      <selection activeCell="D14" sqref="D14:D20"/>
    </sheetView>
  </sheetViews>
  <sheetFormatPr baseColWidth="10" defaultRowHeight="16" x14ac:dyDescent="0.2"/>
  <cols>
    <col min="1" max="1" width="80.6640625" bestFit="1" customWidth="1"/>
    <col min="2" max="2" width="80.6640625" customWidth="1"/>
    <col min="3" max="3" width="7.6640625" bestFit="1" customWidth="1"/>
    <col min="4" max="4" width="8.33203125" bestFit="1" customWidth="1"/>
  </cols>
  <sheetData>
    <row r="1" spans="1:4" x14ac:dyDescent="0.2">
      <c r="A1" t="s">
        <v>22</v>
      </c>
      <c r="C1" t="s">
        <v>2</v>
      </c>
      <c r="D1" t="s">
        <v>3</v>
      </c>
    </row>
    <row r="2" spans="1:4" x14ac:dyDescent="0.2">
      <c r="C2" t="s">
        <v>4</v>
      </c>
    </row>
    <row r="3" spans="1:4" x14ac:dyDescent="0.2">
      <c r="A3" t="s">
        <v>5</v>
      </c>
    </row>
    <row r="4" spans="1:4" x14ac:dyDescent="0.2">
      <c r="A4" t="s">
        <v>62</v>
      </c>
      <c r="B4" t="str">
        <f>RIGHT(A4, 6)</f>
        <v>10,390</v>
      </c>
      <c r="C4" t="s">
        <v>63</v>
      </c>
      <c r="D4" s="1">
        <v>15720</v>
      </c>
    </row>
    <row r="5" spans="1:4" x14ac:dyDescent="0.2">
      <c r="A5" t="s">
        <v>64</v>
      </c>
      <c r="B5" t="str">
        <f t="shared" ref="B5:B25" si="0">RIGHT(A5, 6)</f>
        <v>11,020</v>
      </c>
      <c r="C5" t="s">
        <v>63</v>
      </c>
      <c r="D5" s="1">
        <v>16350</v>
      </c>
    </row>
    <row r="6" spans="1:4" x14ac:dyDescent="0.2">
      <c r="A6" t="s">
        <v>65</v>
      </c>
      <c r="B6" t="str">
        <f t="shared" si="0"/>
        <v>11,740</v>
      </c>
      <c r="C6" t="s">
        <v>63</v>
      </c>
      <c r="D6" s="1">
        <v>17070</v>
      </c>
    </row>
    <row r="7" spans="1:4" x14ac:dyDescent="0.2">
      <c r="A7" t="s">
        <v>66</v>
      </c>
      <c r="B7" t="str">
        <f t="shared" si="0"/>
        <v>andish</v>
      </c>
    </row>
    <row r="8" spans="1:4" x14ac:dyDescent="0.2">
      <c r="A8" t="s">
        <v>67</v>
      </c>
      <c r="B8" t="str">
        <f t="shared" si="0"/>
        <v>Hall</v>
      </c>
    </row>
    <row r="9" spans="1:4" x14ac:dyDescent="0.2">
      <c r="A9" t="s">
        <v>68</v>
      </c>
      <c r="B9" t="str">
        <f t="shared" si="0"/>
        <v>12,620</v>
      </c>
      <c r="C9" t="s">
        <v>63</v>
      </c>
      <c r="D9" s="1">
        <v>17950</v>
      </c>
    </row>
    <row r="10" spans="1:4" x14ac:dyDescent="0.2">
      <c r="A10" t="s">
        <v>69</v>
      </c>
      <c r="B10" t="str">
        <f t="shared" si="0"/>
        <v>13,480</v>
      </c>
      <c r="C10" t="s">
        <v>63</v>
      </c>
      <c r="D10" s="1">
        <v>18810</v>
      </c>
    </row>
    <row r="11" spans="1:4" x14ac:dyDescent="0.2">
      <c r="A11" t="s">
        <v>70</v>
      </c>
      <c r="B11" t="str">
        <f t="shared" si="0"/>
        <v>14,460</v>
      </c>
      <c r="C11" t="s">
        <v>63</v>
      </c>
      <c r="D11" s="1">
        <v>19790</v>
      </c>
    </row>
    <row r="12" spans="1:4" x14ac:dyDescent="0.2">
      <c r="A12" t="s">
        <v>71</v>
      </c>
      <c r="B12" t="str">
        <f t="shared" si="0"/>
        <v>14,460</v>
      </c>
      <c r="C12" t="s">
        <v>63</v>
      </c>
      <c r="D12" s="1">
        <v>19790</v>
      </c>
    </row>
    <row r="13" spans="1:4" x14ac:dyDescent="0.2">
      <c r="A13" t="s">
        <v>14</v>
      </c>
      <c r="B13" t="str">
        <f t="shared" si="0"/>
        <v>-STYLE</v>
      </c>
    </row>
    <row r="14" spans="1:4" x14ac:dyDescent="0.2">
      <c r="A14" t="s">
        <v>72</v>
      </c>
      <c r="B14" t="str">
        <f t="shared" si="0"/>
        <v>13,660</v>
      </c>
      <c r="C14" t="s">
        <v>16</v>
      </c>
      <c r="D14" s="1">
        <v>13660</v>
      </c>
    </row>
    <row r="15" spans="1:4" x14ac:dyDescent="0.2">
      <c r="A15" t="s">
        <v>73</v>
      </c>
      <c r="B15" t="str">
        <f t="shared" si="0"/>
        <v>16,430</v>
      </c>
      <c r="C15" t="s">
        <v>16</v>
      </c>
      <c r="D15" s="1">
        <v>16430</v>
      </c>
    </row>
    <row r="16" spans="1:4" x14ac:dyDescent="0.2">
      <c r="A16" t="s">
        <v>74</v>
      </c>
      <c r="B16" t="str">
        <f t="shared" si="0"/>
        <v>17,250</v>
      </c>
      <c r="C16" t="s">
        <v>16</v>
      </c>
      <c r="D16" s="1">
        <v>17250</v>
      </c>
    </row>
    <row r="17" spans="1:4" x14ac:dyDescent="0.2">
      <c r="A17" t="s">
        <v>19</v>
      </c>
      <c r="B17" t="str">
        <f t="shared" si="0"/>
        <v>s Way)</v>
      </c>
    </row>
    <row r="18" spans="1:4" x14ac:dyDescent="0.2">
      <c r="A18" t="s">
        <v>75</v>
      </c>
      <c r="B18" t="str">
        <f t="shared" si="0"/>
        <v>17,790</v>
      </c>
      <c r="C18" t="s">
        <v>16</v>
      </c>
      <c r="D18" s="1">
        <v>17790</v>
      </c>
    </row>
    <row r="19" spans="1:4" x14ac:dyDescent="0.2">
      <c r="A19" t="s">
        <v>19</v>
      </c>
      <c r="B19" t="str">
        <f t="shared" si="0"/>
        <v>s Way)</v>
      </c>
    </row>
    <row r="20" spans="1:4" x14ac:dyDescent="0.2">
      <c r="A20" t="s">
        <v>76</v>
      </c>
      <c r="B20" t="str">
        <f t="shared" si="0"/>
        <v>18,250</v>
      </c>
      <c r="C20" t="s">
        <v>16</v>
      </c>
      <c r="D20" s="1">
        <v>18250</v>
      </c>
    </row>
    <row r="21" spans="1:4" x14ac:dyDescent="0.2">
      <c r="A21" t="s">
        <v>77</v>
      </c>
      <c r="B21" t="str">
        <f t="shared" si="0"/>
        <v>to the</v>
      </c>
    </row>
    <row r="22" spans="1:4" x14ac:dyDescent="0.2">
      <c r="A22" t="s">
        <v>78</v>
      </c>
      <c r="B22" t="str">
        <f t="shared" si="0"/>
        <v>igned.</v>
      </c>
    </row>
    <row r="23" spans="1:4" x14ac:dyDescent="0.2">
      <c r="A23" t="s">
        <v>79</v>
      </c>
      <c r="B23" t="str">
        <f t="shared" si="0"/>
        <v>Plans.</v>
      </c>
    </row>
    <row r="24" spans="1:4" x14ac:dyDescent="0.2">
      <c r="A24" t="s">
        <v>80</v>
      </c>
      <c r="B24" t="str">
        <f t="shared" si="0"/>
        <v>plans.</v>
      </c>
    </row>
    <row r="25" spans="1:4" x14ac:dyDescent="0.2">
      <c r="A25" t="s">
        <v>81</v>
      </c>
      <c r="B25" t="str">
        <f t="shared" si="0"/>
        <v>uired.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6CFE-6221-B642-833C-373AF6FE94C4}">
  <dimension ref="A1:D25"/>
  <sheetViews>
    <sheetView workbookViewId="0">
      <selection activeCell="D14" sqref="D14:D20"/>
    </sheetView>
  </sheetViews>
  <sheetFormatPr baseColWidth="10" defaultRowHeight="16" x14ac:dyDescent="0.2"/>
  <cols>
    <col min="1" max="1" width="80.6640625" bestFit="1" customWidth="1"/>
    <col min="2" max="2" width="80.6640625" customWidth="1"/>
    <col min="3" max="3" width="7.6640625" bestFit="1" customWidth="1"/>
    <col min="4" max="4" width="8.33203125" bestFit="1" customWidth="1"/>
  </cols>
  <sheetData>
    <row r="1" spans="1:4" x14ac:dyDescent="0.2">
      <c r="A1" t="s">
        <v>22</v>
      </c>
      <c r="C1" t="s">
        <v>2</v>
      </c>
      <c r="D1" t="s">
        <v>3</v>
      </c>
    </row>
    <row r="2" spans="1:4" x14ac:dyDescent="0.2">
      <c r="C2" t="s">
        <v>4</v>
      </c>
    </row>
    <row r="3" spans="1:4" x14ac:dyDescent="0.2">
      <c r="A3" t="s">
        <v>5</v>
      </c>
    </row>
    <row r="4" spans="1:4" x14ac:dyDescent="0.2">
      <c r="A4" t="s">
        <v>82</v>
      </c>
      <c r="B4" t="str">
        <f>RIGHT(A4, 6)</f>
        <v>10,680</v>
      </c>
      <c r="C4" t="s">
        <v>83</v>
      </c>
      <c r="D4" s="1">
        <v>16160</v>
      </c>
    </row>
    <row r="5" spans="1:4" x14ac:dyDescent="0.2">
      <c r="A5" t="s">
        <v>84</v>
      </c>
      <c r="B5" t="str">
        <f t="shared" ref="B5:B25" si="0">RIGHT(A5, 6)</f>
        <v>11,340</v>
      </c>
      <c r="C5" t="s">
        <v>83</v>
      </c>
      <c r="D5" s="1">
        <v>16820</v>
      </c>
    </row>
    <row r="6" spans="1:4" x14ac:dyDescent="0.2">
      <c r="A6" t="s">
        <v>85</v>
      </c>
      <c r="B6" t="str">
        <f t="shared" si="0"/>
        <v>12,080</v>
      </c>
      <c r="C6" t="s">
        <v>83</v>
      </c>
      <c r="D6" s="1">
        <v>17560</v>
      </c>
    </row>
    <row r="7" spans="1:4" x14ac:dyDescent="0.2">
      <c r="A7" t="s">
        <v>66</v>
      </c>
      <c r="B7" t="str">
        <f t="shared" si="0"/>
        <v>andish</v>
      </c>
    </row>
    <row r="8" spans="1:4" x14ac:dyDescent="0.2">
      <c r="A8" t="s">
        <v>67</v>
      </c>
      <c r="B8" t="str">
        <f t="shared" si="0"/>
        <v>Hall</v>
      </c>
    </row>
    <row r="9" spans="1:4" x14ac:dyDescent="0.2">
      <c r="A9" t="s">
        <v>86</v>
      </c>
      <c r="B9" t="str">
        <f t="shared" si="0"/>
        <v>13,000</v>
      </c>
      <c r="C9" t="s">
        <v>83</v>
      </c>
      <c r="D9" s="1">
        <v>18480</v>
      </c>
    </row>
    <row r="10" spans="1:4" x14ac:dyDescent="0.2">
      <c r="A10" t="s">
        <v>87</v>
      </c>
      <c r="B10" t="str">
        <f t="shared" si="0"/>
        <v>13,870</v>
      </c>
      <c r="C10" t="s">
        <v>83</v>
      </c>
      <c r="D10" s="1">
        <v>19350</v>
      </c>
    </row>
    <row r="11" spans="1:4" x14ac:dyDescent="0.2">
      <c r="A11" t="s">
        <v>88</v>
      </c>
      <c r="B11" t="str">
        <f t="shared" si="0"/>
        <v>14,900</v>
      </c>
      <c r="C11" t="s">
        <v>83</v>
      </c>
      <c r="D11" s="1">
        <v>20380</v>
      </c>
    </row>
    <row r="12" spans="1:4" x14ac:dyDescent="0.2">
      <c r="A12" t="s">
        <v>89</v>
      </c>
      <c r="B12" t="str">
        <f t="shared" si="0"/>
        <v>14,880</v>
      </c>
      <c r="C12" t="s">
        <v>83</v>
      </c>
      <c r="D12" s="1">
        <v>20360</v>
      </c>
    </row>
    <row r="13" spans="1:4" x14ac:dyDescent="0.2">
      <c r="A13" t="s">
        <v>14</v>
      </c>
      <c r="B13" t="str">
        <f t="shared" si="0"/>
        <v>-STYLE</v>
      </c>
    </row>
    <row r="14" spans="1:4" x14ac:dyDescent="0.2">
      <c r="A14" t="s">
        <v>90</v>
      </c>
      <c r="B14" t="str">
        <f t="shared" si="0"/>
        <v>14,070</v>
      </c>
      <c r="C14" t="s">
        <v>16</v>
      </c>
      <c r="D14" s="1">
        <v>14070</v>
      </c>
    </row>
    <row r="15" spans="1:4" x14ac:dyDescent="0.2">
      <c r="A15" t="s">
        <v>91</v>
      </c>
      <c r="B15" t="str">
        <f t="shared" si="0"/>
        <v>16,930</v>
      </c>
      <c r="C15" t="s">
        <v>16</v>
      </c>
      <c r="D15" s="1">
        <v>16930</v>
      </c>
    </row>
    <row r="16" spans="1:4" x14ac:dyDescent="0.2">
      <c r="A16" t="s">
        <v>92</v>
      </c>
      <c r="B16" t="str">
        <f t="shared" si="0"/>
        <v>17,770</v>
      </c>
      <c r="C16" t="s">
        <v>16</v>
      </c>
      <c r="D16" s="1">
        <v>17770</v>
      </c>
    </row>
    <row r="17" spans="1:4" x14ac:dyDescent="0.2">
      <c r="A17" t="s">
        <v>19</v>
      </c>
      <c r="B17" t="str">
        <f t="shared" si="0"/>
        <v>s Way)</v>
      </c>
    </row>
    <row r="18" spans="1:4" x14ac:dyDescent="0.2">
      <c r="A18" t="s">
        <v>93</v>
      </c>
      <c r="B18" t="str">
        <f t="shared" si="0"/>
        <v>18,330</v>
      </c>
      <c r="C18" t="s">
        <v>16</v>
      </c>
      <c r="D18" s="1">
        <v>18330</v>
      </c>
    </row>
    <row r="19" spans="1:4" x14ac:dyDescent="0.2">
      <c r="A19" t="s">
        <v>19</v>
      </c>
      <c r="B19" t="str">
        <f t="shared" si="0"/>
        <v>s Way)</v>
      </c>
    </row>
    <row r="20" spans="1:4" x14ac:dyDescent="0.2">
      <c r="A20" t="s">
        <v>94</v>
      </c>
      <c r="B20" t="str">
        <f t="shared" si="0"/>
        <v>18,800</v>
      </c>
      <c r="C20" t="s">
        <v>16</v>
      </c>
      <c r="D20" s="1">
        <v>18800</v>
      </c>
    </row>
    <row r="21" spans="1:4" x14ac:dyDescent="0.2">
      <c r="A21" t="s">
        <v>77</v>
      </c>
      <c r="B21" t="str">
        <f t="shared" si="0"/>
        <v>to the</v>
      </c>
    </row>
    <row r="22" spans="1:4" x14ac:dyDescent="0.2">
      <c r="A22" t="s">
        <v>78</v>
      </c>
      <c r="B22" t="str">
        <f t="shared" si="0"/>
        <v>igned.</v>
      </c>
    </row>
    <row r="23" spans="1:4" x14ac:dyDescent="0.2">
      <c r="A23" t="s">
        <v>79</v>
      </c>
      <c r="B23" t="str">
        <f t="shared" si="0"/>
        <v>Plans.</v>
      </c>
    </row>
    <row r="24" spans="1:4" x14ac:dyDescent="0.2">
      <c r="A24" t="s">
        <v>95</v>
      </c>
      <c r="B24" t="str">
        <f t="shared" si="0"/>
        <v>plans.</v>
      </c>
    </row>
    <row r="25" spans="1:4" x14ac:dyDescent="0.2">
      <c r="A25" t="s">
        <v>81</v>
      </c>
      <c r="B25" t="str">
        <f t="shared" si="0"/>
        <v>uired.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EB27-BA40-1440-8A58-7CBED90A72F9}">
  <dimension ref="A1:D22"/>
  <sheetViews>
    <sheetView workbookViewId="0">
      <selection activeCell="D14" sqref="D14:D22"/>
    </sheetView>
  </sheetViews>
  <sheetFormatPr baseColWidth="10" defaultRowHeight="16" x14ac:dyDescent="0.2"/>
  <cols>
    <col min="1" max="1" width="39.5" bestFit="1" customWidth="1"/>
    <col min="2" max="2" width="10.33203125" bestFit="1" customWidth="1"/>
    <col min="3" max="3" width="7.33203125" bestFit="1" customWidth="1"/>
    <col min="4" max="4" width="8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C2" t="s">
        <v>4</v>
      </c>
    </row>
    <row r="3" spans="1:4" x14ac:dyDescent="0.2">
      <c r="A3" t="s">
        <v>96</v>
      </c>
    </row>
    <row r="4" spans="1:4" x14ac:dyDescent="0.2">
      <c r="A4" t="s">
        <v>97</v>
      </c>
      <c r="B4" s="1">
        <v>10990</v>
      </c>
      <c r="C4" s="1">
        <v>5650</v>
      </c>
      <c r="D4" s="1">
        <v>16640</v>
      </c>
    </row>
    <row r="5" spans="1:4" x14ac:dyDescent="0.2">
      <c r="A5" t="s">
        <v>8</v>
      </c>
      <c r="B5" s="1">
        <v>11690</v>
      </c>
      <c r="C5" s="1">
        <v>5650</v>
      </c>
      <c r="D5" s="1">
        <v>17340</v>
      </c>
    </row>
    <row r="6" spans="1:4" x14ac:dyDescent="0.2">
      <c r="A6" t="s">
        <v>98</v>
      </c>
      <c r="B6" s="1">
        <v>12440</v>
      </c>
      <c r="C6" s="1">
        <v>5650</v>
      </c>
      <c r="D6" s="1">
        <v>18090</v>
      </c>
    </row>
    <row r="7" spans="1:4" x14ac:dyDescent="0.2">
      <c r="A7" t="s">
        <v>99</v>
      </c>
    </row>
    <row r="8" spans="1:4" x14ac:dyDescent="0.2">
      <c r="A8" t="s">
        <v>100</v>
      </c>
    </row>
    <row r="9" spans="1:4" x14ac:dyDescent="0.2">
      <c r="A9" t="s">
        <v>10</v>
      </c>
      <c r="B9" s="1">
        <v>13400</v>
      </c>
      <c r="C9" s="1">
        <v>5650</v>
      </c>
      <c r="D9" s="1">
        <v>19050</v>
      </c>
    </row>
    <row r="10" spans="1:4" x14ac:dyDescent="0.2">
      <c r="A10" t="s">
        <v>101</v>
      </c>
      <c r="B10" s="1">
        <v>14290</v>
      </c>
      <c r="C10" s="1">
        <v>5650</v>
      </c>
      <c r="D10" s="1">
        <v>19940</v>
      </c>
    </row>
    <row r="11" spans="1:4" x14ac:dyDescent="0.2">
      <c r="A11" t="s">
        <v>12</v>
      </c>
      <c r="B11" s="1">
        <v>15360</v>
      </c>
      <c r="C11" s="1">
        <v>5650</v>
      </c>
      <c r="D11" s="1">
        <v>21010</v>
      </c>
    </row>
    <row r="12" spans="1:4" x14ac:dyDescent="0.2">
      <c r="A12" t="s">
        <v>13</v>
      </c>
      <c r="B12" s="1">
        <v>15330</v>
      </c>
      <c r="C12" s="1">
        <v>5650</v>
      </c>
      <c r="D12" s="1">
        <v>20980</v>
      </c>
    </row>
    <row r="13" spans="1:4" x14ac:dyDescent="0.2">
      <c r="A13" t="s">
        <v>14</v>
      </c>
    </row>
    <row r="14" spans="1:4" x14ac:dyDescent="0.2">
      <c r="A14" t="s">
        <v>15</v>
      </c>
      <c r="B14" s="1">
        <v>14510</v>
      </c>
      <c r="C14" t="s">
        <v>16</v>
      </c>
      <c r="D14" s="1">
        <v>14510</v>
      </c>
    </row>
    <row r="15" spans="1:4" x14ac:dyDescent="0.2">
      <c r="A15" t="s">
        <v>17</v>
      </c>
      <c r="B15" s="1">
        <v>17460</v>
      </c>
      <c r="C15" t="s">
        <v>16</v>
      </c>
      <c r="D15" s="1">
        <v>17460</v>
      </c>
    </row>
    <row r="16" spans="1:4" x14ac:dyDescent="0.2">
      <c r="A16" t="s">
        <v>102</v>
      </c>
      <c r="B16" s="1">
        <v>18320</v>
      </c>
      <c r="C16" t="s">
        <v>16</v>
      </c>
      <c r="D16" s="1">
        <v>18320</v>
      </c>
    </row>
    <row r="17" spans="1:4" x14ac:dyDescent="0.2">
      <c r="A17" t="s">
        <v>103</v>
      </c>
    </row>
    <row r="18" spans="1:4" x14ac:dyDescent="0.2">
      <c r="A18" t="s">
        <v>104</v>
      </c>
    </row>
    <row r="19" spans="1:4" x14ac:dyDescent="0.2">
      <c r="A19" t="s">
        <v>105</v>
      </c>
      <c r="B19" s="1">
        <v>18900</v>
      </c>
      <c r="C19" t="s">
        <v>16</v>
      </c>
      <c r="D19" s="1">
        <v>18900</v>
      </c>
    </row>
    <row r="20" spans="1:4" x14ac:dyDescent="0.2">
      <c r="A20" t="s">
        <v>103</v>
      </c>
    </row>
    <row r="21" spans="1:4" x14ac:dyDescent="0.2">
      <c r="A21" t="s">
        <v>104</v>
      </c>
    </row>
    <row r="22" spans="1:4" x14ac:dyDescent="0.2">
      <c r="A22" t="s">
        <v>21</v>
      </c>
      <c r="B22" s="1">
        <v>19380</v>
      </c>
      <c r="C22" t="s">
        <v>16</v>
      </c>
      <c r="D22" s="1">
        <v>19380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A80-7DA2-6243-AE34-312D79DD86B6}">
  <dimension ref="A1:D23"/>
  <sheetViews>
    <sheetView workbookViewId="0">
      <selection activeCell="B12" sqref="B12"/>
    </sheetView>
  </sheetViews>
  <sheetFormatPr baseColWidth="10" defaultRowHeight="16" x14ac:dyDescent="0.2"/>
  <cols>
    <col min="1" max="1" width="40.33203125" bestFit="1" customWidth="1"/>
    <col min="2" max="2" width="10.33203125" bestFit="1" customWidth="1"/>
    <col min="3" max="3" width="7.33203125" bestFit="1" customWidth="1"/>
    <col min="4" max="4" width="8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C2" t="s">
        <v>106</v>
      </c>
    </row>
    <row r="3" spans="1:4" x14ac:dyDescent="0.2">
      <c r="A3" t="s">
        <v>96</v>
      </c>
    </row>
    <row r="4" spans="1:4" x14ac:dyDescent="0.2">
      <c r="A4" t="s">
        <v>107</v>
      </c>
      <c r="B4" s="1">
        <v>10990</v>
      </c>
      <c r="C4" s="1">
        <v>5850</v>
      </c>
      <c r="D4" s="1">
        <v>16840</v>
      </c>
    </row>
    <row r="5" spans="1:4" x14ac:dyDescent="0.2">
      <c r="A5" t="s">
        <v>108</v>
      </c>
    </row>
    <row r="6" spans="1:4" x14ac:dyDescent="0.2">
      <c r="A6" t="s">
        <v>8</v>
      </c>
      <c r="B6" s="1">
        <v>11690</v>
      </c>
      <c r="C6" s="1">
        <v>5850</v>
      </c>
      <c r="D6" s="1">
        <v>17540</v>
      </c>
    </row>
    <row r="7" spans="1:4" x14ac:dyDescent="0.2">
      <c r="A7" t="s">
        <v>98</v>
      </c>
      <c r="B7" s="1">
        <v>12440</v>
      </c>
      <c r="C7" s="1">
        <v>5850</v>
      </c>
      <c r="D7" s="1">
        <v>18290</v>
      </c>
    </row>
    <row r="8" spans="1:4" x14ac:dyDescent="0.2">
      <c r="A8" t="s">
        <v>109</v>
      </c>
    </row>
    <row r="9" spans="1:4" x14ac:dyDescent="0.2">
      <c r="A9" t="s">
        <v>110</v>
      </c>
    </row>
    <row r="10" spans="1:4" x14ac:dyDescent="0.2">
      <c r="A10" t="s">
        <v>10</v>
      </c>
      <c r="B10" s="1">
        <v>13670</v>
      </c>
      <c r="C10" s="1">
        <v>5850</v>
      </c>
      <c r="D10" s="1">
        <v>19520</v>
      </c>
    </row>
    <row r="11" spans="1:4" x14ac:dyDescent="0.2">
      <c r="A11" t="s">
        <v>101</v>
      </c>
      <c r="B11" s="1">
        <v>14290</v>
      </c>
      <c r="C11" s="1">
        <v>5850</v>
      </c>
      <c r="D11" s="1">
        <v>20140</v>
      </c>
    </row>
    <row r="12" spans="1:4" x14ac:dyDescent="0.2">
      <c r="A12" t="s">
        <v>12</v>
      </c>
      <c r="B12" s="1">
        <v>15670</v>
      </c>
      <c r="C12" s="1">
        <v>5850</v>
      </c>
      <c r="D12" s="1">
        <v>21520</v>
      </c>
    </row>
    <row r="13" spans="1:4" x14ac:dyDescent="0.2">
      <c r="A13" t="s">
        <v>13</v>
      </c>
      <c r="B13" s="1">
        <v>15330</v>
      </c>
      <c r="C13" s="1">
        <v>5850</v>
      </c>
      <c r="D13" s="1">
        <v>21180</v>
      </c>
    </row>
    <row r="14" spans="1:4" x14ac:dyDescent="0.2">
      <c r="A14" t="s">
        <v>14</v>
      </c>
    </row>
    <row r="15" spans="1:4" x14ac:dyDescent="0.2">
      <c r="A15" t="s">
        <v>15</v>
      </c>
      <c r="B15" s="1">
        <v>14510</v>
      </c>
      <c r="C15" t="s">
        <v>16</v>
      </c>
      <c r="D15" s="1">
        <v>14510</v>
      </c>
    </row>
    <row r="16" spans="1:4" x14ac:dyDescent="0.2">
      <c r="A16" t="s">
        <v>17</v>
      </c>
      <c r="B16" s="1">
        <v>17460</v>
      </c>
      <c r="C16" t="s">
        <v>16</v>
      </c>
      <c r="D16" s="1">
        <v>17460</v>
      </c>
    </row>
    <row r="17" spans="1:4" x14ac:dyDescent="0.2">
      <c r="A17" t="s">
        <v>102</v>
      </c>
      <c r="B17" s="1">
        <v>18690</v>
      </c>
      <c r="C17" t="s">
        <v>16</v>
      </c>
      <c r="D17" s="1">
        <v>18690</v>
      </c>
    </row>
    <row r="18" spans="1:4" x14ac:dyDescent="0.2">
      <c r="A18" t="s">
        <v>103</v>
      </c>
    </row>
    <row r="19" spans="1:4" x14ac:dyDescent="0.2">
      <c r="A19" t="s">
        <v>104</v>
      </c>
    </row>
    <row r="20" spans="1:4" x14ac:dyDescent="0.2">
      <c r="A20" t="s">
        <v>105</v>
      </c>
      <c r="B20" s="1">
        <v>19280</v>
      </c>
      <c r="C20" t="s">
        <v>16</v>
      </c>
      <c r="D20" s="1">
        <v>19280</v>
      </c>
    </row>
    <row r="21" spans="1:4" x14ac:dyDescent="0.2">
      <c r="A21" t="s">
        <v>103</v>
      </c>
    </row>
    <row r="22" spans="1:4" x14ac:dyDescent="0.2">
      <c r="A22" t="s">
        <v>104</v>
      </c>
    </row>
    <row r="23" spans="1:4" x14ac:dyDescent="0.2">
      <c r="A23" t="s">
        <v>21</v>
      </c>
      <c r="B23" s="1">
        <v>19380</v>
      </c>
      <c r="C23" t="s">
        <v>16</v>
      </c>
      <c r="D23" s="1">
        <v>19380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README</vt:lpstr>
      <vt:lpstr>15-22 Total</vt:lpstr>
      <vt:lpstr>15-16</vt:lpstr>
      <vt:lpstr>16-17</vt:lpstr>
      <vt:lpstr>17-18</vt:lpstr>
      <vt:lpstr>18-19</vt:lpstr>
      <vt:lpstr>19-20</vt:lpstr>
      <vt:lpstr>20-21</vt:lpstr>
      <vt:lpstr>21-22</vt:lpstr>
      <vt:lpstr>22-23</vt:lpstr>
      <vt:lpstr>'15-16'!tabula_2015_16_Academic_Year___Housing___Boston_University</vt:lpstr>
      <vt:lpstr>'16-17'!tabula_2016_17_Academic_Year___Housing___Boston_University</vt:lpstr>
      <vt:lpstr>'17-18'!tabula_2017_18_Academic_Year___Housing___Boston_University</vt:lpstr>
      <vt:lpstr>'18-19'!tabula_2018_19_Academic_Year_Rates___Housing___Boston_University</vt:lpstr>
      <vt:lpstr>'19-20'!tabula_2019_20_Academic_Year_Rates___Housing___Boston_University</vt:lpstr>
      <vt:lpstr>'20-21'!tabula_2020_21_Academic_Year_Rates___Boston_University_Housing</vt:lpstr>
      <vt:lpstr>'21-22'!tabula_2021_22_Academic_Year_Rates___Boston_University_Housing</vt:lpstr>
      <vt:lpstr>'22-23'!tabula_2022_23_Academic_Year_Rates___Boston_University_Housing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2022-03-30T13:42:01Z</dcterms:created>
  <dcterms:modified xsi:type="dcterms:W3CDTF">2022-03-31T19:21:23Z</dcterms:modified>
</cp:coreProperties>
</file>