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8445"/>
  </bookViews>
  <sheets>
    <sheet name="Летальный исход" sheetId="1" r:id="rId1"/>
  </sheets>
  <definedNames>
    <definedName name="_xlnm._FilterDatabase" localSheetId="0" hidden="1">'Летальный исход'!$A$1:$JP$141</definedName>
  </definedNames>
  <calcPr calcId="152511" concurrentCalc="0"/>
</workbook>
</file>

<file path=xl/calcChain.xml><?xml version="1.0" encoding="utf-8"?>
<calcChain xmlns="http://schemas.openxmlformats.org/spreadsheetml/2006/main">
  <c r="J99" i="1" l="1"/>
  <c r="EB99" i="1"/>
  <c r="J100" i="1"/>
  <c r="EB100" i="1"/>
  <c r="J101" i="1"/>
  <c r="EB101" i="1"/>
  <c r="J102" i="1"/>
  <c r="EB102" i="1"/>
  <c r="J103" i="1"/>
  <c r="EB103" i="1"/>
  <c r="J104" i="1"/>
  <c r="EB104" i="1"/>
  <c r="J105" i="1"/>
  <c r="EB105" i="1"/>
  <c r="J106" i="1"/>
  <c r="EB106" i="1"/>
  <c r="J107" i="1"/>
  <c r="EB107" i="1"/>
  <c r="J108" i="1"/>
  <c r="EB108" i="1"/>
  <c r="J109" i="1"/>
  <c r="EB109" i="1"/>
  <c r="J110" i="1"/>
  <c r="EB110" i="1"/>
  <c r="J111" i="1"/>
  <c r="EB111" i="1"/>
  <c r="J112" i="1"/>
  <c r="EB112" i="1"/>
  <c r="J113" i="1"/>
  <c r="EB113" i="1"/>
  <c r="J114" i="1"/>
  <c r="EB114" i="1"/>
  <c r="J115" i="1"/>
  <c r="EB115" i="1"/>
  <c r="J116" i="1"/>
  <c r="EB116" i="1"/>
  <c r="J117" i="1"/>
  <c r="EB117" i="1"/>
  <c r="J118" i="1"/>
  <c r="EB118" i="1"/>
  <c r="J119" i="1"/>
  <c r="EB119" i="1"/>
  <c r="J120" i="1"/>
  <c r="EB120" i="1"/>
  <c r="J121" i="1"/>
  <c r="EB121" i="1"/>
  <c r="J122" i="1"/>
  <c r="EB122" i="1"/>
  <c r="J123" i="1"/>
  <c r="EB123" i="1"/>
  <c r="J124" i="1"/>
  <c r="EB124" i="1"/>
  <c r="J125" i="1"/>
  <c r="EB125" i="1"/>
  <c r="J126" i="1"/>
  <c r="EB126" i="1"/>
  <c r="J127" i="1"/>
  <c r="EB127" i="1"/>
  <c r="J128" i="1"/>
  <c r="EB128" i="1"/>
  <c r="J129" i="1"/>
  <c r="EB129" i="1"/>
  <c r="J130" i="1"/>
  <c r="EB130" i="1"/>
  <c r="J131" i="1"/>
  <c r="EB131" i="1"/>
  <c r="J132" i="1"/>
  <c r="EB132" i="1"/>
  <c r="J133" i="1"/>
  <c r="EB133" i="1"/>
  <c r="J134" i="1"/>
  <c r="EB134" i="1"/>
  <c r="J135" i="1"/>
  <c r="EB135" i="1"/>
  <c r="J136" i="1"/>
  <c r="EB136" i="1"/>
  <c r="J137" i="1"/>
  <c r="EB137" i="1"/>
  <c r="J138" i="1"/>
  <c r="EB138" i="1"/>
  <c r="J139" i="1"/>
  <c r="EB139" i="1"/>
  <c r="J140" i="1"/>
  <c r="EB140" i="1"/>
  <c r="J141" i="1"/>
  <c r="EB141" i="1"/>
  <c r="J97" i="1"/>
  <c r="FA97" i="1"/>
  <c r="EB97" i="1"/>
  <c r="J96" i="1"/>
  <c r="EB96" i="1"/>
  <c r="FA96" i="1"/>
  <c r="HI95" i="1"/>
  <c r="HI96" i="1"/>
  <c r="HI97" i="1"/>
  <c r="HI98" i="1"/>
  <c r="HI99" i="1"/>
  <c r="HI100" i="1"/>
  <c r="HI101" i="1"/>
  <c r="HI102" i="1"/>
  <c r="HI103" i="1"/>
  <c r="HI104" i="1"/>
  <c r="HI105" i="1"/>
  <c r="HI106" i="1"/>
  <c r="HI107" i="1"/>
  <c r="HI108" i="1"/>
  <c r="HI109" i="1"/>
  <c r="HI110" i="1"/>
  <c r="HI111" i="1"/>
  <c r="HI112" i="1"/>
  <c r="HI113" i="1"/>
  <c r="HI114" i="1"/>
  <c r="HI115" i="1"/>
  <c r="HI116" i="1"/>
  <c r="HI117" i="1"/>
  <c r="HI118" i="1"/>
  <c r="HI119" i="1"/>
  <c r="HI120" i="1"/>
  <c r="HI121" i="1"/>
  <c r="HI122" i="1"/>
  <c r="HI123" i="1"/>
  <c r="HI124" i="1"/>
  <c r="HI125" i="1"/>
  <c r="HI126" i="1"/>
  <c r="HI127" i="1"/>
  <c r="HI128" i="1"/>
  <c r="HI129" i="1"/>
  <c r="HI130" i="1"/>
  <c r="HI131" i="1"/>
  <c r="HI132" i="1"/>
  <c r="HI133" i="1"/>
  <c r="HI134" i="1"/>
  <c r="HI135" i="1"/>
  <c r="HI136" i="1"/>
  <c r="HI137" i="1"/>
  <c r="HI138" i="1"/>
  <c r="HI139" i="1"/>
  <c r="HI140" i="1"/>
  <c r="HI141" i="1"/>
  <c r="J95" i="1"/>
  <c r="FA95" i="1"/>
  <c r="EB95" i="1"/>
  <c r="J94" i="1"/>
  <c r="FA94" i="1"/>
  <c r="HI94" i="1"/>
  <c r="EB94" i="1"/>
  <c r="HI90" i="1"/>
  <c r="J93" i="1"/>
  <c r="FA93" i="1"/>
  <c r="J92" i="1"/>
  <c r="FA92" i="1"/>
  <c r="J91" i="1"/>
  <c r="FA91" i="1"/>
  <c r="J89" i="1"/>
  <c r="EB89" i="1"/>
  <c r="IV87" i="1"/>
  <c r="IV88" i="1"/>
  <c r="IV89" i="1"/>
  <c r="IV90" i="1"/>
  <c r="IV91" i="1"/>
  <c r="IV92" i="1"/>
  <c r="IV93" i="1"/>
  <c r="IV94" i="1"/>
  <c r="IV95" i="1"/>
  <c r="IV96" i="1"/>
  <c r="IV97" i="1"/>
  <c r="J88" i="1"/>
  <c r="EB88" i="1"/>
  <c r="J87" i="1"/>
  <c r="EB87" i="1"/>
  <c r="HI87" i="1"/>
  <c r="HI88" i="1"/>
  <c r="HI89" i="1"/>
  <c r="FA87" i="1"/>
  <c r="FA88" i="1"/>
  <c r="FA89" i="1"/>
  <c r="J90" i="1"/>
  <c r="FA90" i="1"/>
  <c r="IV85" i="1"/>
  <c r="IV86" i="1"/>
  <c r="HI85" i="1"/>
  <c r="HI84" i="1"/>
  <c r="J85" i="1"/>
  <c r="EB85" i="1"/>
  <c r="J86" i="1"/>
  <c r="EB86" i="1"/>
  <c r="J84" i="1"/>
  <c r="EB84" i="1"/>
  <c r="J83" i="1"/>
  <c r="EB83" i="1"/>
  <c r="IV81" i="1"/>
  <c r="IV82" i="1"/>
  <c r="IV83" i="1"/>
  <c r="IV84" i="1"/>
  <c r="J82" i="1"/>
  <c r="EB82" i="1"/>
  <c r="IV77" i="1"/>
  <c r="IV78" i="1"/>
  <c r="IV79" i="1"/>
  <c r="IV80" i="1"/>
  <c r="IV76" i="1"/>
  <c r="IV75" i="1"/>
  <c r="IV74" i="1"/>
  <c r="IV65" i="1"/>
  <c r="IV66" i="1"/>
  <c r="IV67" i="1"/>
  <c r="IV68" i="1"/>
  <c r="IV69" i="1"/>
  <c r="IV70" i="1"/>
  <c r="IV71" i="1"/>
  <c r="IV72" i="1"/>
  <c r="IV73" i="1"/>
  <c r="HI68" i="1"/>
  <c r="IV63" i="1"/>
  <c r="IV64" i="1"/>
  <c r="IV62" i="1"/>
  <c r="J63" i="1"/>
  <c r="FA63" i="1"/>
  <c r="J65" i="1"/>
  <c r="FA65" i="1"/>
  <c r="J66" i="1"/>
  <c r="FA66" i="1"/>
  <c r="J67" i="1"/>
  <c r="FA67" i="1"/>
  <c r="J68" i="1"/>
  <c r="FA68" i="1"/>
  <c r="J69" i="1"/>
  <c r="FA69" i="1"/>
  <c r="J71" i="1"/>
  <c r="FA71" i="1"/>
  <c r="J72" i="1"/>
  <c r="FA72" i="1"/>
  <c r="J73" i="1"/>
  <c r="FA73" i="1"/>
  <c r="J74" i="1"/>
  <c r="FA74" i="1"/>
  <c r="J75" i="1"/>
  <c r="FA75" i="1"/>
  <c r="J76" i="1"/>
  <c r="FA76" i="1"/>
  <c r="J77" i="1"/>
  <c r="FA77" i="1"/>
  <c r="J78" i="1"/>
  <c r="FA78" i="1"/>
  <c r="J79" i="1"/>
  <c r="FA79" i="1"/>
  <c r="J80" i="1"/>
  <c r="FA80" i="1"/>
  <c r="J81" i="1"/>
  <c r="FA81" i="1"/>
  <c r="FA82" i="1"/>
  <c r="FA83" i="1"/>
  <c r="FA84" i="1"/>
  <c r="FA85" i="1"/>
  <c r="FA86" i="1"/>
  <c r="J62" i="1"/>
  <c r="FA62" i="1"/>
  <c r="EB63" i="1"/>
  <c r="EB65" i="1"/>
  <c r="EB66" i="1"/>
  <c r="EB67" i="1"/>
  <c r="EB68" i="1"/>
  <c r="EB69" i="1"/>
  <c r="EB71" i="1"/>
  <c r="EB72" i="1"/>
  <c r="EB73" i="1"/>
  <c r="EB74" i="1"/>
  <c r="EB75" i="1"/>
  <c r="EB76" i="1"/>
  <c r="EB77" i="1"/>
  <c r="EB78" i="1"/>
  <c r="EB79" i="1"/>
  <c r="EB80" i="1"/>
  <c r="EB62" i="1"/>
  <c r="IV61" i="1"/>
  <c r="J61" i="1"/>
  <c r="FA61" i="1"/>
  <c r="J60" i="1"/>
  <c r="FA60" i="1"/>
  <c r="EB61" i="1"/>
  <c r="J59" i="1"/>
  <c r="EB59" i="1"/>
  <c r="EB60" i="1"/>
  <c r="FA59" i="1"/>
  <c r="FN58" i="1"/>
  <c r="J58" i="1"/>
  <c r="FA58" i="1"/>
  <c r="IV57" i="1"/>
  <c r="IV58" i="1"/>
  <c r="IV59" i="1"/>
  <c r="IV60" i="1"/>
  <c r="IV56" i="1"/>
  <c r="IV54" i="1"/>
  <c r="IV55" i="1"/>
  <c r="FN56" i="1"/>
  <c r="FG56" i="1"/>
  <c r="FH56" i="1"/>
  <c r="FG58" i="1"/>
  <c r="FH58" i="1"/>
  <c r="FG34" i="1"/>
  <c r="FH34" i="1"/>
  <c r="FG35" i="1"/>
  <c r="FH35" i="1"/>
  <c r="FG36" i="1"/>
  <c r="FH36" i="1"/>
  <c r="FG37" i="1"/>
  <c r="FH37" i="1"/>
  <c r="FG38" i="1"/>
  <c r="FH38" i="1"/>
  <c r="FG39" i="1"/>
  <c r="FH39" i="1"/>
  <c r="FG40" i="1"/>
  <c r="FH40" i="1"/>
  <c r="FG41" i="1"/>
  <c r="FH41" i="1"/>
  <c r="FG42" i="1"/>
  <c r="FH42" i="1"/>
  <c r="FG43" i="1"/>
  <c r="FH43" i="1"/>
  <c r="FG44" i="1"/>
  <c r="FH44" i="1"/>
  <c r="FG45" i="1"/>
  <c r="FH45" i="1"/>
  <c r="FG46" i="1"/>
  <c r="FH46" i="1"/>
  <c r="FG47" i="1"/>
  <c r="FH47" i="1"/>
  <c r="FG48" i="1"/>
  <c r="FH48" i="1"/>
  <c r="FG49" i="1"/>
  <c r="FH49" i="1"/>
  <c r="FG50" i="1"/>
  <c r="FH50" i="1"/>
  <c r="FG51" i="1"/>
  <c r="FH51" i="1"/>
  <c r="FG52" i="1"/>
  <c r="FH52" i="1"/>
  <c r="FG53" i="1"/>
  <c r="FH53" i="1"/>
  <c r="FG54" i="1"/>
  <c r="FH54" i="1"/>
  <c r="FG55" i="1"/>
  <c r="FH55" i="1"/>
  <c r="FG33" i="1"/>
  <c r="FH33" i="1"/>
  <c r="FG25" i="1"/>
  <c r="FH25" i="1"/>
  <c r="FG26" i="1"/>
  <c r="FH26" i="1"/>
  <c r="FG27" i="1"/>
  <c r="FH27" i="1"/>
  <c r="FG28" i="1"/>
  <c r="FH28" i="1"/>
  <c r="FG29" i="1"/>
  <c r="FH29" i="1"/>
  <c r="FG30" i="1"/>
  <c r="FH30" i="1"/>
  <c r="FG31" i="1"/>
  <c r="FH31" i="1"/>
  <c r="FG32" i="1"/>
  <c r="FH32" i="1"/>
  <c r="FG15" i="1"/>
  <c r="FH15" i="1"/>
  <c r="FG16" i="1"/>
  <c r="FH16" i="1"/>
  <c r="FG17" i="1"/>
  <c r="FH17" i="1"/>
  <c r="FG18" i="1"/>
  <c r="FH18" i="1"/>
  <c r="FG19" i="1"/>
  <c r="FH19" i="1"/>
  <c r="FG20" i="1"/>
  <c r="FH20" i="1"/>
  <c r="FG21" i="1"/>
  <c r="FH21" i="1"/>
  <c r="FG22" i="1"/>
  <c r="FH22" i="1"/>
  <c r="FG23" i="1"/>
  <c r="FH23" i="1"/>
  <c r="FG24" i="1"/>
  <c r="FH24" i="1"/>
  <c r="FG14" i="1"/>
  <c r="FH14" i="1"/>
  <c r="FG13" i="1"/>
  <c r="FH13" i="1"/>
  <c r="FG3" i="1"/>
  <c r="FH3" i="1"/>
  <c r="FG4" i="1"/>
  <c r="FH4" i="1"/>
  <c r="FG5" i="1"/>
  <c r="FH5" i="1"/>
  <c r="FG6" i="1"/>
  <c r="FH6" i="1"/>
  <c r="FG7" i="1"/>
  <c r="FH7" i="1"/>
  <c r="FG8" i="1"/>
  <c r="FH8" i="1"/>
  <c r="FG9" i="1"/>
  <c r="FH9" i="1"/>
  <c r="FG10" i="1"/>
  <c r="FH10" i="1"/>
  <c r="FG11" i="1"/>
  <c r="FH11" i="1"/>
  <c r="FG12" i="1"/>
  <c r="FH12" i="1"/>
  <c r="J56" i="1"/>
  <c r="FA56" i="1"/>
  <c r="EB56" i="1"/>
  <c r="EB58" i="1"/>
  <c r="J54" i="1"/>
  <c r="EB54" i="1"/>
  <c r="J55" i="1"/>
  <c r="EB55" i="1"/>
  <c r="FA54" i="1"/>
  <c r="FA55" i="1"/>
  <c r="IV53" i="1"/>
  <c r="J51" i="1"/>
  <c r="EB51" i="1"/>
  <c r="J52" i="1"/>
  <c r="EB52" i="1"/>
  <c r="J53" i="1"/>
  <c r="EB53" i="1"/>
  <c r="J50" i="1"/>
  <c r="EB50" i="1"/>
  <c r="IV50" i="1"/>
  <c r="IV51" i="1"/>
  <c r="IV52" i="1"/>
  <c r="IV48" i="1"/>
  <c r="IV49" i="1"/>
  <c r="FN50" i="1"/>
  <c r="J49" i="1"/>
  <c r="EB49" i="1"/>
  <c r="IV47" i="1"/>
  <c r="J47" i="1"/>
  <c r="FA47" i="1"/>
  <c r="J48" i="1"/>
  <c r="FA48" i="1"/>
  <c r="FA49" i="1"/>
  <c r="FA50" i="1"/>
  <c r="FA51" i="1"/>
  <c r="FA52" i="1"/>
  <c r="FA53" i="1"/>
  <c r="J46" i="1"/>
  <c r="FA46" i="1"/>
  <c r="EB48" i="1"/>
  <c r="EB47" i="1"/>
  <c r="EB46" i="1"/>
  <c r="IV46" i="1"/>
  <c r="J45" i="1"/>
  <c r="FA45" i="1"/>
  <c r="J44" i="1"/>
  <c r="FA44" i="1"/>
  <c r="EB45" i="1"/>
  <c r="IV45" i="1"/>
  <c r="IV44" i="1"/>
  <c r="J43" i="1"/>
  <c r="EB43" i="1"/>
  <c r="EB44" i="1"/>
  <c r="IV43" i="1"/>
  <c r="FA43" i="1"/>
  <c r="IX43" i="1"/>
  <c r="IX44" i="1"/>
  <c r="IX45" i="1"/>
  <c r="IX46" i="1"/>
  <c r="IX47" i="1"/>
  <c r="IX48" i="1"/>
  <c r="IX49" i="1"/>
  <c r="IX50" i="1"/>
  <c r="IX51" i="1"/>
  <c r="IX52" i="1"/>
  <c r="IX53" i="1"/>
  <c r="IX54" i="1"/>
  <c r="IX55" i="1"/>
  <c r="IX56" i="1"/>
  <c r="IX57" i="1"/>
  <c r="IX58" i="1"/>
  <c r="IX59" i="1"/>
  <c r="IX60" i="1"/>
  <c r="IX61" i="1"/>
  <c r="IX62" i="1"/>
  <c r="IX63" i="1"/>
  <c r="IX64" i="1"/>
  <c r="IX65" i="1"/>
  <c r="IX66" i="1"/>
  <c r="IX67" i="1"/>
  <c r="IX68" i="1"/>
  <c r="IX69" i="1"/>
  <c r="IX70" i="1"/>
  <c r="IX71" i="1"/>
  <c r="IX72" i="1"/>
  <c r="IX73" i="1"/>
  <c r="IX74" i="1"/>
  <c r="IX75" i="1"/>
  <c r="IX76" i="1"/>
  <c r="IX77" i="1"/>
  <c r="IX78" i="1"/>
  <c r="IX79" i="1"/>
  <c r="IX80" i="1"/>
  <c r="IX81" i="1"/>
  <c r="IX82" i="1"/>
  <c r="IX83" i="1"/>
  <c r="IX84" i="1"/>
  <c r="IX85" i="1"/>
  <c r="IX86" i="1"/>
  <c r="IX87" i="1"/>
  <c r="IX88" i="1"/>
  <c r="IX89" i="1"/>
  <c r="IX90" i="1"/>
  <c r="IX91" i="1"/>
  <c r="IX92" i="1"/>
  <c r="IX93" i="1"/>
  <c r="IX94" i="1"/>
  <c r="IX95" i="1"/>
  <c r="IX96" i="1"/>
  <c r="IX97" i="1"/>
  <c r="IX98" i="1"/>
  <c r="IX42" i="1"/>
  <c r="J42" i="1"/>
  <c r="FA42" i="1"/>
  <c r="EB42" i="1"/>
  <c r="IV42" i="1"/>
  <c r="IV41" i="1"/>
  <c r="J41" i="1"/>
  <c r="FA41" i="1"/>
  <c r="EB41" i="1"/>
  <c r="IV40" i="1"/>
  <c r="J40" i="1"/>
  <c r="FA40" i="1"/>
  <c r="EB40" i="1"/>
  <c r="J39" i="1"/>
  <c r="FA39" i="1"/>
  <c r="EB39" i="1"/>
  <c r="IV39" i="1"/>
  <c r="J38" i="1"/>
  <c r="FA38" i="1"/>
  <c r="EB38" i="1"/>
  <c r="IV38" i="1"/>
  <c r="IV37" i="1"/>
  <c r="IV36" i="1"/>
  <c r="J37" i="1"/>
  <c r="FA37" i="1"/>
  <c r="EB37" i="1"/>
  <c r="J36" i="1"/>
  <c r="FA36" i="1"/>
  <c r="EB36" i="1"/>
  <c r="IX36" i="1"/>
  <c r="IX37" i="1"/>
  <c r="IX38" i="1"/>
  <c r="IX39" i="1"/>
  <c r="IX40" i="1"/>
  <c r="IX41" i="1"/>
  <c r="J35" i="1"/>
  <c r="FA35" i="1"/>
  <c r="EB35" i="1"/>
  <c r="J34" i="1"/>
  <c r="FA34" i="1"/>
  <c r="EB34" i="1"/>
  <c r="IV34" i="1"/>
  <c r="IV35" i="1"/>
  <c r="IV33" i="1"/>
  <c r="J33" i="1"/>
  <c r="FA33" i="1"/>
  <c r="EB33" i="1"/>
  <c r="IX32" i="1"/>
  <c r="IX33" i="1"/>
  <c r="IX34" i="1"/>
  <c r="IX35" i="1"/>
  <c r="IV32" i="1"/>
  <c r="J32" i="1"/>
  <c r="FA32" i="1"/>
  <c r="EB32" i="1"/>
  <c r="IV31" i="1"/>
  <c r="IV30" i="1"/>
  <c r="J31" i="1"/>
  <c r="FA31" i="1"/>
  <c r="EB31" i="1"/>
  <c r="J30" i="1"/>
  <c r="FA30" i="1"/>
  <c r="EB30" i="1"/>
  <c r="J29" i="1"/>
  <c r="FA29" i="1"/>
  <c r="EB29" i="1"/>
  <c r="J28" i="1"/>
  <c r="FA28" i="1"/>
  <c r="EB28" i="1"/>
  <c r="IX25" i="1"/>
  <c r="IX26" i="1"/>
  <c r="IX27" i="1"/>
  <c r="IX28" i="1"/>
  <c r="IX29" i="1"/>
  <c r="IX30" i="1"/>
  <c r="IX31" i="1"/>
  <c r="IV27" i="1"/>
  <c r="IV28" i="1"/>
  <c r="IV29" i="1"/>
  <c r="J27" i="1"/>
  <c r="FA27" i="1"/>
  <c r="EB27" i="1"/>
  <c r="J26" i="1"/>
  <c r="FA26" i="1"/>
  <c r="EB26" i="1"/>
  <c r="IV25" i="1"/>
  <c r="IV26" i="1"/>
  <c r="J25" i="1"/>
  <c r="EB25" i="1"/>
  <c r="IV24" i="1"/>
  <c r="J24" i="1"/>
  <c r="EB24" i="1"/>
  <c r="IV23" i="1"/>
  <c r="J23" i="1"/>
  <c r="EB23" i="1"/>
  <c r="IV22" i="1"/>
  <c r="J22" i="1"/>
  <c r="EB22" i="1"/>
  <c r="J21" i="1"/>
  <c r="EB21" i="1"/>
  <c r="J20" i="1"/>
  <c r="EB20" i="1"/>
  <c r="J19" i="1"/>
  <c r="EB19" i="1"/>
  <c r="IX14" i="1"/>
  <c r="IX15" i="1"/>
  <c r="IX16" i="1"/>
  <c r="IX17" i="1"/>
  <c r="IX18" i="1"/>
  <c r="IX19" i="1"/>
  <c r="IX20" i="1"/>
  <c r="IX21" i="1"/>
  <c r="IX22" i="1"/>
  <c r="IX23" i="1"/>
  <c r="IX24" i="1"/>
  <c r="IV15" i="1"/>
  <c r="IV16" i="1"/>
  <c r="IV17" i="1"/>
  <c r="IV18" i="1"/>
  <c r="IV19" i="1"/>
  <c r="IV20" i="1"/>
  <c r="IV21" i="1"/>
  <c r="J18" i="1"/>
  <c r="EB18" i="1"/>
  <c r="J17" i="1"/>
  <c r="EB17" i="1"/>
  <c r="J16" i="1"/>
  <c r="EB16" i="1"/>
  <c r="J15" i="1"/>
  <c r="EB15" i="1"/>
  <c r="IV14" i="1"/>
  <c r="FA15" i="1"/>
  <c r="FA16" i="1"/>
  <c r="FA17" i="1"/>
  <c r="FA18" i="1"/>
  <c r="FA19" i="1"/>
  <c r="FA20" i="1"/>
  <c r="FA21" i="1"/>
  <c r="FA22" i="1"/>
  <c r="FA23" i="1"/>
  <c r="FA24" i="1"/>
  <c r="FA25" i="1"/>
  <c r="J14" i="1"/>
  <c r="FA14" i="1"/>
  <c r="EB14" i="1"/>
  <c r="IV13" i="1"/>
  <c r="J13" i="1"/>
  <c r="FA13" i="1"/>
  <c r="EB13" i="1"/>
  <c r="IV9" i="1"/>
  <c r="IV10" i="1"/>
  <c r="IV11" i="1"/>
  <c r="IV12" i="1"/>
  <c r="J12" i="1"/>
  <c r="FA12" i="1"/>
  <c r="EB12" i="1"/>
  <c r="J11" i="1"/>
  <c r="FA11" i="1"/>
  <c r="EB11" i="1"/>
  <c r="J10" i="1"/>
  <c r="FA10" i="1"/>
  <c r="EB10" i="1"/>
  <c r="FN9" i="1"/>
  <c r="J9" i="1"/>
  <c r="FA9" i="1"/>
  <c r="EB9" i="1"/>
  <c r="IV8" i="1"/>
  <c r="IV7" i="1"/>
  <c r="FN8" i="1"/>
  <c r="FI8" i="1"/>
  <c r="J8" i="1"/>
  <c r="FA8" i="1"/>
  <c r="EB8" i="1"/>
  <c r="FN7" i="1"/>
  <c r="J7" i="1"/>
  <c r="FA7" i="1"/>
  <c r="EB7" i="1"/>
  <c r="IV6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7" i="1"/>
  <c r="HI28" i="1"/>
  <c r="HI29" i="1"/>
  <c r="HI30" i="1"/>
  <c r="HI31" i="1"/>
  <c r="HI32" i="1"/>
  <c r="HI33" i="1"/>
  <c r="HI34" i="1"/>
  <c r="HI35" i="1"/>
  <c r="HI36" i="1"/>
  <c r="HI37" i="1"/>
  <c r="HI38" i="1"/>
  <c r="HI39" i="1"/>
  <c r="HI40" i="1"/>
  <c r="HI41" i="1"/>
  <c r="HI42" i="1"/>
  <c r="HI43" i="1"/>
  <c r="HI44" i="1"/>
  <c r="HI45" i="1"/>
  <c r="HI46" i="1"/>
  <c r="HI47" i="1"/>
  <c r="HI48" i="1"/>
  <c r="HI49" i="1"/>
  <c r="HI50" i="1"/>
  <c r="HI51" i="1"/>
  <c r="HI52" i="1"/>
  <c r="HI53" i="1"/>
  <c r="HI54" i="1"/>
  <c r="HI55" i="1"/>
  <c r="HI56" i="1"/>
  <c r="HI57" i="1"/>
  <c r="HI58" i="1"/>
  <c r="HI59" i="1"/>
  <c r="HI60" i="1"/>
  <c r="HI61" i="1"/>
  <c r="HI62" i="1"/>
  <c r="HI63" i="1"/>
  <c r="HI64" i="1"/>
  <c r="HI65" i="1"/>
  <c r="HI66" i="1"/>
  <c r="HI67" i="1"/>
  <c r="HI69" i="1"/>
  <c r="HI70" i="1"/>
  <c r="HI71" i="1"/>
  <c r="HI72" i="1"/>
  <c r="HI73" i="1"/>
  <c r="HI74" i="1"/>
  <c r="HI75" i="1"/>
  <c r="HI76" i="1"/>
  <c r="HI77" i="1"/>
  <c r="HI78" i="1"/>
  <c r="HI79" i="1"/>
  <c r="HI80" i="1"/>
  <c r="HI81" i="1"/>
  <c r="HI82" i="1"/>
  <c r="HI83" i="1"/>
  <c r="J6" i="1"/>
  <c r="FA6" i="1"/>
  <c r="EB6" i="1"/>
  <c r="IV5" i="1"/>
  <c r="HI5" i="1"/>
  <c r="J5" i="1"/>
  <c r="FA5" i="1"/>
  <c r="EB5" i="1"/>
  <c r="HI4" i="1"/>
  <c r="J4" i="1"/>
  <c r="FA4" i="1"/>
  <c r="IX3" i="1"/>
  <c r="IX4" i="1"/>
  <c r="IX5" i="1"/>
  <c r="IX6" i="1"/>
  <c r="IX7" i="1"/>
  <c r="IX8" i="1"/>
  <c r="IX9" i="1"/>
  <c r="IX10" i="1"/>
  <c r="IX11" i="1"/>
  <c r="IX12" i="1"/>
  <c r="IX13" i="1"/>
  <c r="IX2" i="1"/>
  <c r="IV2" i="1"/>
  <c r="IV3" i="1"/>
  <c r="IV4" i="1"/>
  <c r="J3" i="1"/>
  <c r="EB3" i="1"/>
  <c r="EB4" i="1"/>
  <c r="HI3" i="1"/>
  <c r="FA3" i="1"/>
  <c r="FI3" i="1"/>
  <c r="FI4" i="1"/>
  <c r="FI5" i="1"/>
  <c r="FI6" i="1"/>
  <c r="FI7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8" i="1"/>
  <c r="FG59" i="1"/>
  <c r="FI59" i="1"/>
  <c r="FG60" i="1"/>
  <c r="FI60" i="1"/>
  <c r="FG61" i="1"/>
  <c r="FI61" i="1"/>
  <c r="FG62" i="1"/>
  <c r="FI62" i="1"/>
  <c r="FG63" i="1"/>
  <c r="FI63" i="1"/>
  <c r="FG65" i="1"/>
  <c r="FI65" i="1"/>
  <c r="FG66" i="1"/>
  <c r="FI66" i="1"/>
  <c r="FG67" i="1"/>
  <c r="FI67" i="1"/>
  <c r="FG68" i="1"/>
  <c r="FI68" i="1"/>
  <c r="FG69" i="1"/>
  <c r="FI69" i="1"/>
  <c r="FG71" i="1"/>
  <c r="FI71" i="1"/>
  <c r="FG72" i="1"/>
  <c r="FI72" i="1"/>
  <c r="FG73" i="1"/>
  <c r="FI73" i="1"/>
  <c r="FG74" i="1"/>
  <c r="FI74" i="1"/>
  <c r="FG75" i="1"/>
  <c r="FI75" i="1"/>
  <c r="FG76" i="1"/>
  <c r="FI76" i="1"/>
  <c r="FG77" i="1"/>
  <c r="FI77" i="1"/>
  <c r="FG78" i="1"/>
  <c r="FI78" i="1"/>
  <c r="FG79" i="1"/>
  <c r="FI79" i="1"/>
  <c r="FG80" i="1"/>
  <c r="FI80" i="1"/>
  <c r="FG81" i="1"/>
  <c r="FI81" i="1"/>
  <c r="FG82" i="1"/>
  <c r="FI82" i="1"/>
  <c r="FG83" i="1"/>
  <c r="FI83" i="1"/>
  <c r="FG84" i="1"/>
  <c r="FI84" i="1"/>
  <c r="FG85" i="1"/>
  <c r="FI85" i="1"/>
  <c r="FG86" i="1"/>
  <c r="FI86" i="1"/>
  <c r="FG87" i="1"/>
  <c r="FI87" i="1"/>
  <c r="FG88" i="1"/>
  <c r="FI88" i="1"/>
  <c r="FG89" i="1"/>
  <c r="FI89" i="1"/>
  <c r="FG90" i="1"/>
  <c r="FI90" i="1"/>
  <c r="FG91" i="1"/>
  <c r="FI91" i="1"/>
  <c r="FG92" i="1"/>
  <c r="FI92" i="1"/>
  <c r="FG93" i="1"/>
  <c r="FI93" i="1"/>
  <c r="FG94" i="1"/>
  <c r="FI94" i="1"/>
  <c r="FG95" i="1"/>
  <c r="FI95" i="1"/>
  <c r="FG96" i="1"/>
  <c r="FI96" i="1"/>
  <c r="FG97" i="1"/>
  <c r="FI97" i="1"/>
  <c r="FG99" i="1"/>
  <c r="FI99" i="1"/>
  <c r="FG100" i="1"/>
  <c r="FI100" i="1"/>
  <c r="FG101" i="1"/>
  <c r="FI101" i="1"/>
  <c r="FG102" i="1"/>
  <c r="FI102" i="1"/>
  <c r="FG103" i="1"/>
  <c r="FI103" i="1"/>
  <c r="FG104" i="1"/>
  <c r="FI104" i="1"/>
  <c r="FG105" i="1"/>
  <c r="FI105" i="1"/>
  <c r="FG106" i="1"/>
  <c r="FI106" i="1"/>
  <c r="FG107" i="1"/>
  <c r="FI107" i="1"/>
  <c r="FG108" i="1"/>
  <c r="FI108" i="1"/>
  <c r="FG109" i="1"/>
  <c r="FI109" i="1"/>
  <c r="FG110" i="1"/>
  <c r="FI110" i="1"/>
  <c r="FG111" i="1"/>
  <c r="FI111" i="1"/>
  <c r="FG112" i="1"/>
  <c r="FI112" i="1"/>
  <c r="FG113" i="1"/>
  <c r="FI113" i="1"/>
  <c r="FG114" i="1"/>
  <c r="FI114" i="1"/>
  <c r="FG115" i="1"/>
  <c r="FI115" i="1"/>
  <c r="FG116" i="1"/>
  <c r="FI116" i="1"/>
  <c r="FG117" i="1"/>
  <c r="FI117" i="1"/>
  <c r="FG118" i="1"/>
  <c r="FI118" i="1"/>
  <c r="FG119" i="1"/>
  <c r="FI119" i="1"/>
  <c r="FG120" i="1"/>
  <c r="FI120" i="1"/>
  <c r="FG121" i="1"/>
  <c r="FI121" i="1"/>
  <c r="FG122" i="1"/>
  <c r="FI122" i="1"/>
  <c r="FG123" i="1"/>
  <c r="FI123" i="1"/>
  <c r="FG124" i="1"/>
  <c r="FI124" i="1"/>
  <c r="FG125" i="1"/>
  <c r="FI125" i="1"/>
  <c r="FG126" i="1"/>
  <c r="FI126" i="1"/>
  <c r="FG127" i="1"/>
  <c r="FI127" i="1"/>
  <c r="FG128" i="1"/>
  <c r="FI128" i="1"/>
  <c r="FG129" i="1"/>
  <c r="FI129" i="1"/>
  <c r="FG130" i="1"/>
  <c r="FI130" i="1"/>
  <c r="FG131" i="1"/>
  <c r="FI131" i="1"/>
  <c r="FG132" i="1"/>
  <c r="FI132" i="1"/>
  <c r="FG133" i="1"/>
  <c r="FI133" i="1"/>
  <c r="FG134" i="1"/>
  <c r="FI134" i="1"/>
  <c r="FG135" i="1"/>
  <c r="FI135" i="1"/>
  <c r="FG136" i="1"/>
  <c r="FI136" i="1"/>
  <c r="FG137" i="1"/>
  <c r="FI137" i="1"/>
  <c r="FG138" i="1"/>
  <c r="FI138" i="1"/>
  <c r="FG139" i="1"/>
  <c r="FI139" i="1"/>
  <c r="FG140" i="1"/>
  <c r="FI140" i="1"/>
  <c r="FG141" i="1"/>
  <c r="FI141" i="1"/>
  <c r="HI2" i="1"/>
  <c r="FG2" i="1"/>
  <c r="FI2" i="1"/>
  <c r="FH2" i="1"/>
  <c r="DG2" i="1"/>
  <c r="J2" i="1"/>
  <c r="FA2" i="1"/>
  <c r="EB2" i="1"/>
  <c r="J57" i="1"/>
  <c r="J64" i="1"/>
  <c r="J70" i="1"/>
  <c r="J98" i="1"/>
  <c r="CC98" i="1"/>
  <c r="BZ98" i="1"/>
  <c r="CA98" i="1"/>
  <c r="CB98" i="1"/>
  <c r="CD98" i="1"/>
  <c r="CE98" i="1"/>
  <c r="CF98" i="1"/>
  <c r="CG98" i="1"/>
  <c r="CH98" i="1"/>
  <c r="CI98" i="1"/>
  <c r="CM98" i="1"/>
  <c r="CJ98" i="1"/>
  <c r="CN98" i="1"/>
  <c r="BS98" i="1"/>
  <c r="BQ98" i="1"/>
  <c r="CO98" i="1"/>
  <c r="CQ98" i="1"/>
  <c r="BR98" i="1"/>
  <c r="BO98" i="1"/>
  <c r="DO98" i="1"/>
  <c r="DP98" i="1"/>
  <c r="DQ98" i="1"/>
  <c r="CW98" i="1"/>
  <c r="K98" i="1"/>
  <c r="AY98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V98" i="1"/>
  <c r="BY98" i="1"/>
  <c r="BV99" i="1"/>
  <c r="BY99" i="1"/>
  <c r="BV100" i="1"/>
  <c r="BY100" i="1"/>
  <c r="BV101" i="1"/>
  <c r="BY101" i="1"/>
  <c r="BV102" i="1"/>
  <c r="BY102" i="1"/>
  <c r="BV103" i="1"/>
  <c r="BY103" i="1"/>
  <c r="BV104" i="1"/>
  <c r="BY104" i="1"/>
  <c r="BV105" i="1"/>
  <c r="BY105" i="1"/>
  <c r="BV106" i="1"/>
  <c r="BY106" i="1"/>
  <c r="BV107" i="1"/>
  <c r="BY107" i="1"/>
  <c r="BV108" i="1"/>
  <c r="BY108" i="1"/>
  <c r="BV109" i="1"/>
  <c r="BY109" i="1"/>
  <c r="BV110" i="1"/>
  <c r="BY110" i="1"/>
  <c r="BV111" i="1"/>
  <c r="BY111" i="1"/>
  <c r="BV112" i="1"/>
  <c r="BY112" i="1"/>
  <c r="BV113" i="1"/>
  <c r="BY113" i="1"/>
  <c r="BV114" i="1"/>
  <c r="BY114" i="1"/>
  <c r="BV115" i="1"/>
  <c r="BY115" i="1"/>
  <c r="BV116" i="1"/>
  <c r="BY116" i="1"/>
  <c r="BV117" i="1"/>
  <c r="BY117" i="1"/>
  <c r="BV118" i="1"/>
  <c r="BY118" i="1"/>
  <c r="BV119" i="1"/>
  <c r="BY119" i="1"/>
  <c r="BV120" i="1"/>
  <c r="BY120" i="1"/>
  <c r="BV121" i="1"/>
  <c r="BY121" i="1"/>
  <c r="BV122" i="1"/>
  <c r="BY122" i="1"/>
  <c r="BV123" i="1"/>
  <c r="BY123" i="1"/>
  <c r="BV124" i="1"/>
  <c r="BY124" i="1"/>
  <c r="BV125" i="1"/>
  <c r="BY125" i="1"/>
  <c r="BV126" i="1"/>
  <c r="BY126" i="1"/>
  <c r="BV127" i="1"/>
  <c r="BY127" i="1"/>
  <c r="BV128" i="1"/>
  <c r="BY128" i="1"/>
  <c r="BV129" i="1"/>
  <c r="BY129" i="1"/>
  <c r="BV130" i="1"/>
  <c r="BY130" i="1"/>
  <c r="BV131" i="1"/>
  <c r="BY131" i="1"/>
  <c r="BV132" i="1"/>
  <c r="BY132" i="1"/>
  <c r="BV133" i="1"/>
  <c r="BY133" i="1"/>
  <c r="BV134" i="1"/>
  <c r="BY134" i="1"/>
  <c r="BV135" i="1"/>
  <c r="BY135" i="1"/>
  <c r="BV136" i="1"/>
  <c r="BY136" i="1"/>
  <c r="BV137" i="1"/>
  <c r="BY137" i="1"/>
  <c r="BV138" i="1"/>
  <c r="BY138" i="1"/>
  <c r="BV139" i="1"/>
  <c r="BY139" i="1"/>
  <c r="BV140" i="1"/>
  <c r="BY140" i="1"/>
  <c r="BV141" i="1"/>
  <c r="BY141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N97" i="1"/>
  <c r="BO97" i="1"/>
  <c r="BQ97" i="1"/>
  <c r="BR97" i="1"/>
  <c r="BS97" i="1"/>
  <c r="BU97" i="1"/>
  <c r="BV97" i="1"/>
  <c r="BY97" i="1"/>
  <c r="CC97" i="1"/>
  <c r="BZ97" i="1"/>
  <c r="CA97" i="1"/>
  <c r="CB97" i="1"/>
  <c r="CD97" i="1"/>
  <c r="CE97" i="1"/>
  <c r="CF97" i="1"/>
  <c r="CG97" i="1"/>
  <c r="CH97" i="1"/>
  <c r="CI97" i="1"/>
  <c r="CM97" i="1"/>
  <c r="CJ97" i="1"/>
  <c r="CN97" i="1"/>
  <c r="CO97" i="1"/>
  <c r="CQ97" i="1"/>
  <c r="BA97" i="1"/>
  <c r="CR97" i="1"/>
  <c r="CW97" i="1"/>
  <c r="DO97" i="1"/>
  <c r="DP97" i="1"/>
  <c r="DQ97" i="1"/>
  <c r="K97" i="1"/>
  <c r="AY97" i="1"/>
  <c r="BN96" i="1"/>
  <c r="BO96" i="1"/>
  <c r="BQ96" i="1"/>
  <c r="BR96" i="1"/>
  <c r="BS96" i="1"/>
  <c r="BU96" i="1"/>
  <c r="BV96" i="1"/>
  <c r="BY96" i="1"/>
  <c r="CC96" i="1"/>
  <c r="CH96" i="1"/>
  <c r="BZ96" i="1"/>
  <c r="CA96" i="1"/>
  <c r="CB96" i="1"/>
  <c r="CD96" i="1"/>
  <c r="CE96" i="1"/>
  <c r="CF96" i="1"/>
  <c r="CG96" i="1"/>
  <c r="CI96" i="1"/>
  <c r="CM96" i="1"/>
  <c r="CJ96" i="1"/>
  <c r="CN96" i="1"/>
  <c r="CO96" i="1"/>
  <c r="CQ96" i="1"/>
  <c r="DO96" i="1"/>
  <c r="DP96" i="1"/>
  <c r="DQ96" i="1"/>
  <c r="BA96" i="1"/>
  <c r="CR96" i="1"/>
  <c r="CW96" i="1"/>
  <c r="K96" i="1"/>
  <c r="AY96" i="1"/>
  <c r="BN95" i="1"/>
  <c r="BO95" i="1"/>
  <c r="BQ95" i="1"/>
  <c r="BR95" i="1"/>
  <c r="BS95" i="1"/>
  <c r="BU95" i="1"/>
  <c r="BV95" i="1"/>
  <c r="BY95" i="1"/>
  <c r="CC95" i="1"/>
  <c r="BZ95" i="1"/>
  <c r="CA95" i="1"/>
  <c r="CB95" i="1"/>
  <c r="CD95" i="1"/>
  <c r="CE95" i="1"/>
  <c r="CF95" i="1"/>
  <c r="CG95" i="1"/>
  <c r="CH95" i="1"/>
  <c r="CI95" i="1"/>
  <c r="CM95" i="1"/>
  <c r="CJ95" i="1"/>
  <c r="CN95" i="1"/>
  <c r="CO95" i="1"/>
  <c r="CQ95" i="1"/>
  <c r="DO95" i="1"/>
  <c r="DP95" i="1"/>
  <c r="DQ95" i="1"/>
  <c r="BA95" i="1"/>
  <c r="CR95" i="1"/>
  <c r="CW95" i="1"/>
  <c r="K95" i="1"/>
  <c r="AY95" i="1"/>
  <c r="BN94" i="1"/>
  <c r="BO94" i="1"/>
  <c r="BQ94" i="1"/>
  <c r="BR94" i="1"/>
  <c r="BS94" i="1"/>
  <c r="BU94" i="1"/>
  <c r="BV94" i="1"/>
  <c r="BY94" i="1"/>
  <c r="CC94" i="1"/>
  <c r="BZ94" i="1"/>
  <c r="CA94" i="1"/>
  <c r="CB94" i="1"/>
  <c r="CD94" i="1"/>
  <c r="CE94" i="1"/>
  <c r="CF94" i="1"/>
  <c r="CG94" i="1"/>
  <c r="CH94" i="1"/>
  <c r="CI94" i="1"/>
  <c r="CM94" i="1"/>
  <c r="CJ94" i="1"/>
  <c r="CN94" i="1"/>
  <c r="BA94" i="1"/>
  <c r="CR94" i="1"/>
  <c r="CW94" i="1"/>
  <c r="CO94" i="1"/>
  <c r="CQ94" i="1"/>
  <c r="DO94" i="1"/>
  <c r="DP94" i="1"/>
  <c r="DQ94" i="1"/>
  <c r="K94" i="1"/>
  <c r="AY94" i="1"/>
  <c r="BN93" i="1"/>
  <c r="BO93" i="1"/>
  <c r="BQ93" i="1"/>
  <c r="BR93" i="1"/>
  <c r="BS93" i="1"/>
  <c r="BU93" i="1"/>
  <c r="BV93" i="1"/>
  <c r="BY93" i="1"/>
  <c r="CC93" i="1"/>
  <c r="BZ93" i="1"/>
  <c r="CA93" i="1"/>
  <c r="CB93" i="1"/>
  <c r="CD93" i="1"/>
  <c r="CE93" i="1"/>
  <c r="CF93" i="1"/>
  <c r="CG93" i="1"/>
  <c r="CH93" i="1"/>
  <c r="CI93" i="1"/>
  <c r="CM93" i="1"/>
  <c r="CJ93" i="1"/>
  <c r="CN93" i="1"/>
  <c r="CO93" i="1"/>
  <c r="CQ93" i="1"/>
  <c r="DO93" i="1"/>
  <c r="DP93" i="1"/>
  <c r="DQ93" i="1"/>
  <c r="BA93" i="1"/>
  <c r="CR93" i="1"/>
  <c r="CW93" i="1"/>
  <c r="K93" i="1"/>
  <c r="AY93" i="1"/>
  <c r="FN92" i="1"/>
  <c r="FN93" i="1"/>
  <c r="FN94" i="1"/>
  <c r="FN95" i="1"/>
  <c r="FN96" i="1"/>
  <c r="FN97" i="1"/>
  <c r="FN99" i="1"/>
  <c r="FN100" i="1"/>
  <c r="FN101" i="1"/>
  <c r="FN102" i="1"/>
  <c r="FN103" i="1"/>
  <c r="FN104" i="1"/>
  <c r="FN105" i="1"/>
  <c r="FN106" i="1"/>
  <c r="FN107" i="1"/>
  <c r="FN108" i="1"/>
  <c r="FN109" i="1"/>
  <c r="FN110" i="1"/>
  <c r="FN111" i="1"/>
  <c r="FN112" i="1"/>
  <c r="FN113" i="1"/>
  <c r="FN114" i="1"/>
  <c r="FN115" i="1"/>
  <c r="FN116" i="1"/>
  <c r="FN117" i="1"/>
  <c r="FN118" i="1"/>
  <c r="FN119" i="1"/>
  <c r="FN120" i="1"/>
  <c r="FN121" i="1"/>
  <c r="FN122" i="1"/>
  <c r="FN123" i="1"/>
  <c r="FN124" i="1"/>
  <c r="FN125" i="1"/>
  <c r="FN126" i="1"/>
  <c r="FN127" i="1"/>
  <c r="FN128" i="1"/>
  <c r="FN129" i="1"/>
  <c r="FN130" i="1"/>
  <c r="FN131" i="1"/>
  <c r="FN132" i="1"/>
  <c r="FN133" i="1"/>
  <c r="FN134" i="1"/>
  <c r="FN135" i="1"/>
  <c r="FN136" i="1"/>
  <c r="FN137" i="1"/>
  <c r="FN138" i="1"/>
  <c r="FN139" i="1"/>
  <c r="FN140" i="1"/>
  <c r="FN141" i="1"/>
  <c r="BN92" i="1"/>
  <c r="BO92" i="1"/>
  <c r="BQ92" i="1"/>
  <c r="BR92" i="1"/>
  <c r="BS92" i="1"/>
  <c r="BU92" i="1"/>
  <c r="BV92" i="1"/>
  <c r="BY92" i="1"/>
  <c r="CC92" i="1"/>
  <c r="BZ92" i="1"/>
  <c r="CA92" i="1"/>
  <c r="CB92" i="1"/>
  <c r="CD92" i="1"/>
  <c r="CE92" i="1"/>
  <c r="CF92" i="1"/>
  <c r="CG92" i="1"/>
  <c r="CH92" i="1"/>
  <c r="CI92" i="1"/>
  <c r="CM92" i="1"/>
  <c r="CJ92" i="1"/>
  <c r="CN92" i="1"/>
  <c r="CO92" i="1"/>
  <c r="CQ92" i="1"/>
  <c r="BA92" i="1"/>
  <c r="CR92" i="1"/>
  <c r="CW92" i="1"/>
  <c r="DO92" i="1"/>
  <c r="DP92" i="1"/>
  <c r="DQ92" i="1"/>
  <c r="K92" i="1"/>
  <c r="AY92" i="1"/>
  <c r="FN91" i="1"/>
  <c r="BN91" i="1"/>
  <c r="BO91" i="1"/>
  <c r="BQ91" i="1"/>
  <c r="BR91" i="1"/>
  <c r="BS91" i="1"/>
  <c r="BU91" i="1"/>
  <c r="BV91" i="1"/>
  <c r="BY91" i="1"/>
  <c r="CC91" i="1"/>
  <c r="BZ91" i="1"/>
  <c r="CA91" i="1"/>
  <c r="CB91" i="1"/>
  <c r="CD91" i="1"/>
  <c r="CE91" i="1"/>
  <c r="CF91" i="1"/>
  <c r="CG91" i="1"/>
  <c r="CH91" i="1"/>
  <c r="CI91" i="1"/>
  <c r="CM91" i="1"/>
  <c r="CJ91" i="1"/>
  <c r="CN91" i="1"/>
  <c r="CO91" i="1"/>
  <c r="CQ91" i="1"/>
  <c r="DO91" i="1"/>
  <c r="DP91" i="1"/>
  <c r="DQ91" i="1"/>
  <c r="BA91" i="1"/>
  <c r="CR91" i="1"/>
  <c r="CW91" i="1"/>
  <c r="K91" i="1"/>
  <c r="AY91" i="1"/>
  <c r="FN90" i="1"/>
  <c r="BN90" i="1"/>
  <c r="BO90" i="1"/>
  <c r="BQ90" i="1"/>
  <c r="BR90" i="1"/>
  <c r="BS90" i="1"/>
  <c r="BU90" i="1"/>
  <c r="BV90" i="1"/>
  <c r="BY90" i="1"/>
  <c r="CC90" i="1"/>
  <c r="BZ90" i="1"/>
  <c r="CA90" i="1"/>
  <c r="CB90" i="1"/>
  <c r="CD90" i="1"/>
  <c r="CE90" i="1"/>
  <c r="CF90" i="1"/>
  <c r="CG90" i="1"/>
  <c r="CH90" i="1"/>
  <c r="CI90" i="1"/>
  <c r="CM90" i="1"/>
  <c r="CJ90" i="1"/>
  <c r="CN90" i="1"/>
  <c r="CO90" i="1"/>
  <c r="CQ90" i="1"/>
  <c r="DO90" i="1"/>
  <c r="DP90" i="1"/>
  <c r="DQ90" i="1"/>
  <c r="K90" i="1"/>
  <c r="AY90" i="1"/>
  <c r="BA90" i="1"/>
  <c r="CR90" i="1"/>
  <c r="CW90" i="1"/>
  <c r="FN89" i="1"/>
  <c r="BN89" i="1"/>
  <c r="BO89" i="1"/>
  <c r="BQ89" i="1"/>
  <c r="BR89" i="1"/>
  <c r="BS89" i="1"/>
  <c r="BU89" i="1"/>
  <c r="BV89" i="1"/>
  <c r="BY89" i="1"/>
  <c r="CC89" i="1"/>
  <c r="BZ89" i="1"/>
  <c r="CA89" i="1"/>
  <c r="CB89" i="1"/>
  <c r="CD89" i="1"/>
  <c r="CE89" i="1"/>
  <c r="CF89" i="1"/>
  <c r="CG89" i="1"/>
  <c r="CH89" i="1"/>
  <c r="CI89" i="1"/>
  <c r="CM89" i="1"/>
  <c r="CJ89" i="1"/>
  <c r="CN89" i="1"/>
  <c r="CO89" i="1"/>
  <c r="CQ89" i="1"/>
  <c r="DO89" i="1"/>
  <c r="DP89" i="1"/>
  <c r="DQ89" i="1"/>
  <c r="K89" i="1"/>
  <c r="AY89" i="1"/>
  <c r="BA89" i="1"/>
  <c r="CR89" i="1"/>
  <c r="CW89" i="1"/>
  <c r="FN88" i="1"/>
  <c r="BN88" i="1"/>
  <c r="BO88" i="1"/>
  <c r="BQ88" i="1"/>
  <c r="BR88" i="1"/>
  <c r="BS88" i="1"/>
  <c r="BU88" i="1"/>
  <c r="BV88" i="1"/>
  <c r="BY88" i="1"/>
  <c r="CC88" i="1"/>
  <c r="BZ88" i="1"/>
  <c r="CA88" i="1"/>
  <c r="CB88" i="1"/>
  <c r="CD88" i="1"/>
  <c r="CE88" i="1"/>
  <c r="CF88" i="1"/>
  <c r="CG88" i="1"/>
  <c r="CH88" i="1"/>
  <c r="CI88" i="1"/>
  <c r="CM88" i="1"/>
  <c r="CJ88" i="1"/>
  <c r="CN88" i="1"/>
  <c r="CO88" i="1"/>
  <c r="CQ88" i="1"/>
  <c r="DO88" i="1"/>
  <c r="DP88" i="1"/>
  <c r="DQ88" i="1"/>
  <c r="K88" i="1"/>
  <c r="AY88" i="1"/>
  <c r="BA88" i="1"/>
  <c r="CR88" i="1"/>
  <c r="CW88" i="1"/>
  <c r="FN87" i="1"/>
  <c r="BN87" i="1"/>
  <c r="BO87" i="1"/>
  <c r="BQ87" i="1"/>
  <c r="BR87" i="1"/>
  <c r="BS87" i="1"/>
  <c r="BU87" i="1"/>
  <c r="BV87" i="1"/>
  <c r="BY87" i="1"/>
  <c r="CC87" i="1"/>
  <c r="BZ87" i="1"/>
  <c r="CA87" i="1"/>
  <c r="CB87" i="1"/>
  <c r="CD87" i="1"/>
  <c r="CE87" i="1"/>
  <c r="CF87" i="1"/>
  <c r="CG87" i="1"/>
  <c r="CH87" i="1"/>
  <c r="CI87" i="1"/>
  <c r="CM87" i="1"/>
  <c r="CJ87" i="1"/>
  <c r="CN87" i="1"/>
  <c r="CO87" i="1"/>
  <c r="CQ87" i="1"/>
  <c r="DO87" i="1"/>
  <c r="DP87" i="1"/>
  <c r="DQ87" i="1"/>
  <c r="K87" i="1"/>
  <c r="AY87" i="1"/>
  <c r="BA87" i="1"/>
  <c r="CR87" i="1"/>
  <c r="CW87" i="1"/>
  <c r="FN86" i="1"/>
  <c r="BN86" i="1"/>
  <c r="BO86" i="1"/>
  <c r="BQ86" i="1"/>
  <c r="BR86" i="1"/>
  <c r="BS86" i="1"/>
  <c r="BU86" i="1"/>
  <c r="BV86" i="1"/>
  <c r="BY86" i="1"/>
  <c r="CC86" i="1"/>
  <c r="BZ86" i="1"/>
  <c r="CA86" i="1"/>
  <c r="CB86" i="1"/>
  <c r="CD86" i="1"/>
  <c r="CE86" i="1"/>
  <c r="CF86" i="1"/>
  <c r="CG86" i="1"/>
  <c r="CH86" i="1"/>
  <c r="CI86" i="1"/>
  <c r="CM86" i="1"/>
  <c r="CJ86" i="1"/>
  <c r="CN86" i="1"/>
  <c r="CO86" i="1"/>
  <c r="CQ86" i="1"/>
  <c r="DO86" i="1"/>
  <c r="DP86" i="1"/>
  <c r="DQ86" i="1"/>
  <c r="BA86" i="1"/>
  <c r="CR86" i="1"/>
  <c r="CW86" i="1"/>
  <c r="K86" i="1"/>
  <c r="AY86" i="1"/>
  <c r="FN85" i="1"/>
  <c r="CR85" i="1"/>
  <c r="BN85" i="1"/>
  <c r="BO85" i="1"/>
  <c r="BQ85" i="1"/>
  <c r="BR85" i="1"/>
  <c r="BS85" i="1"/>
  <c r="BU85" i="1"/>
  <c r="BV85" i="1"/>
  <c r="BY85" i="1"/>
  <c r="CC85" i="1"/>
  <c r="BZ85" i="1"/>
  <c r="CA85" i="1"/>
  <c r="CB85" i="1"/>
  <c r="CD85" i="1"/>
  <c r="CE85" i="1"/>
  <c r="CF85" i="1"/>
  <c r="CG85" i="1"/>
  <c r="CH85" i="1"/>
  <c r="CI85" i="1"/>
  <c r="CM85" i="1"/>
  <c r="CJ85" i="1"/>
  <c r="CN85" i="1"/>
  <c r="CO85" i="1"/>
  <c r="CQ85" i="1"/>
  <c r="BA85" i="1"/>
  <c r="CW85" i="1"/>
  <c r="DO85" i="1"/>
  <c r="DP85" i="1"/>
  <c r="DQ85" i="1"/>
  <c r="K85" i="1"/>
  <c r="AY85" i="1"/>
  <c r="FN84" i="1"/>
  <c r="BN84" i="1"/>
  <c r="BO84" i="1"/>
  <c r="BQ84" i="1"/>
  <c r="BR84" i="1"/>
  <c r="BS84" i="1"/>
  <c r="BU84" i="1"/>
  <c r="BV84" i="1"/>
  <c r="BY84" i="1"/>
  <c r="CC84" i="1"/>
  <c r="BZ84" i="1"/>
  <c r="CA84" i="1"/>
  <c r="CB84" i="1"/>
  <c r="CD84" i="1"/>
  <c r="CE84" i="1"/>
  <c r="CF84" i="1"/>
  <c r="CG84" i="1"/>
  <c r="CH84" i="1"/>
  <c r="CI84" i="1"/>
  <c r="CM84" i="1"/>
  <c r="CJ84" i="1"/>
  <c r="CN84" i="1"/>
  <c r="CO84" i="1"/>
  <c r="CQ84" i="1"/>
  <c r="DO84" i="1"/>
  <c r="DP84" i="1"/>
  <c r="DQ84" i="1"/>
  <c r="K84" i="1"/>
  <c r="AY84" i="1"/>
  <c r="BA84" i="1"/>
  <c r="CR84" i="1"/>
  <c r="CW84" i="1"/>
  <c r="FN83" i="1"/>
  <c r="DE83" i="1"/>
  <c r="DF83" i="1"/>
  <c r="DJ83" i="1"/>
  <c r="DM83" i="1"/>
  <c r="DE84" i="1"/>
  <c r="DF84" i="1"/>
  <c r="DJ84" i="1"/>
  <c r="DM84" i="1"/>
  <c r="DE85" i="1"/>
  <c r="DF85" i="1"/>
  <c r="DJ85" i="1"/>
  <c r="DM85" i="1"/>
  <c r="DE86" i="1"/>
  <c r="DF86" i="1"/>
  <c r="DJ86" i="1"/>
  <c r="DM86" i="1"/>
  <c r="DE87" i="1"/>
  <c r="DF87" i="1"/>
  <c r="DJ87" i="1"/>
  <c r="DM87" i="1"/>
  <c r="DE88" i="1"/>
  <c r="DF88" i="1"/>
  <c r="DJ88" i="1"/>
  <c r="DM88" i="1"/>
  <c r="DE89" i="1"/>
  <c r="DF89" i="1"/>
  <c r="DJ89" i="1"/>
  <c r="DM89" i="1"/>
  <c r="DE90" i="1"/>
  <c r="DF90" i="1"/>
  <c r="DJ90" i="1"/>
  <c r="DM90" i="1"/>
  <c r="DE91" i="1"/>
  <c r="DF91" i="1"/>
  <c r="DJ91" i="1"/>
  <c r="DM91" i="1"/>
  <c r="DE92" i="1"/>
  <c r="DF92" i="1"/>
  <c r="DJ92" i="1"/>
  <c r="DM92" i="1"/>
  <c r="DE93" i="1"/>
  <c r="DF93" i="1"/>
  <c r="DJ93" i="1"/>
  <c r="DM93" i="1"/>
  <c r="DE94" i="1"/>
  <c r="DF94" i="1"/>
  <c r="DJ94" i="1"/>
  <c r="DM94" i="1"/>
  <c r="DE95" i="1"/>
  <c r="DF95" i="1"/>
  <c r="DJ95" i="1"/>
  <c r="DM95" i="1"/>
  <c r="DE96" i="1"/>
  <c r="DF96" i="1"/>
  <c r="DJ96" i="1"/>
  <c r="DM96" i="1"/>
  <c r="DE97" i="1"/>
  <c r="DF97" i="1"/>
  <c r="DJ97" i="1"/>
  <c r="DM97" i="1"/>
  <c r="DE98" i="1"/>
  <c r="DF98" i="1"/>
  <c r="DJ98" i="1"/>
  <c r="DE99" i="1"/>
  <c r="DF99" i="1"/>
  <c r="DJ99" i="1"/>
  <c r="DM99" i="1"/>
  <c r="DE100" i="1"/>
  <c r="DF100" i="1"/>
  <c r="DJ100" i="1"/>
  <c r="DM100" i="1"/>
  <c r="DE101" i="1"/>
  <c r="DF101" i="1"/>
  <c r="DJ101" i="1"/>
  <c r="DM101" i="1"/>
  <c r="DE102" i="1"/>
  <c r="DF102" i="1"/>
  <c r="DJ102" i="1"/>
  <c r="DM102" i="1"/>
  <c r="DE103" i="1"/>
  <c r="DF103" i="1"/>
  <c r="DJ103" i="1"/>
  <c r="DM103" i="1"/>
  <c r="DE104" i="1"/>
  <c r="DF104" i="1"/>
  <c r="DJ104" i="1"/>
  <c r="DM104" i="1"/>
  <c r="DE105" i="1"/>
  <c r="DF105" i="1"/>
  <c r="DJ105" i="1"/>
  <c r="DM105" i="1"/>
  <c r="DE106" i="1"/>
  <c r="DF106" i="1"/>
  <c r="DJ106" i="1"/>
  <c r="DM106" i="1"/>
  <c r="DE107" i="1"/>
  <c r="DF107" i="1"/>
  <c r="DJ107" i="1"/>
  <c r="DM107" i="1"/>
  <c r="DE108" i="1"/>
  <c r="DF108" i="1"/>
  <c r="DJ108" i="1"/>
  <c r="DM108" i="1"/>
  <c r="DE109" i="1"/>
  <c r="DF109" i="1"/>
  <c r="DJ109" i="1"/>
  <c r="DM109" i="1"/>
  <c r="DE110" i="1"/>
  <c r="DF110" i="1"/>
  <c r="DJ110" i="1"/>
  <c r="DM110" i="1"/>
  <c r="DE111" i="1"/>
  <c r="DF111" i="1"/>
  <c r="DJ111" i="1"/>
  <c r="DM111" i="1"/>
  <c r="DE112" i="1"/>
  <c r="DF112" i="1"/>
  <c r="DJ112" i="1"/>
  <c r="DM112" i="1"/>
  <c r="DE113" i="1"/>
  <c r="DF113" i="1"/>
  <c r="DJ113" i="1"/>
  <c r="DM113" i="1"/>
  <c r="DE114" i="1"/>
  <c r="DF114" i="1"/>
  <c r="DJ114" i="1"/>
  <c r="DM114" i="1"/>
  <c r="DE115" i="1"/>
  <c r="DF115" i="1"/>
  <c r="DJ115" i="1"/>
  <c r="DM115" i="1"/>
  <c r="DE116" i="1"/>
  <c r="DF116" i="1"/>
  <c r="DJ116" i="1"/>
  <c r="DM116" i="1"/>
  <c r="DE117" i="1"/>
  <c r="DF117" i="1"/>
  <c r="DJ117" i="1"/>
  <c r="DM117" i="1"/>
  <c r="DE118" i="1"/>
  <c r="DF118" i="1"/>
  <c r="DJ118" i="1"/>
  <c r="DM118" i="1"/>
  <c r="DE119" i="1"/>
  <c r="DF119" i="1"/>
  <c r="DJ119" i="1"/>
  <c r="DM119" i="1"/>
  <c r="DE120" i="1"/>
  <c r="DF120" i="1"/>
  <c r="DJ120" i="1"/>
  <c r="DM120" i="1"/>
  <c r="DE121" i="1"/>
  <c r="DF121" i="1"/>
  <c r="DJ121" i="1"/>
  <c r="DM121" i="1"/>
  <c r="DE122" i="1"/>
  <c r="DF122" i="1"/>
  <c r="DJ122" i="1"/>
  <c r="DM122" i="1"/>
  <c r="DE123" i="1"/>
  <c r="DF123" i="1"/>
  <c r="DJ123" i="1"/>
  <c r="DM123" i="1"/>
  <c r="DE124" i="1"/>
  <c r="DF124" i="1"/>
  <c r="DJ124" i="1"/>
  <c r="DM124" i="1"/>
  <c r="DE125" i="1"/>
  <c r="DF125" i="1"/>
  <c r="DJ125" i="1"/>
  <c r="DM125" i="1"/>
  <c r="DE126" i="1"/>
  <c r="DF126" i="1"/>
  <c r="DJ126" i="1"/>
  <c r="DM126" i="1"/>
  <c r="DE127" i="1"/>
  <c r="DF127" i="1"/>
  <c r="DJ127" i="1"/>
  <c r="DM127" i="1"/>
  <c r="DE128" i="1"/>
  <c r="DF128" i="1"/>
  <c r="DJ128" i="1"/>
  <c r="DM128" i="1"/>
  <c r="DE129" i="1"/>
  <c r="DF129" i="1"/>
  <c r="DJ129" i="1"/>
  <c r="DM129" i="1"/>
  <c r="DE130" i="1"/>
  <c r="DF130" i="1"/>
  <c r="DJ130" i="1"/>
  <c r="DM130" i="1"/>
  <c r="DE131" i="1"/>
  <c r="DF131" i="1"/>
  <c r="DJ131" i="1"/>
  <c r="DM131" i="1"/>
  <c r="DE132" i="1"/>
  <c r="DF132" i="1"/>
  <c r="DJ132" i="1"/>
  <c r="DM132" i="1"/>
  <c r="DE133" i="1"/>
  <c r="DF133" i="1"/>
  <c r="DJ133" i="1"/>
  <c r="DM133" i="1"/>
  <c r="DE134" i="1"/>
  <c r="DF134" i="1"/>
  <c r="DJ134" i="1"/>
  <c r="DM134" i="1"/>
  <c r="DE135" i="1"/>
  <c r="DF135" i="1"/>
  <c r="DJ135" i="1"/>
  <c r="DM135" i="1"/>
  <c r="DE136" i="1"/>
  <c r="DF136" i="1"/>
  <c r="DJ136" i="1"/>
  <c r="DM136" i="1"/>
  <c r="DE137" i="1"/>
  <c r="DF137" i="1"/>
  <c r="DJ137" i="1"/>
  <c r="DM137" i="1"/>
  <c r="DE138" i="1"/>
  <c r="DF138" i="1"/>
  <c r="DJ138" i="1"/>
  <c r="DM138" i="1"/>
  <c r="DE139" i="1"/>
  <c r="DF139" i="1"/>
  <c r="DJ139" i="1"/>
  <c r="DM139" i="1"/>
  <c r="DE140" i="1"/>
  <c r="DF140" i="1"/>
  <c r="DJ140" i="1"/>
  <c r="DM140" i="1"/>
  <c r="DE141" i="1"/>
  <c r="DF141" i="1"/>
  <c r="DJ141" i="1"/>
  <c r="DM141" i="1"/>
  <c r="CZ83" i="1"/>
  <c r="DA83" i="1"/>
  <c r="DG83" i="1"/>
  <c r="DK83" i="1"/>
  <c r="CZ84" i="1"/>
  <c r="DA84" i="1"/>
  <c r="DG84" i="1"/>
  <c r="DK84" i="1"/>
  <c r="CZ85" i="1"/>
  <c r="DA85" i="1"/>
  <c r="DG85" i="1"/>
  <c r="DK85" i="1"/>
  <c r="CZ86" i="1"/>
  <c r="DA86" i="1"/>
  <c r="DG86" i="1"/>
  <c r="DK86" i="1"/>
  <c r="CZ87" i="1"/>
  <c r="DA87" i="1"/>
  <c r="DG87" i="1"/>
  <c r="DK87" i="1"/>
  <c r="CZ88" i="1"/>
  <c r="DA88" i="1"/>
  <c r="DG88" i="1"/>
  <c r="DK88" i="1"/>
  <c r="CZ89" i="1"/>
  <c r="DA89" i="1"/>
  <c r="DG89" i="1"/>
  <c r="DK89" i="1"/>
  <c r="CZ90" i="1"/>
  <c r="DA90" i="1"/>
  <c r="DG90" i="1"/>
  <c r="DK90" i="1"/>
  <c r="CZ91" i="1"/>
  <c r="DA91" i="1"/>
  <c r="DG91" i="1"/>
  <c r="DK91" i="1"/>
  <c r="CZ92" i="1"/>
  <c r="DA92" i="1"/>
  <c r="DG92" i="1"/>
  <c r="DK92" i="1"/>
  <c r="CZ93" i="1"/>
  <c r="DA93" i="1"/>
  <c r="DG93" i="1"/>
  <c r="DK93" i="1"/>
  <c r="CZ94" i="1"/>
  <c r="DA94" i="1"/>
  <c r="DG94" i="1"/>
  <c r="DK94" i="1"/>
  <c r="CZ95" i="1"/>
  <c r="DA95" i="1"/>
  <c r="DG95" i="1"/>
  <c r="DK95" i="1"/>
  <c r="CZ96" i="1"/>
  <c r="DA96" i="1"/>
  <c r="DG96" i="1"/>
  <c r="DK96" i="1"/>
  <c r="CZ97" i="1"/>
  <c r="DA97" i="1"/>
  <c r="DG97" i="1"/>
  <c r="DK97" i="1"/>
  <c r="CZ98" i="1"/>
  <c r="DA98" i="1"/>
  <c r="DG98" i="1"/>
  <c r="DK98" i="1"/>
  <c r="CZ99" i="1"/>
  <c r="DA99" i="1"/>
  <c r="DG99" i="1"/>
  <c r="DK99" i="1"/>
  <c r="CZ100" i="1"/>
  <c r="DA100" i="1"/>
  <c r="DG100" i="1"/>
  <c r="DK100" i="1"/>
  <c r="CZ101" i="1"/>
  <c r="DA101" i="1"/>
  <c r="DG101" i="1"/>
  <c r="DK101" i="1"/>
  <c r="CZ102" i="1"/>
  <c r="DA102" i="1"/>
  <c r="DG102" i="1"/>
  <c r="DK102" i="1"/>
  <c r="CZ103" i="1"/>
  <c r="DA103" i="1"/>
  <c r="DG103" i="1"/>
  <c r="DK103" i="1"/>
  <c r="CZ104" i="1"/>
  <c r="DA104" i="1"/>
  <c r="DG104" i="1"/>
  <c r="DK104" i="1"/>
  <c r="CZ105" i="1"/>
  <c r="DA105" i="1"/>
  <c r="DG105" i="1"/>
  <c r="DK105" i="1"/>
  <c r="CZ106" i="1"/>
  <c r="DA106" i="1"/>
  <c r="DG106" i="1"/>
  <c r="DK106" i="1"/>
  <c r="CZ107" i="1"/>
  <c r="DA107" i="1"/>
  <c r="DG107" i="1"/>
  <c r="DK107" i="1"/>
  <c r="CZ108" i="1"/>
  <c r="DA108" i="1"/>
  <c r="DG108" i="1"/>
  <c r="DK108" i="1"/>
  <c r="CZ109" i="1"/>
  <c r="DA109" i="1"/>
  <c r="DG109" i="1"/>
  <c r="DK109" i="1"/>
  <c r="CZ110" i="1"/>
  <c r="DA110" i="1"/>
  <c r="DG110" i="1"/>
  <c r="DK110" i="1"/>
  <c r="CZ111" i="1"/>
  <c r="DA111" i="1"/>
  <c r="DG111" i="1"/>
  <c r="DK111" i="1"/>
  <c r="CZ112" i="1"/>
  <c r="DA112" i="1"/>
  <c r="DG112" i="1"/>
  <c r="DK112" i="1"/>
  <c r="CZ113" i="1"/>
  <c r="DA113" i="1"/>
  <c r="DG113" i="1"/>
  <c r="DK113" i="1"/>
  <c r="CZ114" i="1"/>
  <c r="DA114" i="1"/>
  <c r="DG114" i="1"/>
  <c r="DK114" i="1"/>
  <c r="CZ115" i="1"/>
  <c r="DA115" i="1"/>
  <c r="DG115" i="1"/>
  <c r="DK115" i="1"/>
  <c r="CZ116" i="1"/>
  <c r="DA116" i="1"/>
  <c r="DG116" i="1"/>
  <c r="DK116" i="1"/>
  <c r="CZ117" i="1"/>
  <c r="DA117" i="1"/>
  <c r="DG117" i="1"/>
  <c r="DK117" i="1"/>
  <c r="CZ118" i="1"/>
  <c r="DA118" i="1"/>
  <c r="DG118" i="1"/>
  <c r="DK118" i="1"/>
  <c r="CZ119" i="1"/>
  <c r="DA119" i="1"/>
  <c r="DG119" i="1"/>
  <c r="DK119" i="1"/>
  <c r="CZ120" i="1"/>
  <c r="DA120" i="1"/>
  <c r="DG120" i="1"/>
  <c r="DK120" i="1"/>
  <c r="CZ121" i="1"/>
  <c r="DA121" i="1"/>
  <c r="DG121" i="1"/>
  <c r="DK121" i="1"/>
  <c r="CZ122" i="1"/>
  <c r="DA122" i="1"/>
  <c r="DG122" i="1"/>
  <c r="DK122" i="1"/>
  <c r="CZ123" i="1"/>
  <c r="DA123" i="1"/>
  <c r="DG123" i="1"/>
  <c r="DK123" i="1"/>
  <c r="CZ124" i="1"/>
  <c r="DA124" i="1"/>
  <c r="DG124" i="1"/>
  <c r="DK124" i="1"/>
  <c r="CZ125" i="1"/>
  <c r="DA125" i="1"/>
  <c r="DG125" i="1"/>
  <c r="DK125" i="1"/>
  <c r="CZ126" i="1"/>
  <c r="DA126" i="1"/>
  <c r="DG126" i="1"/>
  <c r="DK126" i="1"/>
  <c r="CZ127" i="1"/>
  <c r="DA127" i="1"/>
  <c r="DG127" i="1"/>
  <c r="DK127" i="1"/>
  <c r="CZ128" i="1"/>
  <c r="DA128" i="1"/>
  <c r="DG128" i="1"/>
  <c r="DK128" i="1"/>
  <c r="CZ129" i="1"/>
  <c r="DA129" i="1"/>
  <c r="DG129" i="1"/>
  <c r="DK129" i="1"/>
  <c r="CZ130" i="1"/>
  <c r="DA130" i="1"/>
  <c r="DG130" i="1"/>
  <c r="DK130" i="1"/>
  <c r="CZ131" i="1"/>
  <c r="DA131" i="1"/>
  <c r="DG131" i="1"/>
  <c r="DK131" i="1"/>
  <c r="CZ132" i="1"/>
  <c r="DA132" i="1"/>
  <c r="DG132" i="1"/>
  <c r="DK132" i="1"/>
  <c r="CZ133" i="1"/>
  <c r="DA133" i="1"/>
  <c r="DG133" i="1"/>
  <c r="DK133" i="1"/>
  <c r="CZ134" i="1"/>
  <c r="DA134" i="1"/>
  <c r="DG134" i="1"/>
  <c r="DK134" i="1"/>
  <c r="CZ135" i="1"/>
  <c r="DA135" i="1"/>
  <c r="DG135" i="1"/>
  <c r="DK135" i="1"/>
  <c r="CZ136" i="1"/>
  <c r="DA136" i="1"/>
  <c r="DG136" i="1"/>
  <c r="DK136" i="1"/>
  <c r="CZ137" i="1"/>
  <c r="DA137" i="1"/>
  <c r="DG137" i="1"/>
  <c r="DK137" i="1"/>
  <c r="CZ138" i="1"/>
  <c r="DA138" i="1"/>
  <c r="DG138" i="1"/>
  <c r="DK138" i="1"/>
  <c r="CZ139" i="1"/>
  <c r="DA139" i="1"/>
  <c r="DG139" i="1"/>
  <c r="DK139" i="1"/>
  <c r="CZ140" i="1"/>
  <c r="DA140" i="1"/>
  <c r="DG140" i="1"/>
  <c r="DK140" i="1"/>
  <c r="CZ141" i="1"/>
  <c r="DA141" i="1"/>
  <c r="DG141" i="1"/>
  <c r="DK141" i="1"/>
  <c r="BN83" i="1"/>
  <c r="BO83" i="1"/>
  <c r="BQ83" i="1"/>
  <c r="BR83" i="1"/>
  <c r="BS83" i="1"/>
  <c r="BU83" i="1"/>
  <c r="BX83" i="1"/>
  <c r="BV83" i="1"/>
  <c r="BY83" i="1"/>
  <c r="CC83" i="1"/>
  <c r="BZ83" i="1"/>
  <c r="CA83" i="1"/>
  <c r="CB83" i="1"/>
  <c r="CD83" i="1"/>
  <c r="CE83" i="1"/>
  <c r="CF83" i="1"/>
  <c r="CG83" i="1"/>
  <c r="CH83" i="1"/>
  <c r="CI83" i="1"/>
  <c r="CM83" i="1"/>
  <c r="CJ83" i="1"/>
  <c r="CN83" i="1"/>
  <c r="CO83" i="1"/>
  <c r="CQ83" i="1"/>
  <c r="DO83" i="1"/>
  <c r="DP83" i="1"/>
  <c r="DQ83" i="1"/>
  <c r="BA83" i="1"/>
  <c r="CR83" i="1"/>
  <c r="K83" i="1"/>
  <c r="CW83" i="1"/>
  <c r="AY83" i="1"/>
  <c r="DE82" i="1"/>
  <c r="DF82" i="1"/>
  <c r="DJ82" i="1"/>
  <c r="DM82" i="1"/>
  <c r="DE81" i="1"/>
  <c r="DF81" i="1"/>
  <c r="DJ81" i="1"/>
  <c r="DM81" i="1"/>
  <c r="FN82" i="1"/>
  <c r="DN82" i="1"/>
  <c r="CZ82" i="1"/>
  <c r="DA82" i="1"/>
  <c r="DG82" i="1"/>
  <c r="DK82" i="1"/>
  <c r="BN82" i="1"/>
  <c r="BO82" i="1"/>
  <c r="BQ82" i="1"/>
  <c r="BR82" i="1"/>
  <c r="BS82" i="1"/>
  <c r="BU82" i="1"/>
  <c r="BX82" i="1"/>
  <c r="BV82" i="1"/>
  <c r="BY82" i="1"/>
  <c r="CC82" i="1"/>
  <c r="BZ82" i="1"/>
  <c r="CA82" i="1"/>
  <c r="CB82" i="1"/>
  <c r="CD82" i="1"/>
  <c r="CE82" i="1"/>
  <c r="CF82" i="1"/>
  <c r="CG82" i="1"/>
  <c r="CH82" i="1"/>
  <c r="CI82" i="1"/>
  <c r="CM82" i="1"/>
  <c r="CJ82" i="1"/>
  <c r="CN82" i="1"/>
  <c r="CO82" i="1"/>
  <c r="CQ82" i="1"/>
  <c r="DO82" i="1"/>
  <c r="DP82" i="1"/>
  <c r="DQ82" i="1"/>
  <c r="BA82" i="1"/>
  <c r="CR82" i="1"/>
  <c r="CW82" i="1"/>
  <c r="K82" i="1"/>
  <c r="AY82" i="1"/>
  <c r="FN81" i="1"/>
  <c r="DN81" i="1"/>
  <c r="CZ81" i="1"/>
  <c r="DA81" i="1"/>
  <c r="DG81" i="1"/>
  <c r="DK81" i="1"/>
  <c r="BN81" i="1"/>
  <c r="BO81" i="1"/>
  <c r="BQ81" i="1"/>
  <c r="BR81" i="1"/>
  <c r="BS81" i="1"/>
  <c r="BU81" i="1"/>
  <c r="BX81" i="1"/>
  <c r="BV81" i="1"/>
  <c r="BY81" i="1"/>
  <c r="CC81" i="1"/>
  <c r="BZ81" i="1"/>
  <c r="CA81" i="1"/>
  <c r="CB81" i="1"/>
  <c r="CD81" i="1"/>
  <c r="CE81" i="1"/>
  <c r="CF81" i="1"/>
  <c r="CG81" i="1"/>
  <c r="CH81" i="1"/>
  <c r="CI81" i="1"/>
  <c r="CM81" i="1"/>
  <c r="CJ81" i="1"/>
  <c r="CN81" i="1"/>
  <c r="CO81" i="1"/>
  <c r="CQ81" i="1"/>
  <c r="DO81" i="1"/>
  <c r="DP81" i="1"/>
  <c r="DQ81" i="1"/>
  <c r="K81" i="1"/>
  <c r="AY81" i="1"/>
  <c r="BA81" i="1"/>
  <c r="CR81" i="1"/>
  <c r="CW81" i="1"/>
  <c r="FN74" i="1"/>
  <c r="CZ74" i="1"/>
  <c r="DA74" i="1"/>
  <c r="DE74" i="1"/>
  <c r="DF74" i="1"/>
  <c r="DG74" i="1"/>
  <c r="DJ74" i="1"/>
  <c r="DK74" i="1"/>
  <c r="DM74" i="1"/>
  <c r="DN74" i="1"/>
  <c r="BN74" i="1"/>
  <c r="BO74" i="1"/>
  <c r="BQ74" i="1"/>
  <c r="BR74" i="1"/>
  <c r="BS74" i="1"/>
  <c r="BU74" i="1"/>
  <c r="BX74" i="1"/>
  <c r="BV74" i="1"/>
  <c r="BY74" i="1"/>
  <c r="CC74" i="1"/>
  <c r="BZ74" i="1"/>
  <c r="CA74" i="1"/>
  <c r="CB74" i="1"/>
  <c r="CD74" i="1"/>
  <c r="CE74" i="1"/>
  <c r="CF74" i="1"/>
  <c r="CG74" i="1"/>
  <c r="CH74" i="1"/>
  <c r="CI74" i="1"/>
  <c r="CM74" i="1"/>
  <c r="CJ74" i="1"/>
  <c r="CN74" i="1"/>
  <c r="CO74" i="1"/>
  <c r="CQ74" i="1"/>
  <c r="DO74" i="1"/>
  <c r="DP74" i="1"/>
  <c r="DQ74" i="1"/>
  <c r="K74" i="1"/>
  <c r="AY74" i="1"/>
  <c r="BA74" i="1"/>
  <c r="CR74" i="1"/>
  <c r="CW74" i="1"/>
  <c r="BN76" i="1"/>
  <c r="BO76" i="1"/>
  <c r="BQ76" i="1"/>
  <c r="BR76" i="1"/>
  <c r="BS76" i="1"/>
  <c r="BU76" i="1"/>
  <c r="BX76" i="1"/>
  <c r="BN77" i="1"/>
  <c r="BO77" i="1"/>
  <c r="BQ77" i="1"/>
  <c r="BR77" i="1"/>
  <c r="BS77" i="1"/>
  <c r="BU77" i="1"/>
  <c r="BX77" i="1"/>
  <c r="BN78" i="1"/>
  <c r="BO78" i="1"/>
  <c r="BQ78" i="1"/>
  <c r="BR78" i="1"/>
  <c r="BS78" i="1"/>
  <c r="BU78" i="1"/>
  <c r="BX78" i="1"/>
  <c r="BN79" i="1"/>
  <c r="BO79" i="1"/>
  <c r="BQ79" i="1"/>
  <c r="BR79" i="1"/>
  <c r="BS79" i="1"/>
  <c r="BU79" i="1"/>
  <c r="BX79" i="1"/>
  <c r="BN80" i="1"/>
  <c r="BO80" i="1"/>
  <c r="BQ80" i="1"/>
  <c r="BR80" i="1"/>
  <c r="BS80" i="1"/>
  <c r="BU80" i="1"/>
  <c r="BX80" i="1"/>
  <c r="BN75" i="1"/>
  <c r="BO75" i="1"/>
  <c r="BQ75" i="1"/>
  <c r="BR75" i="1"/>
  <c r="BS75" i="1"/>
  <c r="BU75" i="1"/>
  <c r="BX75" i="1"/>
  <c r="BN34" i="1"/>
  <c r="BO34" i="1"/>
  <c r="BQ34" i="1"/>
  <c r="BR34" i="1"/>
  <c r="BS34" i="1"/>
  <c r="BU34" i="1"/>
  <c r="BX34" i="1"/>
  <c r="BN35" i="1"/>
  <c r="BO35" i="1"/>
  <c r="BQ35" i="1"/>
  <c r="BR35" i="1"/>
  <c r="BS35" i="1"/>
  <c r="BU35" i="1"/>
  <c r="BX35" i="1"/>
  <c r="BN36" i="1"/>
  <c r="BO36" i="1"/>
  <c r="BQ36" i="1"/>
  <c r="BR36" i="1"/>
  <c r="BS36" i="1"/>
  <c r="BU36" i="1"/>
  <c r="BX36" i="1"/>
  <c r="BN37" i="1"/>
  <c r="BO37" i="1"/>
  <c r="BQ37" i="1"/>
  <c r="BR37" i="1"/>
  <c r="BS37" i="1"/>
  <c r="BU37" i="1"/>
  <c r="BX37" i="1"/>
  <c r="BN38" i="1"/>
  <c r="BO38" i="1"/>
  <c r="BQ38" i="1"/>
  <c r="BR38" i="1"/>
  <c r="BS38" i="1"/>
  <c r="BU38" i="1"/>
  <c r="BX38" i="1"/>
  <c r="BN39" i="1"/>
  <c r="BO39" i="1"/>
  <c r="BQ39" i="1"/>
  <c r="BR39" i="1"/>
  <c r="BS39" i="1"/>
  <c r="BU39" i="1"/>
  <c r="BX39" i="1"/>
  <c r="BN40" i="1"/>
  <c r="BO40" i="1"/>
  <c r="BQ40" i="1"/>
  <c r="BR40" i="1"/>
  <c r="BS40" i="1"/>
  <c r="BU40" i="1"/>
  <c r="BX40" i="1"/>
  <c r="BN41" i="1"/>
  <c r="BO41" i="1"/>
  <c r="BQ41" i="1"/>
  <c r="BR41" i="1"/>
  <c r="BS41" i="1"/>
  <c r="BU41" i="1"/>
  <c r="BX41" i="1"/>
  <c r="BN42" i="1"/>
  <c r="BO42" i="1"/>
  <c r="BQ42" i="1"/>
  <c r="BR42" i="1"/>
  <c r="BS42" i="1"/>
  <c r="BU42" i="1"/>
  <c r="BX42" i="1"/>
  <c r="BN43" i="1"/>
  <c r="BO43" i="1"/>
  <c r="BQ43" i="1"/>
  <c r="BR43" i="1"/>
  <c r="BS43" i="1"/>
  <c r="BU43" i="1"/>
  <c r="BX43" i="1"/>
  <c r="BN44" i="1"/>
  <c r="BO44" i="1"/>
  <c r="BQ44" i="1"/>
  <c r="BR44" i="1"/>
  <c r="BS44" i="1"/>
  <c r="BU44" i="1"/>
  <c r="BX44" i="1"/>
  <c r="BN45" i="1"/>
  <c r="BO45" i="1"/>
  <c r="BQ45" i="1"/>
  <c r="BR45" i="1"/>
  <c r="BS45" i="1"/>
  <c r="BU45" i="1"/>
  <c r="BX45" i="1"/>
  <c r="BN46" i="1"/>
  <c r="BO46" i="1"/>
  <c r="BQ46" i="1"/>
  <c r="BR46" i="1"/>
  <c r="BS46" i="1"/>
  <c r="BU46" i="1"/>
  <c r="BX46" i="1"/>
  <c r="BN47" i="1"/>
  <c r="BO47" i="1"/>
  <c r="BQ47" i="1"/>
  <c r="BR47" i="1"/>
  <c r="BS47" i="1"/>
  <c r="BU47" i="1"/>
  <c r="BX47" i="1"/>
  <c r="BN48" i="1"/>
  <c r="BO48" i="1"/>
  <c r="BQ48" i="1"/>
  <c r="BR48" i="1"/>
  <c r="BS48" i="1"/>
  <c r="BU48" i="1"/>
  <c r="BX48" i="1"/>
  <c r="BN49" i="1"/>
  <c r="BO49" i="1"/>
  <c r="BQ49" i="1"/>
  <c r="BR49" i="1"/>
  <c r="BS49" i="1"/>
  <c r="BU49" i="1"/>
  <c r="BX49" i="1"/>
  <c r="BN50" i="1"/>
  <c r="BO50" i="1"/>
  <c r="BQ50" i="1"/>
  <c r="BR50" i="1"/>
  <c r="BS50" i="1"/>
  <c r="BU50" i="1"/>
  <c r="BX50" i="1"/>
  <c r="BN51" i="1"/>
  <c r="BO51" i="1"/>
  <c r="BQ51" i="1"/>
  <c r="BR51" i="1"/>
  <c r="BS51" i="1"/>
  <c r="BU51" i="1"/>
  <c r="BX51" i="1"/>
  <c r="BN52" i="1"/>
  <c r="BO52" i="1"/>
  <c r="BQ52" i="1"/>
  <c r="BR52" i="1"/>
  <c r="BS52" i="1"/>
  <c r="BU52" i="1"/>
  <c r="BX52" i="1"/>
  <c r="BN53" i="1"/>
  <c r="BO53" i="1"/>
  <c r="BQ53" i="1"/>
  <c r="BR53" i="1"/>
  <c r="BS53" i="1"/>
  <c r="BU53" i="1"/>
  <c r="BX53" i="1"/>
  <c r="BN54" i="1"/>
  <c r="BO54" i="1"/>
  <c r="BQ54" i="1"/>
  <c r="BR54" i="1"/>
  <c r="BS54" i="1"/>
  <c r="BU54" i="1"/>
  <c r="BX54" i="1"/>
  <c r="BN55" i="1"/>
  <c r="BO55" i="1"/>
  <c r="BQ55" i="1"/>
  <c r="BR55" i="1"/>
  <c r="BS55" i="1"/>
  <c r="BU55" i="1"/>
  <c r="BX55" i="1"/>
  <c r="BN56" i="1"/>
  <c r="BO56" i="1"/>
  <c r="BQ56" i="1"/>
  <c r="BR56" i="1"/>
  <c r="BS56" i="1"/>
  <c r="BU56" i="1"/>
  <c r="BX56" i="1"/>
  <c r="BN57" i="1"/>
  <c r="BO57" i="1"/>
  <c r="BQ57" i="1"/>
  <c r="BR57" i="1"/>
  <c r="BS57" i="1"/>
  <c r="BU57" i="1"/>
  <c r="BX57" i="1"/>
  <c r="BN58" i="1"/>
  <c r="BO58" i="1"/>
  <c r="BQ58" i="1"/>
  <c r="BR58" i="1"/>
  <c r="BS58" i="1"/>
  <c r="BU58" i="1"/>
  <c r="BX58" i="1"/>
  <c r="BN59" i="1"/>
  <c r="BO59" i="1"/>
  <c r="BQ59" i="1"/>
  <c r="BR59" i="1"/>
  <c r="BS59" i="1"/>
  <c r="BU59" i="1"/>
  <c r="BX59" i="1"/>
  <c r="BN60" i="1"/>
  <c r="BO60" i="1"/>
  <c r="BQ60" i="1"/>
  <c r="BR60" i="1"/>
  <c r="BS60" i="1"/>
  <c r="BU60" i="1"/>
  <c r="BX60" i="1"/>
  <c r="BN61" i="1"/>
  <c r="BO61" i="1"/>
  <c r="BQ61" i="1"/>
  <c r="BR61" i="1"/>
  <c r="BS61" i="1"/>
  <c r="BU61" i="1"/>
  <c r="BX61" i="1"/>
  <c r="BN62" i="1"/>
  <c r="BO62" i="1"/>
  <c r="BQ62" i="1"/>
  <c r="BR62" i="1"/>
  <c r="BS62" i="1"/>
  <c r="BU62" i="1"/>
  <c r="BX62" i="1"/>
  <c r="BN63" i="1"/>
  <c r="BO63" i="1"/>
  <c r="BQ63" i="1"/>
  <c r="BR63" i="1"/>
  <c r="BS63" i="1"/>
  <c r="BU63" i="1"/>
  <c r="BX63" i="1"/>
  <c r="BN64" i="1"/>
  <c r="BO64" i="1"/>
  <c r="BQ64" i="1"/>
  <c r="BR64" i="1"/>
  <c r="BS64" i="1"/>
  <c r="BU64" i="1"/>
  <c r="BX64" i="1"/>
  <c r="BN65" i="1"/>
  <c r="BO65" i="1"/>
  <c r="BQ65" i="1"/>
  <c r="BR65" i="1"/>
  <c r="BS65" i="1"/>
  <c r="BU65" i="1"/>
  <c r="BX65" i="1"/>
  <c r="BN66" i="1"/>
  <c r="BO66" i="1"/>
  <c r="BQ66" i="1"/>
  <c r="BR66" i="1"/>
  <c r="BS66" i="1"/>
  <c r="BU66" i="1"/>
  <c r="BX66" i="1"/>
  <c r="BN67" i="1"/>
  <c r="BO67" i="1"/>
  <c r="BQ67" i="1"/>
  <c r="BR67" i="1"/>
  <c r="BS67" i="1"/>
  <c r="BU67" i="1"/>
  <c r="BX67" i="1"/>
  <c r="BN68" i="1"/>
  <c r="BO68" i="1"/>
  <c r="BQ68" i="1"/>
  <c r="BR68" i="1"/>
  <c r="BS68" i="1"/>
  <c r="BU68" i="1"/>
  <c r="BX68" i="1"/>
  <c r="BN69" i="1"/>
  <c r="BO69" i="1"/>
  <c r="BQ69" i="1"/>
  <c r="BR69" i="1"/>
  <c r="BS69" i="1"/>
  <c r="BU69" i="1"/>
  <c r="BX69" i="1"/>
  <c r="BN70" i="1"/>
  <c r="BO70" i="1"/>
  <c r="BQ70" i="1"/>
  <c r="BR70" i="1"/>
  <c r="BS70" i="1"/>
  <c r="BU70" i="1"/>
  <c r="BX70" i="1"/>
  <c r="BN71" i="1"/>
  <c r="BO71" i="1"/>
  <c r="BQ71" i="1"/>
  <c r="BR71" i="1"/>
  <c r="BS71" i="1"/>
  <c r="BU71" i="1"/>
  <c r="BX71" i="1"/>
  <c r="BN72" i="1"/>
  <c r="BO72" i="1"/>
  <c r="BQ72" i="1"/>
  <c r="BR72" i="1"/>
  <c r="BS72" i="1"/>
  <c r="BU72" i="1"/>
  <c r="BX72" i="1"/>
  <c r="BN73" i="1"/>
  <c r="BO73" i="1"/>
  <c r="BQ73" i="1"/>
  <c r="BR73" i="1"/>
  <c r="BS73" i="1"/>
  <c r="BU73" i="1"/>
  <c r="BX73" i="1"/>
  <c r="FN71" i="1"/>
  <c r="CZ71" i="1"/>
  <c r="DA71" i="1"/>
  <c r="DE71" i="1"/>
  <c r="DF71" i="1"/>
  <c r="DG71" i="1"/>
  <c r="DJ71" i="1"/>
  <c r="DK71" i="1"/>
  <c r="DM71" i="1"/>
  <c r="DN71" i="1"/>
  <c r="BV71" i="1"/>
  <c r="BY71" i="1"/>
  <c r="CC71" i="1"/>
  <c r="BZ71" i="1"/>
  <c r="CA71" i="1"/>
  <c r="CB71" i="1"/>
  <c r="CD71" i="1"/>
  <c r="CE71" i="1"/>
  <c r="CF71" i="1"/>
  <c r="CG71" i="1"/>
  <c r="CH71" i="1"/>
  <c r="CI71" i="1"/>
  <c r="CM71" i="1"/>
  <c r="CJ71" i="1"/>
  <c r="CN71" i="1"/>
  <c r="CO71" i="1"/>
  <c r="CQ71" i="1"/>
  <c r="DO71" i="1"/>
  <c r="DP71" i="1"/>
  <c r="DQ71" i="1"/>
  <c r="K71" i="1"/>
  <c r="AY71" i="1"/>
  <c r="BA71" i="1"/>
  <c r="CR71" i="1"/>
  <c r="CW71" i="1"/>
  <c r="CZ72" i="1"/>
  <c r="DA72" i="1"/>
  <c r="DE72" i="1"/>
  <c r="DF72" i="1"/>
  <c r="DG72" i="1"/>
  <c r="DJ72" i="1"/>
  <c r="DK72" i="1"/>
  <c r="DM72" i="1"/>
  <c r="DN72" i="1"/>
  <c r="BV72" i="1"/>
  <c r="BY72" i="1"/>
  <c r="CC72" i="1"/>
  <c r="BZ72" i="1"/>
  <c r="CA72" i="1"/>
  <c r="CB72" i="1"/>
  <c r="CD72" i="1"/>
  <c r="CE72" i="1"/>
  <c r="CF72" i="1"/>
  <c r="CG72" i="1"/>
  <c r="CH72" i="1"/>
  <c r="CI72" i="1"/>
  <c r="CM72" i="1"/>
  <c r="CJ72" i="1"/>
  <c r="CN72" i="1"/>
  <c r="CO72" i="1"/>
  <c r="CQ72" i="1"/>
  <c r="DO72" i="1"/>
  <c r="DP72" i="1"/>
  <c r="DQ72" i="1"/>
  <c r="K72" i="1"/>
  <c r="AY72" i="1"/>
  <c r="BA72" i="1"/>
  <c r="CR72" i="1"/>
  <c r="CW72" i="1"/>
  <c r="FN73" i="1"/>
  <c r="CZ73" i="1"/>
  <c r="DA73" i="1"/>
  <c r="DE73" i="1"/>
  <c r="DF73" i="1"/>
  <c r="DG73" i="1"/>
  <c r="DJ73" i="1"/>
  <c r="DK73" i="1"/>
  <c r="DM73" i="1"/>
  <c r="DN73" i="1"/>
  <c r="BV73" i="1"/>
  <c r="BY73" i="1"/>
  <c r="CC73" i="1"/>
  <c r="BZ73" i="1"/>
  <c r="CA73" i="1"/>
  <c r="CB73" i="1"/>
  <c r="CD73" i="1"/>
  <c r="CE73" i="1"/>
  <c r="CF73" i="1"/>
  <c r="CG73" i="1"/>
  <c r="CH73" i="1"/>
  <c r="CI73" i="1"/>
  <c r="CM73" i="1"/>
  <c r="CJ73" i="1"/>
  <c r="CN73" i="1"/>
  <c r="CO73" i="1"/>
  <c r="CQ73" i="1"/>
  <c r="DO73" i="1"/>
  <c r="DP73" i="1"/>
  <c r="DQ73" i="1"/>
  <c r="K73" i="1"/>
  <c r="AY73" i="1"/>
  <c r="BA73" i="1"/>
  <c r="CR73" i="1"/>
  <c r="CW73" i="1"/>
  <c r="CZ70" i="1"/>
  <c r="DA70" i="1"/>
  <c r="DE70" i="1"/>
  <c r="DF70" i="1"/>
  <c r="DG70" i="1"/>
  <c r="DJ70" i="1"/>
  <c r="DK70" i="1"/>
  <c r="DM70" i="1"/>
  <c r="DN70" i="1"/>
  <c r="BV70" i="1"/>
  <c r="BY70" i="1"/>
  <c r="CC70" i="1"/>
  <c r="BZ70" i="1"/>
  <c r="CA70" i="1"/>
  <c r="CB70" i="1"/>
  <c r="CD70" i="1"/>
  <c r="CE70" i="1"/>
  <c r="CF70" i="1"/>
  <c r="CG70" i="1"/>
  <c r="CH70" i="1"/>
  <c r="CI70" i="1"/>
  <c r="CM70" i="1"/>
  <c r="CJ70" i="1"/>
  <c r="CN70" i="1"/>
  <c r="CO70" i="1"/>
  <c r="CQ70" i="1"/>
  <c r="DO70" i="1"/>
  <c r="DP70" i="1"/>
  <c r="DQ70" i="1"/>
  <c r="K70" i="1"/>
  <c r="AY70" i="1"/>
  <c r="BA70" i="1"/>
  <c r="CR70" i="1"/>
  <c r="CW70" i="1"/>
  <c r="FN69" i="1"/>
  <c r="CZ69" i="1"/>
  <c r="DA69" i="1"/>
  <c r="DE69" i="1"/>
  <c r="DF69" i="1"/>
  <c r="DG69" i="1"/>
  <c r="DJ69" i="1"/>
  <c r="DK69" i="1"/>
  <c r="DM69" i="1"/>
  <c r="DN69" i="1"/>
  <c r="BV69" i="1"/>
  <c r="BY69" i="1"/>
  <c r="CC69" i="1"/>
  <c r="BZ69" i="1"/>
  <c r="CA69" i="1"/>
  <c r="CB69" i="1"/>
  <c r="CD69" i="1"/>
  <c r="CE69" i="1"/>
  <c r="CF69" i="1"/>
  <c r="CG69" i="1"/>
  <c r="CH69" i="1"/>
  <c r="CI69" i="1"/>
  <c r="CM69" i="1"/>
  <c r="CJ69" i="1"/>
  <c r="CN69" i="1"/>
  <c r="CO69" i="1"/>
  <c r="CQ69" i="1"/>
  <c r="DO69" i="1"/>
  <c r="DP69" i="1"/>
  <c r="DQ69" i="1"/>
  <c r="K69" i="1"/>
  <c r="AY69" i="1"/>
  <c r="BA69" i="1"/>
  <c r="CR69" i="1"/>
  <c r="CW69" i="1"/>
  <c r="FN75" i="1"/>
  <c r="DE75" i="1"/>
  <c r="DF75" i="1"/>
  <c r="DJ75" i="1"/>
  <c r="DM75" i="1"/>
  <c r="CZ75" i="1"/>
  <c r="DA75" i="1"/>
  <c r="DG75" i="1"/>
  <c r="DK75" i="1"/>
  <c r="BV75" i="1"/>
  <c r="BY75" i="1"/>
  <c r="CC75" i="1"/>
  <c r="BZ75" i="1"/>
  <c r="CA75" i="1"/>
  <c r="CB75" i="1"/>
  <c r="CD75" i="1"/>
  <c r="CE75" i="1"/>
  <c r="CF75" i="1"/>
  <c r="CG75" i="1"/>
  <c r="CH75" i="1"/>
  <c r="CI75" i="1"/>
  <c r="CM75" i="1"/>
  <c r="CJ75" i="1"/>
  <c r="CN75" i="1"/>
  <c r="CO75" i="1"/>
  <c r="CQ75" i="1"/>
  <c r="DO75" i="1"/>
  <c r="DP75" i="1"/>
  <c r="DQ75" i="1"/>
  <c r="K75" i="1"/>
  <c r="BA75" i="1"/>
  <c r="CR75" i="1"/>
  <c r="CW75" i="1"/>
  <c r="AY75" i="1"/>
  <c r="FN80" i="1"/>
  <c r="CZ80" i="1"/>
  <c r="DA80" i="1"/>
  <c r="DE80" i="1"/>
  <c r="DF80" i="1"/>
  <c r="DG80" i="1"/>
  <c r="DJ80" i="1"/>
  <c r="DK80" i="1"/>
  <c r="DM80" i="1"/>
  <c r="DN80" i="1"/>
  <c r="BV80" i="1"/>
  <c r="BY80" i="1"/>
  <c r="CC80" i="1"/>
  <c r="BZ80" i="1"/>
  <c r="CA80" i="1"/>
  <c r="CB80" i="1"/>
  <c r="CD80" i="1"/>
  <c r="CE80" i="1"/>
  <c r="CF80" i="1"/>
  <c r="CG80" i="1"/>
  <c r="CH80" i="1"/>
  <c r="CI80" i="1"/>
  <c r="CM80" i="1"/>
  <c r="CJ80" i="1"/>
  <c r="CN80" i="1"/>
  <c r="CO80" i="1"/>
  <c r="CQ80" i="1"/>
  <c r="DO80" i="1"/>
  <c r="DP80" i="1"/>
  <c r="DQ80" i="1"/>
  <c r="K80" i="1"/>
  <c r="AY80" i="1"/>
  <c r="BA80" i="1"/>
  <c r="CR80" i="1"/>
  <c r="CW80" i="1"/>
  <c r="FN79" i="1"/>
  <c r="CZ79" i="1"/>
  <c r="DA79" i="1"/>
  <c r="DE79" i="1"/>
  <c r="DF79" i="1"/>
  <c r="DG79" i="1"/>
  <c r="DJ79" i="1"/>
  <c r="DK79" i="1"/>
  <c r="DM79" i="1"/>
  <c r="DN79" i="1"/>
  <c r="BV79" i="1"/>
  <c r="BY79" i="1"/>
  <c r="CC79" i="1"/>
  <c r="BZ79" i="1"/>
  <c r="CA79" i="1"/>
  <c r="CB79" i="1"/>
  <c r="CD79" i="1"/>
  <c r="CE79" i="1"/>
  <c r="CF79" i="1"/>
  <c r="CG79" i="1"/>
  <c r="CH79" i="1"/>
  <c r="CI79" i="1"/>
  <c r="CM79" i="1"/>
  <c r="CJ79" i="1"/>
  <c r="CN79" i="1"/>
  <c r="CO79" i="1"/>
  <c r="CQ79" i="1"/>
  <c r="DO79" i="1"/>
  <c r="DP79" i="1"/>
  <c r="DQ79" i="1"/>
  <c r="K79" i="1"/>
  <c r="AY79" i="1"/>
  <c r="BA79" i="1"/>
  <c r="CR79" i="1"/>
  <c r="CW79" i="1"/>
  <c r="FN78" i="1"/>
  <c r="DE64" i="1"/>
  <c r="DF64" i="1"/>
  <c r="DJ64" i="1"/>
  <c r="DM64" i="1"/>
  <c r="DN64" i="1"/>
  <c r="DE65" i="1"/>
  <c r="DF65" i="1"/>
  <c r="DJ65" i="1"/>
  <c r="DM65" i="1"/>
  <c r="DN65" i="1"/>
  <c r="DE66" i="1"/>
  <c r="DF66" i="1"/>
  <c r="DJ66" i="1"/>
  <c r="DM66" i="1"/>
  <c r="DN66" i="1"/>
  <c r="DE67" i="1"/>
  <c r="DF67" i="1"/>
  <c r="DJ67" i="1"/>
  <c r="DM67" i="1"/>
  <c r="DN67" i="1"/>
  <c r="DE68" i="1"/>
  <c r="DF68" i="1"/>
  <c r="DJ68" i="1"/>
  <c r="DM68" i="1"/>
  <c r="DN68" i="1"/>
  <c r="DE76" i="1"/>
  <c r="DF76" i="1"/>
  <c r="DJ76" i="1"/>
  <c r="DM76" i="1"/>
  <c r="DN76" i="1"/>
  <c r="DE77" i="1"/>
  <c r="DF77" i="1"/>
  <c r="DJ77" i="1"/>
  <c r="DM77" i="1"/>
  <c r="DN77" i="1"/>
  <c r="DE78" i="1"/>
  <c r="DF78" i="1"/>
  <c r="DJ78" i="1"/>
  <c r="DM78" i="1"/>
  <c r="DN78" i="1"/>
  <c r="CZ78" i="1"/>
  <c r="DA78" i="1"/>
  <c r="DG78" i="1"/>
  <c r="DK78" i="1"/>
  <c r="BV78" i="1"/>
  <c r="BY78" i="1"/>
  <c r="CC78" i="1"/>
  <c r="BZ78" i="1"/>
  <c r="CA78" i="1"/>
  <c r="CB78" i="1"/>
  <c r="CD78" i="1"/>
  <c r="CE78" i="1"/>
  <c r="CF78" i="1"/>
  <c r="CG78" i="1"/>
  <c r="CH78" i="1"/>
  <c r="CI78" i="1"/>
  <c r="CM78" i="1"/>
  <c r="CJ78" i="1"/>
  <c r="CN78" i="1"/>
  <c r="CO78" i="1"/>
  <c r="CQ78" i="1"/>
  <c r="DO78" i="1"/>
  <c r="DP78" i="1"/>
  <c r="DQ78" i="1"/>
  <c r="K78" i="1"/>
  <c r="AY78" i="1"/>
  <c r="BA78" i="1"/>
  <c r="CR78" i="1"/>
  <c r="CW78" i="1"/>
  <c r="FN77" i="1"/>
  <c r="CZ77" i="1"/>
  <c r="DA77" i="1"/>
  <c r="DG77" i="1"/>
  <c r="DK77" i="1"/>
  <c r="BV77" i="1"/>
  <c r="BY77" i="1"/>
  <c r="CC77" i="1"/>
  <c r="BZ77" i="1"/>
  <c r="CA77" i="1"/>
  <c r="CB77" i="1"/>
  <c r="CD77" i="1"/>
  <c r="CE77" i="1"/>
  <c r="CF77" i="1"/>
  <c r="CG77" i="1"/>
  <c r="CH77" i="1"/>
  <c r="CI77" i="1"/>
  <c r="CM77" i="1"/>
  <c r="CJ77" i="1"/>
  <c r="CN77" i="1"/>
  <c r="CO77" i="1"/>
  <c r="CQ77" i="1"/>
  <c r="DO77" i="1"/>
  <c r="DP77" i="1"/>
  <c r="DQ77" i="1"/>
  <c r="K77" i="1"/>
  <c r="AY77" i="1"/>
  <c r="BA77" i="1"/>
  <c r="CR77" i="1"/>
  <c r="CW77" i="1"/>
  <c r="FN76" i="1"/>
  <c r="CZ76" i="1"/>
  <c r="DA76" i="1"/>
  <c r="DG76" i="1"/>
  <c r="DK76" i="1"/>
  <c r="BV76" i="1"/>
  <c r="BY76" i="1"/>
  <c r="CC76" i="1"/>
  <c r="BZ76" i="1"/>
  <c r="CA76" i="1"/>
  <c r="CB76" i="1"/>
  <c r="CD76" i="1"/>
  <c r="CE76" i="1"/>
  <c r="CF76" i="1"/>
  <c r="CG76" i="1"/>
  <c r="CH76" i="1"/>
  <c r="CI76" i="1"/>
  <c r="CM76" i="1"/>
  <c r="CJ76" i="1"/>
  <c r="CN76" i="1"/>
  <c r="CO76" i="1"/>
  <c r="CQ76" i="1"/>
  <c r="DO76" i="1"/>
  <c r="DP76" i="1"/>
  <c r="DQ76" i="1"/>
  <c r="K76" i="1"/>
  <c r="AY76" i="1"/>
  <c r="BA76" i="1"/>
  <c r="CR76" i="1"/>
  <c r="CW76" i="1"/>
  <c r="FN68" i="1"/>
  <c r="CZ68" i="1"/>
  <c r="DA68" i="1"/>
  <c r="DG68" i="1"/>
  <c r="DK68" i="1"/>
  <c r="BV68" i="1"/>
  <c r="BY68" i="1"/>
  <c r="CC68" i="1"/>
  <c r="BZ68" i="1"/>
  <c r="CA68" i="1"/>
  <c r="CB68" i="1"/>
  <c r="CD68" i="1"/>
  <c r="CE68" i="1"/>
  <c r="CF68" i="1"/>
  <c r="CG68" i="1"/>
  <c r="CH68" i="1"/>
  <c r="CI68" i="1"/>
  <c r="CM68" i="1"/>
  <c r="CJ68" i="1"/>
  <c r="CN68" i="1"/>
  <c r="CO68" i="1"/>
  <c r="CQ68" i="1"/>
  <c r="DO68" i="1"/>
  <c r="DP68" i="1"/>
  <c r="DQ68" i="1"/>
  <c r="K68" i="1"/>
  <c r="AY68" i="1"/>
  <c r="BA68" i="1"/>
  <c r="CR68" i="1"/>
  <c r="CW68" i="1"/>
  <c r="FN67" i="1"/>
  <c r="CZ67" i="1"/>
  <c r="DA67" i="1"/>
  <c r="DG67" i="1"/>
  <c r="DK67" i="1"/>
  <c r="BV67" i="1"/>
  <c r="BY67" i="1"/>
  <c r="CC67" i="1"/>
  <c r="BZ67" i="1"/>
  <c r="CA67" i="1"/>
  <c r="CB67" i="1"/>
  <c r="CD67" i="1"/>
  <c r="CE67" i="1"/>
  <c r="CF67" i="1"/>
  <c r="CG67" i="1"/>
  <c r="CH67" i="1"/>
  <c r="CI67" i="1"/>
  <c r="CM67" i="1"/>
  <c r="CJ67" i="1"/>
  <c r="CN67" i="1"/>
  <c r="CO67" i="1"/>
  <c r="CQ67" i="1"/>
  <c r="DO67" i="1"/>
  <c r="DP67" i="1"/>
  <c r="DQ67" i="1"/>
  <c r="K67" i="1"/>
  <c r="AY67" i="1"/>
  <c r="BA67" i="1"/>
  <c r="CR67" i="1"/>
  <c r="CW67" i="1"/>
  <c r="FN66" i="1"/>
  <c r="CZ66" i="1"/>
  <c r="DA66" i="1"/>
  <c r="DG66" i="1"/>
  <c r="DK66" i="1"/>
  <c r="BV66" i="1"/>
  <c r="BY66" i="1"/>
  <c r="CC66" i="1"/>
  <c r="BZ66" i="1"/>
  <c r="CA66" i="1"/>
  <c r="CB66" i="1"/>
  <c r="CD66" i="1"/>
  <c r="CE66" i="1"/>
  <c r="CF66" i="1"/>
  <c r="CG66" i="1"/>
  <c r="CH66" i="1"/>
  <c r="CI66" i="1"/>
  <c r="CM66" i="1"/>
  <c r="CJ66" i="1"/>
  <c r="CN66" i="1"/>
  <c r="CO66" i="1"/>
  <c r="CQ66" i="1"/>
  <c r="DO66" i="1"/>
  <c r="DP66" i="1"/>
  <c r="DQ66" i="1"/>
  <c r="K66" i="1"/>
  <c r="AY66" i="1"/>
  <c r="BA66" i="1"/>
  <c r="CR66" i="1"/>
  <c r="CW66" i="1"/>
  <c r="FN65" i="1"/>
  <c r="CZ65" i="1"/>
  <c r="DA65" i="1"/>
  <c r="DG65" i="1"/>
  <c r="DK65" i="1"/>
  <c r="BV65" i="1"/>
  <c r="BY65" i="1"/>
  <c r="CC65" i="1"/>
  <c r="BZ65" i="1"/>
  <c r="CA65" i="1"/>
  <c r="CB65" i="1"/>
  <c r="CD65" i="1"/>
  <c r="CE65" i="1"/>
  <c r="CF65" i="1"/>
  <c r="CG65" i="1"/>
  <c r="CH65" i="1"/>
  <c r="CI65" i="1"/>
  <c r="CM65" i="1"/>
  <c r="CJ65" i="1"/>
  <c r="CN65" i="1"/>
  <c r="CO65" i="1"/>
  <c r="CQ65" i="1"/>
  <c r="DO65" i="1"/>
  <c r="DP65" i="1"/>
  <c r="DQ65" i="1"/>
  <c r="K65" i="1"/>
  <c r="AY65" i="1"/>
  <c r="BA65" i="1"/>
  <c r="CR65" i="1"/>
  <c r="CW65" i="1"/>
  <c r="CZ64" i="1"/>
  <c r="DA64" i="1"/>
  <c r="DG64" i="1"/>
  <c r="DK64" i="1"/>
  <c r="BV64" i="1"/>
  <c r="BY64" i="1"/>
  <c r="CC64" i="1"/>
  <c r="BZ64" i="1"/>
  <c r="CA64" i="1"/>
  <c r="CB64" i="1"/>
  <c r="CD64" i="1"/>
  <c r="CE64" i="1"/>
  <c r="CF64" i="1"/>
  <c r="CG64" i="1"/>
  <c r="CH64" i="1"/>
  <c r="CI64" i="1"/>
  <c r="CM64" i="1"/>
  <c r="CJ64" i="1"/>
  <c r="CN64" i="1"/>
  <c r="CO64" i="1"/>
  <c r="CQ64" i="1"/>
  <c r="DO64" i="1"/>
  <c r="DP64" i="1"/>
  <c r="DQ64" i="1"/>
  <c r="K64" i="1"/>
  <c r="AY64" i="1"/>
  <c r="BA64" i="1"/>
  <c r="CR64" i="1"/>
  <c r="CW64" i="1"/>
  <c r="FN63" i="1"/>
  <c r="DE63" i="1"/>
  <c r="DF63" i="1"/>
  <c r="DJ63" i="1"/>
  <c r="DM63" i="1"/>
  <c r="DN63" i="1"/>
  <c r="CZ63" i="1"/>
  <c r="DA63" i="1"/>
  <c r="DG63" i="1"/>
  <c r="DK63" i="1"/>
  <c r="BV63" i="1"/>
  <c r="BY63" i="1"/>
  <c r="CC63" i="1"/>
  <c r="BZ63" i="1"/>
  <c r="CA63" i="1"/>
  <c r="CB63" i="1"/>
  <c r="CD63" i="1"/>
  <c r="CE63" i="1"/>
  <c r="CF63" i="1"/>
  <c r="CG63" i="1"/>
  <c r="CH63" i="1"/>
  <c r="CI63" i="1"/>
  <c r="CM63" i="1"/>
  <c r="CJ63" i="1"/>
  <c r="CN63" i="1"/>
  <c r="CO63" i="1"/>
  <c r="CQ63" i="1"/>
  <c r="DO63" i="1"/>
  <c r="DP63" i="1"/>
  <c r="DQ63" i="1"/>
  <c r="K63" i="1"/>
  <c r="AY63" i="1"/>
  <c r="BA63" i="1"/>
  <c r="CR63" i="1"/>
  <c r="CW63" i="1"/>
  <c r="FN62" i="1"/>
  <c r="CZ62" i="1"/>
  <c r="DA62" i="1"/>
  <c r="DE62" i="1"/>
  <c r="DF62" i="1"/>
  <c r="DJ62" i="1"/>
  <c r="DG62" i="1"/>
  <c r="DK62" i="1"/>
  <c r="DM62" i="1"/>
  <c r="DN62" i="1"/>
  <c r="BV62" i="1"/>
  <c r="BY62" i="1"/>
  <c r="CC62" i="1"/>
  <c r="BZ62" i="1"/>
  <c r="CA62" i="1"/>
  <c r="CB62" i="1"/>
  <c r="CD62" i="1"/>
  <c r="CE62" i="1"/>
  <c r="CF62" i="1"/>
  <c r="CG62" i="1"/>
  <c r="CH62" i="1"/>
  <c r="CI62" i="1"/>
  <c r="CM62" i="1"/>
  <c r="CJ62" i="1"/>
  <c r="CN62" i="1"/>
  <c r="CO62" i="1"/>
  <c r="CQ62" i="1"/>
  <c r="DO62" i="1"/>
  <c r="DP62" i="1"/>
  <c r="DQ62" i="1"/>
  <c r="K62" i="1"/>
  <c r="AY62" i="1"/>
  <c r="BA62" i="1"/>
  <c r="CR62" i="1"/>
  <c r="CW62" i="1"/>
  <c r="FN61" i="1"/>
  <c r="DE61" i="1"/>
  <c r="DF61" i="1"/>
  <c r="DJ61" i="1"/>
  <c r="DM61" i="1"/>
  <c r="DN61" i="1"/>
  <c r="CZ61" i="1"/>
  <c r="DA61" i="1"/>
  <c r="DG61" i="1"/>
  <c r="DK61" i="1"/>
  <c r="BV61" i="1"/>
  <c r="BY61" i="1"/>
  <c r="CC61" i="1"/>
  <c r="BZ61" i="1"/>
  <c r="CA61" i="1"/>
  <c r="CB61" i="1"/>
  <c r="CD61" i="1"/>
  <c r="CE61" i="1"/>
  <c r="CF61" i="1"/>
  <c r="CG61" i="1"/>
  <c r="CH61" i="1"/>
  <c r="CI61" i="1"/>
  <c r="CM61" i="1"/>
  <c r="CJ61" i="1"/>
  <c r="CN61" i="1"/>
  <c r="CO61" i="1"/>
  <c r="CQ61" i="1"/>
  <c r="DO61" i="1"/>
  <c r="DP61" i="1"/>
  <c r="DQ61" i="1"/>
  <c r="AY61" i="1"/>
  <c r="BA61" i="1"/>
  <c r="CR61" i="1"/>
  <c r="K61" i="1"/>
  <c r="CW61" i="1"/>
  <c r="FN60" i="1"/>
  <c r="CZ60" i="1"/>
  <c r="DA60" i="1"/>
  <c r="DE60" i="1"/>
  <c r="DF60" i="1"/>
  <c r="DJ60" i="1"/>
  <c r="DG60" i="1"/>
  <c r="DK60" i="1"/>
  <c r="DN60" i="1"/>
  <c r="BV60" i="1"/>
  <c r="BY60" i="1"/>
  <c r="CC60" i="1"/>
  <c r="BZ60" i="1"/>
  <c r="CA60" i="1"/>
  <c r="CB60" i="1"/>
  <c r="CD60" i="1"/>
  <c r="CE60" i="1"/>
  <c r="CF60" i="1"/>
  <c r="CG60" i="1"/>
  <c r="CH60" i="1"/>
  <c r="CI60" i="1"/>
  <c r="CM60" i="1"/>
  <c r="CJ60" i="1"/>
  <c r="CN60" i="1"/>
  <c r="CO60" i="1"/>
  <c r="CQ60" i="1"/>
  <c r="DO60" i="1"/>
  <c r="DP60" i="1"/>
  <c r="DQ60" i="1"/>
  <c r="K60" i="1"/>
  <c r="AY60" i="1"/>
  <c r="BA60" i="1"/>
  <c r="CR60" i="1"/>
  <c r="CW60" i="1"/>
  <c r="FN59" i="1"/>
  <c r="DE58" i="1"/>
  <c r="DF58" i="1"/>
  <c r="DJ58" i="1"/>
  <c r="DM58" i="1"/>
  <c r="DN58" i="1"/>
  <c r="DE59" i="1"/>
  <c r="DF59" i="1"/>
  <c r="DJ59" i="1"/>
  <c r="DM59" i="1"/>
  <c r="DN59" i="1"/>
  <c r="DE42" i="1"/>
  <c r="DF42" i="1"/>
  <c r="DJ42" i="1"/>
  <c r="DM42" i="1"/>
  <c r="DN42" i="1"/>
  <c r="DE43" i="1"/>
  <c r="DF43" i="1"/>
  <c r="DJ43" i="1"/>
  <c r="DM43" i="1"/>
  <c r="DN43" i="1"/>
  <c r="DE44" i="1"/>
  <c r="DF44" i="1"/>
  <c r="DJ44" i="1"/>
  <c r="DM44" i="1"/>
  <c r="DN44" i="1"/>
  <c r="DE45" i="1"/>
  <c r="DF45" i="1"/>
  <c r="DJ45" i="1"/>
  <c r="DM45" i="1"/>
  <c r="DN45" i="1"/>
  <c r="DE46" i="1"/>
  <c r="DF46" i="1"/>
  <c r="DJ46" i="1"/>
  <c r="DM46" i="1"/>
  <c r="DN46" i="1"/>
  <c r="DN47" i="1"/>
  <c r="DE48" i="1"/>
  <c r="DF48" i="1"/>
  <c r="DJ48" i="1"/>
  <c r="DM48" i="1"/>
  <c r="DN48" i="1"/>
  <c r="DE49" i="1"/>
  <c r="DF49" i="1"/>
  <c r="DJ49" i="1"/>
  <c r="DM49" i="1"/>
  <c r="DN49" i="1"/>
  <c r="DE50" i="1"/>
  <c r="DF50" i="1"/>
  <c r="DJ50" i="1"/>
  <c r="DM50" i="1"/>
  <c r="DN50" i="1"/>
  <c r="DE51" i="1"/>
  <c r="DF51" i="1"/>
  <c r="DJ51" i="1"/>
  <c r="DM51" i="1"/>
  <c r="DN51" i="1"/>
  <c r="DN52" i="1"/>
  <c r="DN53" i="1"/>
  <c r="DE54" i="1"/>
  <c r="DF54" i="1"/>
  <c r="DJ54" i="1"/>
  <c r="DM54" i="1"/>
  <c r="DN54" i="1"/>
  <c r="DE55" i="1"/>
  <c r="DF55" i="1"/>
  <c r="DJ55" i="1"/>
  <c r="DM55" i="1"/>
  <c r="DN55" i="1"/>
  <c r="DE56" i="1"/>
  <c r="DF56" i="1"/>
  <c r="DJ56" i="1"/>
  <c r="DM56" i="1"/>
  <c r="DN56" i="1"/>
  <c r="DE57" i="1"/>
  <c r="DF57" i="1"/>
  <c r="DJ57" i="1"/>
  <c r="DM57" i="1"/>
  <c r="DN57" i="1"/>
  <c r="DE38" i="1"/>
  <c r="DF38" i="1"/>
  <c r="DJ38" i="1"/>
  <c r="DM38" i="1"/>
  <c r="DN38" i="1"/>
  <c r="DE39" i="1"/>
  <c r="DF39" i="1"/>
  <c r="DJ39" i="1"/>
  <c r="DM39" i="1"/>
  <c r="DN39" i="1"/>
  <c r="DE40" i="1"/>
  <c r="DF40" i="1"/>
  <c r="DJ40" i="1"/>
  <c r="DM40" i="1"/>
  <c r="DN40" i="1"/>
  <c r="DE41" i="1"/>
  <c r="DF41" i="1"/>
  <c r="DJ41" i="1"/>
  <c r="DM41" i="1"/>
  <c r="DN41" i="1"/>
  <c r="DE37" i="1"/>
  <c r="DF37" i="1"/>
  <c r="DJ37" i="1"/>
  <c r="DM37" i="1"/>
  <c r="DN37" i="1"/>
  <c r="DE36" i="1"/>
  <c r="DF36" i="1"/>
  <c r="DJ36" i="1"/>
  <c r="DM36" i="1"/>
  <c r="DN36" i="1"/>
  <c r="DE33" i="1"/>
  <c r="DF33" i="1"/>
  <c r="DJ33" i="1"/>
  <c r="DM33" i="1"/>
  <c r="DN33" i="1"/>
  <c r="DE34" i="1"/>
  <c r="DF34" i="1"/>
  <c r="DJ34" i="1"/>
  <c r="DM34" i="1"/>
  <c r="DN34" i="1"/>
  <c r="DE35" i="1"/>
  <c r="DF35" i="1"/>
  <c r="DJ35" i="1"/>
  <c r="DM35" i="1"/>
  <c r="DN35" i="1"/>
  <c r="DE32" i="1"/>
  <c r="DF32" i="1"/>
  <c r="DJ32" i="1"/>
  <c r="DM32" i="1"/>
  <c r="DN32" i="1"/>
  <c r="DE30" i="1"/>
  <c r="DF30" i="1"/>
  <c r="DJ30" i="1"/>
  <c r="DM30" i="1"/>
  <c r="DN30" i="1"/>
  <c r="DE31" i="1"/>
  <c r="DF31" i="1"/>
  <c r="DJ31" i="1"/>
  <c r="DM31" i="1"/>
  <c r="DN31" i="1"/>
  <c r="DE29" i="1"/>
  <c r="DF29" i="1"/>
  <c r="DJ29" i="1"/>
  <c r="DM29" i="1"/>
  <c r="DN29" i="1"/>
  <c r="DE28" i="1"/>
  <c r="DF28" i="1"/>
  <c r="DJ28" i="1"/>
  <c r="DM28" i="1"/>
  <c r="DN28" i="1"/>
  <c r="DE27" i="1"/>
  <c r="DF27" i="1"/>
  <c r="DJ27" i="1"/>
  <c r="DM27" i="1"/>
  <c r="DN27" i="1"/>
  <c r="DE26" i="1"/>
  <c r="DF26" i="1"/>
  <c r="DJ26" i="1"/>
  <c r="DM26" i="1"/>
  <c r="DN26" i="1"/>
  <c r="DE25" i="1"/>
  <c r="DF25" i="1"/>
  <c r="DJ25" i="1"/>
  <c r="DM25" i="1"/>
  <c r="DN25" i="1"/>
  <c r="DE23" i="1"/>
  <c r="DF23" i="1"/>
  <c r="DJ23" i="1"/>
  <c r="DM23" i="1"/>
  <c r="DN23" i="1"/>
  <c r="DE24" i="1"/>
  <c r="DF24" i="1"/>
  <c r="DJ24" i="1"/>
  <c r="DM24" i="1"/>
  <c r="DN24" i="1"/>
  <c r="DE22" i="1"/>
  <c r="DF22" i="1"/>
  <c r="DJ22" i="1"/>
  <c r="DM22" i="1"/>
  <c r="DN22" i="1"/>
  <c r="DE16" i="1"/>
  <c r="DF16" i="1"/>
  <c r="DJ16" i="1"/>
  <c r="DM16" i="1"/>
  <c r="DN16" i="1"/>
  <c r="DE17" i="1"/>
  <c r="DF17" i="1"/>
  <c r="DJ17" i="1"/>
  <c r="DM17" i="1"/>
  <c r="DN17" i="1"/>
  <c r="DE18" i="1"/>
  <c r="DF18" i="1"/>
  <c r="DJ18" i="1"/>
  <c r="DM18" i="1"/>
  <c r="DN18" i="1"/>
  <c r="DE19" i="1"/>
  <c r="DF19" i="1"/>
  <c r="DJ19" i="1"/>
  <c r="DM19" i="1"/>
  <c r="DN19" i="1"/>
  <c r="DN20" i="1"/>
  <c r="DE21" i="1"/>
  <c r="DF21" i="1"/>
  <c r="DJ21" i="1"/>
  <c r="DM21" i="1"/>
  <c r="DN21" i="1"/>
  <c r="DE15" i="1"/>
  <c r="DF15" i="1"/>
  <c r="DJ15" i="1"/>
  <c r="DM15" i="1"/>
  <c r="DN15" i="1"/>
  <c r="DN14" i="1"/>
  <c r="DE13" i="1"/>
  <c r="DF13" i="1"/>
  <c r="DJ13" i="1"/>
  <c r="DM13" i="1"/>
  <c r="DN13" i="1"/>
  <c r="DE9" i="1"/>
  <c r="DF9" i="1"/>
  <c r="DJ9" i="1"/>
  <c r="DM9" i="1"/>
  <c r="DN9" i="1"/>
  <c r="DE10" i="1"/>
  <c r="DF10" i="1"/>
  <c r="DJ10" i="1"/>
  <c r="DM10" i="1"/>
  <c r="DN10" i="1"/>
  <c r="DN11" i="1"/>
  <c r="DN12" i="1"/>
  <c r="DE8" i="1"/>
  <c r="DF8" i="1"/>
  <c r="DJ8" i="1"/>
  <c r="DM8" i="1"/>
  <c r="DN8" i="1"/>
  <c r="DE7" i="1"/>
  <c r="DF7" i="1"/>
  <c r="DJ7" i="1"/>
  <c r="DM7" i="1"/>
  <c r="DN7" i="1"/>
  <c r="DE6" i="1"/>
  <c r="DF6" i="1"/>
  <c r="DJ6" i="1"/>
  <c r="DM6" i="1"/>
  <c r="DN6" i="1"/>
  <c r="DE5" i="1"/>
  <c r="DF5" i="1"/>
  <c r="DJ5" i="1"/>
  <c r="DM5" i="1"/>
  <c r="DN5" i="1"/>
  <c r="DE4" i="1"/>
  <c r="DF4" i="1"/>
  <c r="DJ4" i="1"/>
  <c r="DM4" i="1"/>
  <c r="DN4" i="1"/>
  <c r="DE3" i="1"/>
  <c r="DF3" i="1"/>
  <c r="DJ3" i="1"/>
  <c r="DM3" i="1"/>
  <c r="DN3" i="1"/>
  <c r="DE2" i="1"/>
  <c r="DF2" i="1"/>
  <c r="DJ2" i="1"/>
  <c r="DM2" i="1"/>
  <c r="DN2" i="1"/>
  <c r="CZ59" i="1"/>
  <c r="DA59" i="1"/>
  <c r="DG59" i="1"/>
  <c r="DK59" i="1"/>
  <c r="BV59" i="1"/>
  <c r="BY59" i="1"/>
  <c r="CC59" i="1"/>
  <c r="BZ59" i="1"/>
  <c r="CA59" i="1"/>
  <c r="CB59" i="1"/>
  <c r="CD59" i="1"/>
  <c r="CE59" i="1"/>
  <c r="CF59" i="1"/>
  <c r="CG59" i="1"/>
  <c r="CH59" i="1"/>
  <c r="CI59" i="1"/>
  <c r="CM59" i="1"/>
  <c r="CJ59" i="1"/>
  <c r="CN59" i="1"/>
  <c r="CO59" i="1"/>
  <c r="CQ59" i="1"/>
  <c r="DO59" i="1"/>
  <c r="DP59" i="1"/>
  <c r="DQ59" i="1"/>
  <c r="K59" i="1"/>
  <c r="AY59" i="1"/>
  <c r="BA59" i="1"/>
  <c r="CR59" i="1"/>
  <c r="CW59" i="1"/>
  <c r="CZ58" i="1"/>
  <c r="DA58" i="1"/>
  <c r="DG58" i="1"/>
  <c r="DK58" i="1"/>
  <c r="BV58" i="1"/>
  <c r="BY58" i="1"/>
  <c r="CC58" i="1"/>
  <c r="BZ58" i="1"/>
  <c r="CA58" i="1"/>
  <c r="CB58" i="1"/>
  <c r="CD58" i="1"/>
  <c r="CE58" i="1"/>
  <c r="CF58" i="1"/>
  <c r="CG58" i="1"/>
  <c r="CH58" i="1"/>
  <c r="CI58" i="1"/>
  <c r="CM58" i="1"/>
  <c r="CJ58" i="1"/>
  <c r="CN58" i="1"/>
  <c r="BA58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2" i="1"/>
  <c r="CO58" i="1"/>
  <c r="CQ58" i="1"/>
  <c r="DO58" i="1"/>
  <c r="DP58" i="1"/>
  <c r="DQ58" i="1"/>
  <c r="K58" i="1"/>
  <c r="AY58" i="1"/>
  <c r="CR58" i="1"/>
  <c r="CW58" i="1"/>
  <c r="DJ14" i="1"/>
  <c r="DJ20" i="1"/>
  <c r="DJ47" i="1"/>
  <c r="DJ52" i="1"/>
  <c r="DJ53" i="1"/>
  <c r="DJ11" i="1"/>
  <c r="DJ12" i="1"/>
  <c r="DG54" i="1"/>
  <c r="DG55" i="1"/>
  <c r="DG56" i="1"/>
  <c r="DG57" i="1"/>
  <c r="DG49" i="1"/>
  <c r="DG50" i="1"/>
  <c r="DG51" i="1"/>
  <c r="DG52" i="1"/>
  <c r="DG5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3" i="1"/>
  <c r="DF14" i="1"/>
  <c r="DF20" i="1"/>
  <c r="DF47" i="1"/>
  <c r="DF52" i="1"/>
  <c r="DF53" i="1"/>
  <c r="DF11" i="1"/>
  <c r="DF12" i="1"/>
  <c r="DE11" i="1"/>
  <c r="DE12" i="1"/>
  <c r="DE14" i="1"/>
  <c r="DE20" i="1"/>
  <c r="DE47" i="1"/>
  <c r="DE52" i="1"/>
  <c r="DE53" i="1"/>
  <c r="DA55" i="1"/>
  <c r="DA56" i="1"/>
  <c r="DA57" i="1"/>
  <c r="DA48" i="1"/>
  <c r="DA49" i="1"/>
  <c r="DA50" i="1"/>
  <c r="DA51" i="1"/>
  <c r="DA52" i="1"/>
  <c r="DA53" i="1"/>
  <c r="DA54" i="1"/>
  <c r="DA42" i="1"/>
  <c r="DA43" i="1"/>
  <c r="DA44" i="1"/>
  <c r="DA45" i="1"/>
  <c r="DA46" i="1"/>
  <c r="DA47" i="1"/>
  <c r="DA35" i="1"/>
  <c r="DA36" i="1"/>
  <c r="DA37" i="1"/>
  <c r="DA38" i="1"/>
  <c r="DA39" i="1"/>
  <c r="DA40" i="1"/>
  <c r="DA41" i="1"/>
  <c r="DA28" i="1"/>
  <c r="DA29" i="1"/>
  <c r="DA30" i="1"/>
  <c r="DA31" i="1"/>
  <c r="DA32" i="1"/>
  <c r="DA33" i="1"/>
  <c r="DA34" i="1"/>
  <c r="DA22" i="1"/>
  <c r="DA23" i="1"/>
  <c r="DA24" i="1"/>
  <c r="DA25" i="1"/>
  <c r="DA26" i="1"/>
  <c r="DA27" i="1"/>
  <c r="DA16" i="1"/>
  <c r="DA17" i="1"/>
  <c r="DA18" i="1"/>
  <c r="DA19" i="1"/>
  <c r="DA20" i="1"/>
  <c r="DA21" i="1"/>
  <c r="DA13" i="1"/>
  <c r="DA14" i="1"/>
  <c r="DA15" i="1"/>
  <c r="DA11" i="1"/>
  <c r="DA12" i="1"/>
  <c r="DA4" i="1"/>
  <c r="DA5" i="1"/>
  <c r="DA6" i="1"/>
  <c r="DA7" i="1"/>
  <c r="DA8" i="1"/>
  <c r="DA9" i="1"/>
  <c r="DA10" i="1"/>
  <c r="DA3" i="1"/>
  <c r="DA2" i="1"/>
  <c r="CZ56" i="1"/>
  <c r="CZ57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35" i="1"/>
  <c r="CZ36" i="1"/>
  <c r="CZ37" i="1"/>
  <c r="CZ38" i="1"/>
  <c r="CZ39" i="1"/>
  <c r="CZ40" i="1"/>
  <c r="CZ41" i="1"/>
  <c r="CZ27" i="1"/>
  <c r="CZ28" i="1"/>
  <c r="CZ29" i="1"/>
  <c r="CZ30" i="1"/>
  <c r="CZ31" i="1"/>
  <c r="CZ32" i="1"/>
  <c r="CZ33" i="1"/>
  <c r="CZ34" i="1"/>
  <c r="CZ22" i="1"/>
  <c r="CZ23" i="1"/>
  <c r="CZ24" i="1"/>
  <c r="CZ25" i="1"/>
  <c r="CZ26" i="1"/>
  <c r="CZ15" i="1"/>
  <c r="CZ16" i="1"/>
  <c r="CZ17" i="1"/>
  <c r="CZ18" i="1"/>
  <c r="CZ19" i="1"/>
  <c r="CZ20" i="1"/>
  <c r="CZ21" i="1"/>
  <c r="CZ13" i="1"/>
  <c r="CZ14" i="1"/>
  <c r="CZ4" i="1"/>
  <c r="CZ5" i="1"/>
  <c r="CZ6" i="1"/>
  <c r="CZ7" i="1"/>
  <c r="CZ8" i="1"/>
  <c r="CZ9" i="1"/>
  <c r="CZ10" i="1"/>
  <c r="CZ11" i="1"/>
  <c r="CZ12" i="1"/>
  <c r="CZ3" i="1"/>
  <c r="CZ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2" i="1"/>
  <c r="BZ3" i="1"/>
  <c r="CA3" i="1"/>
  <c r="CB3" i="1"/>
  <c r="CC3" i="1"/>
  <c r="CD3" i="1"/>
  <c r="CE3" i="1"/>
  <c r="CF3" i="1"/>
  <c r="CG3" i="1"/>
  <c r="CH3" i="1"/>
  <c r="CJ3" i="1"/>
  <c r="CN3" i="1"/>
  <c r="BZ4" i="1"/>
  <c r="CA4" i="1"/>
  <c r="CB4" i="1"/>
  <c r="CC4" i="1"/>
  <c r="CD4" i="1"/>
  <c r="CE4" i="1"/>
  <c r="CF4" i="1"/>
  <c r="CG4" i="1"/>
  <c r="CH4" i="1"/>
  <c r="CJ4" i="1"/>
  <c r="CN4" i="1"/>
  <c r="BZ5" i="1"/>
  <c r="CA5" i="1"/>
  <c r="CB5" i="1"/>
  <c r="CC5" i="1"/>
  <c r="CD5" i="1"/>
  <c r="CE5" i="1"/>
  <c r="CF5" i="1"/>
  <c r="CG5" i="1"/>
  <c r="CH5" i="1"/>
  <c r="CJ5" i="1"/>
  <c r="CN5" i="1"/>
  <c r="BZ6" i="1"/>
  <c r="CA6" i="1"/>
  <c r="CB6" i="1"/>
  <c r="CC6" i="1"/>
  <c r="CD6" i="1"/>
  <c r="CE6" i="1"/>
  <c r="CF6" i="1"/>
  <c r="CG6" i="1"/>
  <c r="CH6" i="1"/>
  <c r="CJ6" i="1"/>
  <c r="CN6" i="1"/>
  <c r="BZ7" i="1"/>
  <c r="CA7" i="1"/>
  <c r="CB7" i="1"/>
  <c r="CC7" i="1"/>
  <c r="CD7" i="1"/>
  <c r="CE7" i="1"/>
  <c r="CF7" i="1"/>
  <c r="CG7" i="1"/>
  <c r="CH7" i="1"/>
  <c r="CJ7" i="1"/>
  <c r="CN7" i="1"/>
  <c r="BZ8" i="1"/>
  <c r="CA8" i="1"/>
  <c r="CB8" i="1"/>
  <c r="CC8" i="1"/>
  <c r="CD8" i="1"/>
  <c r="CE8" i="1"/>
  <c r="CF8" i="1"/>
  <c r="CG8" i="1"/>
  <c r="CH8" i="1"/>
  <c r="CJ8" i="1"/>
  <c r="CN8" i="1"/>
  <c r="BZ9" i="1"/>
  <c r="CA9" i="1"/>
  <c r="CB9" i="1"/>
  <c r="CC9" i="1"/>
  <c r="CD9" i="1"/>
  <c r="CE9" i="1"/>
  <c r="CF9" i="1"/>
  <c r="CG9" i="1"/>
  <c r="CH9" i="1"/>
  <c r="CJ9" i="1"/>
  <c r="CN9" i="1"/>
  <c r="BZ10" i="1"/>
  <c r="CA10" i="1"/>
  <c r="CB10" i="1"/>
  <c r="CC10" i="1"/>
  <c r="CD10" i="1"/>
  <c r="CE10" i="1"/>
  <c r="CF10" i="1"/>
  <c r="CG10" i="1"/>
  <c r="CH10" i="1"/>
  <c r="CJ10" i="1"/>
  <c r="CN10" i="1"/>
  <c r="BZ11" i="1"/>
  <c r="CA11" i="1"/>
  <c r="CB11" i="1"/>
  <c r="CC11" i="1"/>
  <c r="CD11" i="1"/>
  <c r="CE11" i="1"/>
  <c r="CF11" i="1"/>
  <c r="CG11" i="1"/>
  <c r="CH11" i="1"/>
  <c r="CJ11" i="1"/>
  <c r="CN11" i="1"/>
  <c r="BZ12" i="1"/>
  <c r="CA12" i="1"/>
  <c r="CB12" i="1"/>
  <c r="CC12" i="1"/>
  <c r="CD12" i="1"/>
  <c r="CE12" i="1"/>
  <c r="CF12" i="1"/>
  <c r="CG12" i="1"/>
  <c r="CH12" i="1"/>
  <c r="CJ12" i="1"/>
  <c r="CN12" i="1"/>
  <c r="BZ13" i="1"/>
  <c r="CA13" i="1"/>
  <c r="CB13" i="1"/>
  <c r="CC13" i="1"/>
  <c r="CD13" i="1"/>
  <c r="CE13" i="1"/>
  <c r="CF13" i="1"/>
  <c r="CG13" i="1"/>
  <c r="CH13" i="1"/>
  <c r="CJ13" i="1"/>
  <c r="CN13" i="1"/>
  <c r="BZ14" i="1"/>
  <c r="CA14" i="1"/>
  <c r="CB14" i="1"/>
  <c r="CC14" i="1"/>
  <c r="CD14" i="1"/>
  <c r="CE14" i="1"/>
  <c r="CF14" i="1"/>
  <c r="CG14" i="1"/>
  <c r="CH14" i="1"/>
  <c r="CJ14" i="1"/>
  <c r="CN14" i="1"/>
  <c r="BZ15" i="1"/>
  <c r="CA15" i="1"/>
  <c r="CB15" i="1"/>
  <c r="CC15" i="1"/>
  <c r="CD15" i="1"/>
  <c r="CE15" i="1"/>
  <c r="CF15" i="1"/>
  <c r="CG15" i="1"/>
  <c r="CH15" i="1"/>
  <c r="CJ15" i="1"/>
  <c r="CN15" i="1"/>
  <c r="BZ16" i="1"/>
  <c r="CA16" i="1"/>
  <c r="CB16" i="1"/>
  <c r="CC16" i="1"/>
  <c r="CD16" i="1"/>
  <c r="CE16" i="1"/>
  <c r="CF16" i="1"/>
  <c r="CG16" i="1"/>
  <c r="CH16" i="1"/>
  <c r="CJ16" i="1"/>
  <c r="CN16" i="1"/>
  <c r="BZ17" i="1"/>
  <c r="CA17" i="1"/>
  <c r="CB17" i="1"/>
  <c r="CC17" i="1"/>
  <c r="CD17" i="1"/>
  <c r="CE17" i="1"/>
  <c r="CF17" i="1"/>
  <c r="CG17" i="1"/>
  <c r="CH17" i="1"/>
  <c r="CJ17" i="1"/>
  <c r="CN17" i="1"/>
  <c r="BZ18" i="1"/>
  <c r="CA18" i="1"/>
  <c r="CB18" i="1"/>
  <c r="CC18" i="1"/>
  <c r="CD18" i="1"/>
  <c r="CE18" i="1"/>
  <c r="CF18" i="1"/>
  <c r="CG18" i="1"/>
  <c r="CH18" i="1"/>
  <c r="CJ18" i="1"/>
  <c r="CN18" i="1"/>
  <c r="BZ19" i="1"/>
  <c r="CA19" i="1"/>
  <c r="CB19" i="1"/>
  <c r="CC19" i="1"/>
  <c r="CD19" i="1"/>
  <c r="CE19" i="1"/>
  <c r="CF19" i="1"/>
  <c r="CG19" i="1"/>
  <c r="CH19" i="1"/>
  <c r="CJ19" i="1"/>
  <c r="CN19" i="1"/>
  <c r="BZ20" i="1"/>
  <c r="CA20" i="1"/>
  <c r="CB20" i="1"/>
  <c r="CC20" i="1"/>
  <c r="CD20" i="1"/>
  <c r="CE20" i="1"/>
  <c r="CF20" i="1"/>
  <c r="CG20" i="1"/>
  <c r="CH20" i="1"/>
  <c r="CJ20" i="1"/>
  <c r="CN20" i="1"/>
  <c r="BZ21" i="1"/>
  <c r="CA21" i="1"/>
  <c r="CB21" i="1"/>
  <c r="CC21" i="1"/>
  <c r="CD21" i="1"/>
  <c r="CE21" i="1"/>
  <c r="CF21" i="1"/>
  <c r="CG21" i="1"/>
  <c r="CH21" i="1"/>
  <c r="CJ21" i="1"/>
  <c r="CN21" i="1"/>
  <c r="BZ22" i="1"/>
  <c r="CA22" i="1"/>
  <c r="CB22" i="1"/>
  <c r="CC22" i="1"/>
  <c r="CD22" i="1"/>
  <c r="CE22" i="1"/>
  <c r="CF22" i="1"/>
  <c r="CG22" i="1"/>
  <c r="CH22" i="1"/>
  <c r="CJ22" i="1"/>
  <c r="CN22" i="1"/>
  <c r="BZ23" i="1"/>
  <c r="CA23" i="1"/>
  <c r="CB23" i="1"/>
  <c r="CC23" i="1"/>
  <c r="CD23" i="1"/>
  <c r="CE23" i="1"/>
  <c r="CF23" i="1"/>
  <c r="CG23" i="1"/>
  <c r="CH23" i="1"/>
  <c r="CJ23" i="1"/>
  <c r="CN23" i="1"/>
  <c r="BZ24" i="1"/>
  <c r="CA24" i="1"/>
  <c r="CB24" i="1"/>
  <c r="CC24" i="1"/>
  <c r="CD24" i="1"/>
  <c r="CE24" i="1"/>
  <c r="CF24" i="1"/>
  <c r="CG24" i="1"/>
  <c r="CH24" i="1"/>
  <c r="CJ24" i="1"/>
  <c r="CN24" i="1"/>
  <c r="BZ25" i="1"/>
  <c r="CA25" i="1"/>
  <c r="CB25" i="1"/>
  <c r="CC25" i="1"/>
  <c r="CD25" i="1"/>
  <c r="CE25" i="1"/>
  <c r="CF25" i="1"/>
  <c r="CG25" i="1"/>
  <c r="CH25" i="1"/>
  <c r="CJ25" i="1"/>
  <c r="CN25" i="1"/>
  <c r="BZ26" i="1"/>
  <c r="CA26" i="1"/>
  <c r="CB26" i="1"/>
  <c r="CC26" i="1"/>
  <c r="CD26" i="1"/>
  <c r="CE26" i="1"/>
  <c r="CF26" i="1"/>
  <c r="CG26" i="1"/>
  <c r="CH26" i="1"/>
  <c r="CJ26" i="1"/>
  <c r="CN26" i="1"/>
  <c r="BZ27" i="1"/>
  <c r="CA27" i="1"/>
  <c r="CB27" i="1"/>
  <c r="CC27" i="1"/>
  <c r="CD27" i="1"/>
  <c r="CE27" i="1"/>
  <c r="CF27" i="1"/>
  <c r="CG27" i="1"/>
  <c r="CH27" i="1"/>
  <c r="CJ27" i="1"/>
  <c r="CN27" i="1"/>
  <c r="BZ28" i="1"/>
  <c r="CA28" i="1"/>
  <c r="CB28" i="1"/>
  <c r="CC28" i="1"/>
  <c r="CD28" i="1"/>
  <c r="CE28" i="1"/>
  <c r="CF28" i="1"/>
  <c r="CG28" i="1"/>
  <c r="CH28" i="1"/>
  <c r="CJ28" i="1"/>
  <c r="CN28" i="1"/>
  <c r="BZ29" i="1"/>
  <c r="CA29" i="1"/>
  <c r="CB29" i="1"/>
  <c r="CC29" i="1"/>
  <c r="CD29" i="1"/>
  <c r="CE29" i="1"/>
  <c r="CF29" i="1"/>
  <c r="CG29" i="1"/>
  <c r="CH29" i="1"/>
  <c r="CJ29" i="1"/>
  <c r="CN29" i="1"/>
  <c r="BZ30" i="1"/>
  <c r="CA30" i="1"/>
  <c r="CB30" i="1"/>
  <c r="CC30" i="1"/>
  <c r="CD30" i="1"/>
  <c r="CE30" i="1"/>
  <c r="CF30" i="1"/>
  <c r="CG30" i="1"/>
  <c r="CH30" i="1"/>
  <c r="CJ30" i="1"/>
  <c r="CN30" i="1"/>
  <c r="BZ31" i="1"/>
  <c r="CA31" i="1"/>
  <c r="CB31" i="1"/>
  <c r="CC31" i="1"/>
  <c r="CD31" i="1"/>
  <c r="CE31" i="1"/>
  <c r="CF31" i="1"/>
  <c r="CG31" i="1"/>
  <c r="CH31" i="1"/>
  <c r="CJ31" i="1"/>
  <c r="CN31" i="1"/>
  <c r="BZ32" i="1"/>
  <c r="CA32" i="1"/>
  <c r="CB32" i="1"/>
  <c r="CC32" i="1"/>
  <c r="CD32" i="1"/>
  <c r="CE32" i="1"/>
  <c r="CF32" i="1"/>
  <c r="CG32" i="1"/>
  <c r="CH32" i="1"/>
  <c r="CJ32" i="1"/>
  <c r="CN32" i="1"/>
  <c r="BZ33" i="1"/>
  <c r="CA33" i="1"/>
  <c r="CB33" i="1"/>
  <c r="CC33" i="1"/>
  <c r="CD33" i="1"/>
  <c r="CE33" i="1"/>
  <c r="CF33" i="1"/>
  <c r="CG33" i="1"/>
  <c r="CH33" i="1"/>
  <c r="CJ33" i="1"/>
  <c r="CN33" i="1"/>
  <c r="BZ34" i="1"/>
  <c r="CA34" i="1"/>
  <c r="CB34" i="1"/>
  <c r="CC34" i="1"/>
  <c r="CD34" i="1"/>
  <c r="CE34" i="1"/>
  <c r="CF34" i="1"/>
  <c r="CG34" i="1"/>
  <c r="CH34" i="1"/>
  <c r="CJ34" i="1"/>
  <c r="CN34" i="1"/>
  <c r="BZ35" i="1"/>
  <c r="CA35" i="1"/>
  <c r="CB35" i="1"/>
  <c r="CC35" i="1"/>
  <c r="CD35" i="1"/>
  <c r="CE35" i="1"/>
  <c r="CF35" i="1"/>
  <c r="CG35" i="1"/>
  <c r="CH35" i="1"/>
  <c r="CJ35" i="1"/>
  <c r="CN35" i="1"/>
  <c r="BZ36" i="1"/>
  <c r="CA36" i="1"/>
  <c r="CB36" i="1"/>
  <c r="CC36" i="1"/>
  <c r="CD36" i="1"/>
  <c r="CE36" i="1"/>
  <c r="CF36" i="1"/>
  <c r="CG36" i="1"/>
  <c r="CH36" i="1"/>
  <c r="CJ36" i="1"/>
  <c r="CN36" i="1"/>
  <c r="BZ37" i="1"/>
  <c r="CA37" i="1"/>
  <c r="CB37" i="1"/>
  <c r="CC37" i="1"/>
  <c r="CD37" i="1"/>
  <c r="CE37" i="1"/>
  <c r="CF37" i="1"/>
  <c r="CG37" i="1"/>
  <c r="CH37" i="1"/>
  <c r="CJ37" i="1"/>
  <c r="CN37" i="1"/>
  <c r="BZ38" i="1"/>
  <c r="CA38" i="1"/>
  <c r="CB38" i="1"/>
  <c r="CC38" i="1"/>
  <c r="CD38" i="1"/>
  <c r="CE38" i="1"/>
  <c r="CF38" i="1"/>
  <c r="CG38" i="1"/>
  <c r="CH38" i="1"/>
  <c r="CJ38" i="1"/>
  <c r="CN38" i="1"/>
  <c r="BZ39" i="1"/>
  <c r="CA39" i="1"/>
  <c r="CB39" i="1"/>
  <c r="CC39" i="1"/>
  <c r="CD39" i="1"/>
  <c r="CE39" i="1"/>
  <c r="CF39" i="1"/>
  <c r="CG39" i="1"/>
  <c r="CH39" i="1"/>
  <c r="CJ39" i="1"/>
  <c r="CN39" i="1"/>
  <c r="BZ40" i="1"/>
  <c r="CA40" i="1"/>
  <c r="CB40" i="1"/>
  <c r="CC40" i="1"/>
  <c r="CD40" i="1"/>
  <c r="CE40" i="1"/>
  <c r="CF40" i="1"/>
  <c r="CG40" i="1"/>
  <c r="CH40" i="1"/>
  <c r="CJ40" i="1"/>
  <c r="CN40" i="1"/>
  <c r="BZ41" i="1"/>
  <c r="CA41" i="1"/>
  <c r="CB41" i="1"/>
  <c r="CC41" i="1"/>
  <c r="CD41" i="1"/>
  <c r="CE41" i="1"/>
  <c r="CF41" i="1"/>
  <c r="CG41" i="1"/>
  <c r="CH41" i="1"/>
  <c r="CJ41" i="1"/>
  <c r="CN41" i="1"/>
  <c r="BZ42" i="1"/>
  <c r="CA42" i="1"/>
  <c r="CB42" i="1"/>
  <c r="CC42" i="1"/>
  <c r="CD42" i="1"/>
  <c r="CE42" i="1"/>
  <c r="CF42" i="1"/>
  <c r="CG42" i="1"/>
  <c r="CH42" i="1"/>
  <c r="CJ42" i="1"/>
  <c r="CN42" i="1"/>
  <c r="BZ43" i="1"/>
  <c r="CA43" i="1"/>
  <c r="CB43" i="1"/>
  <c r="CC43" i="1"/>
  <c r="CD43" i="1"/>
  <c r="CE43" i="1"/>
  <c r="CF43" i="1"/>
  <c r="CG43" i="1"/>
  <c r="CH43" i="1"/>
  <c r="CJ43" i="1"/>
  <c r="CN43" i="1"/>
  <c r="BZ44" i="1"/>
  <c r="CA44" i="1"/>
  <c r="CB44" i="1"/>
  <c r="CC44" i="1"/>
  <c r="CD44" i="1"/>
  <c r="CE44" i="1"/>
  <c r="CF44" i="1"/>
  <c r="CG44" i="1"/>
  <c r="CH44" i="1"/>
  <c r="CJ44" i="1"/>
  <c r="CN44" i="1"/>
  <c r="BZ45" i="1"/>
  <c r="CA45" i="1"/>
  <c r="CB45" i="1"/>
  <c r="CC45" i="1"/>
  <c r="CD45" i="1"/>
  <c r="CE45" i="1"/>
  <c r="CF45" i="1"/>
  <c r="CG45" i="1"/>
  <c r="CH45" i="1"/>
  <c r="CJ45" i="1"/>
  <c r="CN45" i="1"/>
  <c r="BZ46" i="1"/>
  <c r="CA46" i="1"/>
  <c r="CB46" i="1"/>
  <c r="CC46" i="1"/>
  <c r="CD46" i="1"/>
  <c r="CE46" i="1"/>
  <c r="CF46" i="1"/>
  <c r="CG46" i="1"/>
  <c r="CH46" i="1"/>
  <c r="CJ46" i="1"/>
  <c r="CN46" i="1"/>
  <c r="BZ47" i="1"/>
  <c r="CA47" i="1"/>
  <c r="CB47" i="1"/>
  <c r="CC47" i="1"/>
  <c r="CD47" i="1"/>
  <c r="CE47" i="1"/>
  <c r="CF47" i="1"/>
  <c r="CG47" i="1"/>
  <c r="CH47" i="1"/>
  <c r="CJ47" i="1"/>
  <c r="CN47" i="1"/>
  <c r="BZ48" i="1"/>
  <c r="CA48" i="1"/>
  <c r="CB48" i="1"/>
  <c r="CC48" i="1"/>
  <c r="CD48" i="1"/>
  <c r="CE48" i="1"/>
  <c r="CF48" i="1"/>
  <c r="CG48" i="1"/>
  <c r="CH48" i="1"/>
  <c r="CJ48" i="1"/>
  <c r="CN48" i="1"/>
  <c r="BZ49" i="1"/>
  <c r="CA49" i="1"/>
  <c r="CB49" i="1"/>
  <c r="CC49" i="1"/>
  <c r="CD49" i="1"/>
  <c r="CE49" i="1"/>
  <c r="CF49" i="1"/>
  <c r="CG49" i="1"/>
  <c r="CH49" i="1"/>
  <c r="CJ49" i="1"/>
  <c r="CN49" i="1"/>
  <c r="BZ50" i="1"/>
  <c r="CA50" i="1"/>
  <c r="CB50" i="1"/>
  <c r="CC50" i="1"/>
  <c r="CD50" i="1"/>
  <c r="CE50" i="1"/>
  <c r="CF50" i="1"/>
  <c r="CG50" i="1"/>
  <c r="CH50" i="1"/>
  <c r="CJ50" i="1"/>
  <c r="CN50" i="1"/>
  <c r="BZ51" i="1"/>
  <c r="CA51" i="1"/>
  <c r="CB51" i="1"/>
  <c r="CC51" i="1"/>
  <c r="CD51" i="1"/>
  <c r="CE51" i="1"/>
  <c r="CF51" i="1"/>
  <c r="CG51" i="1"/>
  <c r="CH51" i="1"/>
  <c r="CJ51" i="1"/>
  <c r="CN51" i="1"/>
  <c r="BZ52" i="1"/>
  <c r="CA52" i="1"/>
  <c r="CB52" i="1"/>
  <c r="CC52" i="1"/>
  <c r="CD52" i="1"/>
  <c r="CE52" i="1"/>
  <c r="CF52" i="1"/>
  <c r="CG52" i="1"/>
  <c r="CH52" i="1"/>
  <c r="CJ52" i="1"/>
  <c r="CN52" i="1"/>
  <c r="BZ53" i="1"/>
  <c r="CA53" i="1"/>
  <c r="CB53" i="1"/>
  <c r="CC53" i="1"/>
  <c r="CD53" i="1"/>
  <c r="CE53" i="1"/>
  <c r="CF53" i="1"/>
  <c r="CG53" i="1"/>
  <c r="CH53" i="1"/>
  <c r="CJ53" i="1"/>
  <c r="CN53" i="1"/>
  <c r="BZ54" i="1"/>
  <c r="CA54" i="1"/>
  <c r="CB54" i="1"/>
  <c r="CC54" i="1"/>
  <c r="CD54" i="1"/>
  <c r="CE54" i="1"/>
  <c r="CF54" i="1"/>
  <c r="CG54" i="1"/>
  <c r="CH54" i="1"/>
  <c r="CJ54" i="1"/>
  <c r="CN54" i="1"/>
  <c r="BZ55" i="1"/>
  <c r="CA55" i="1"/>
  <c r="CB55" i="1"/>
  <c r="CC55" i="1"/>
  <c r="CD55" i="1"/>
  <c r="CE55" i="1"/>
  <c r="CF55" i="1"/>
  <c r="CG55" i="1"/>
  <c r="CH55" i="1"/>
  <c r="CJ55" i="1"/>
  <c r="CN55" i="1"/>
  <c r="BZ56" i="1"/>
  <c r="CA56" i="1"/>
  <c r="CB56" i="1"/>
  <c r="CC56" i="1"/>
  <c r="CD56" i="1"/>
  <c r="CE56" i="1"/>
  <c r="CF56" i="1"/>
  <c r="CG56" i="1"/>
  <c r="CH56" i="1"/>
  <c r="CJ56" i="1"/>
  <c r="CN56" i="1"/>
  <c r="BZ57" i="1"/>
  <c r="CA57" i="1"/>
  <c r="CB57" i="1"/>
  <c r="CC57" i="1"/>
  <c r="CD57" i="1"/>
  <c r="CE57" i="1"/>
  <c r="CF57" i="1"/>
  <c r="CG57" i="1"/>
  <c r="CH57" i="1"/>
  <c r="CJ57" i="1"/>
  <c r="CN57" i="1"/>
  <c r="BZ2" i="1"/>
  <c r="CA2" i="1"/>
  <c r="CB2" i="1"/>
  <c r="CC2" i="1"/>
  <c r="CD2" i="1"/>
  <c r="CE2" i="1"/>
  <c r="CF2" i="1"/>
  <c r="CG2" i="1"/>
  <c r="CH2" i="1"/>
  <c r="CJ2" i="1"/>
  <c r="CN2" i="1"/>
  <c r="CI3" i="1"/>
  <c r="CM3" i="1"/>
  <c r="CI4" i="1"/>
  <c r="CM4" i="1"/>
  <c r="CI5" i="1"/>
  <c r="CM5" i="1"/>
  <c r="CI6" i="1"/>
  <c r="CM6" i="1"/>
  <c r="CI7" i="1"/>
  <c r="CM7" i="1"/>
  <c r="CI8" i="1"/>
  <c r="CM8" i="1"/>
  <c r="CI9" i="1"/>
  <c r="CM9" i="1"/>
  <c r="CI10" i="1"/>
  <c r="CM10" i="1"/>
  <c r="CI11" i="1"/>
  <c r="CM11" i="1"/>
  <c r="CI12" i="1"/>
  <c r="CM12" i="1"/>
  <c r="CI13" i="1"/>
  <c r="CM13" i="1"/>
  <c r="CI14" i="1"/>
  <c r="CM14" i="1"/>
  <c r="CI15" i="1"/>
  <c r="CM15" i="1"/>
  <c r="CI16" i="1"/>
  <c r="CM16" i="1"/>
  <c r="CI17" i="1"/>
  <c r="CM17" i="1"/>
  <c r="CI18" i="1"/>
  <c r="CM18" i="1"/>
  <c r="CI19" i="1"/>
  <c r="CM19" i="1"/>
  <c r="CI20" i="1"/>
  <c r="CM20" i="1"/>
  <c r="CI21" i="1"/>
  <c r="CM21" i="1"/>
  <c r="CI22" i="1"/>
  <c r="CM22" i="1"/>
  <c r="CI23" i="1"/>
  <c r="CM23" i="1"/>
  <c r="CI24" i="1"/>
  <c r="CM24" i="1"/>
  <c r="CI25" i="1"/>
  <c r="CM25" i="1"/>
  <c r="CI26" i="1"/>
  <c r="CM26" i="1"/>
  <c r="CI27" i="1"/>
  <c r="CM27" i="1"/>
  <c r="CI28" i="1"/>
  <c r="CM28" i="1"/>
  <c r="CI29" i="1"/>
  <c r="CM29" i="1"/>
  <c r="CI30" i="1"/>
  <c r="CM30" i="1"/>
  <c r="CI31" i="1"/>
  <c r="CM31" i="1"/>
  <c r="CI32" i="1"/>
  <c r="CM32" i="1"/>
  <c r="CI33" i="1"/>
  <c r="CM33" i="1"/>
  <c r="CI34" i="1"/>
  <c r="CM34" i="1"/>
  <c r="CI35" i="1"/>
  <c r="CM35" i="1"/>
  <c r="CI36" i="1"/>
  <c r="CM36" i="1"/>
  <c r="CI37" i="1"/>
  <c r="CM37" i="1"/>
  <c r="CI38" i="1"/>
  <c r="CM38" i="1"/>
  <c r="CI39" i="1"/>
  <c r="CM39" i="1"/>
  <c r="CI40" i="1"/>
  <c r="CM40" i="1"/>
  <c r="CI41" i="1"/>
  <c r="CM41" i="1"/>
  <c r="CI42" i="1"/>
  <c r="CM42" i="1"/>
  <c r="CI43" i="1"/>
  <c r="CM43" i="1"/>
  <c r="CI44" i="1"/>
  <c r="CM44" i="1"/>
  <c r="CI45" i="1"/>
  <c r="CM45" i="1"/>
  <c r="CI46" i="1"/>
  <c r="CM46" i="1"/>
  <c r="CI47" i="1"/>
  <c r="CM47" i="1"/>
  <c r="CI48" i="1"/>
  <c r="CM48" i="1"/>
  <c r="CI49" i="1"/>
  <c r="CM49" i="1"/>
  <c r="CI50" i="1"/>
  <c r="CM50" i="1"/>
  <c r="CI51" i="1"/>
  <c r="CM51" i="1"/>
  <c r="CI52" i="1"/>
  <c r="CM52" i="1"/>
  <c r="CI53" i="1"/>
  <c r="CM53" i="1"/>
  <c r="CI54" i="1"/>
  <c r="CM54" i="1"/>
  <c r="CI55" i="1"/>
  <c r="CM55" i="1"/>
  <c r="CI56" i="1"/>
  <c r="CM56" i="1"/>
  <c r="CI57" i="1"/>
  <c r="CM57" i="1"/>
  <c r="CI2" i="1"/>
  <c r="CM2" i="1"/>
  <c r="BN3" i="1"/>
  <c r="BO3" i="1"/>
  <c r="BQ3" i="1"/>
  <c r="BR3" i="1"/>
  <c r="BS3" i="1"/>
  <c r="BV3" i="1"/>
  <c r="BY3" i="1"/>
  <c r="BN4" i="1"/>
  <c r="BO4" i="1"/>
  <c r="BQ4" i="1"/>
  <c r="BR4" i="1"/>
  <c r="BS4" i="1"/>
  <c r="BV4" i="1"/>
  <c r="BY4" i="1"/>
  <c r="BN5" i="1"/>
  <c r="BO5" i="1"/>
  <c r="BQ5" i="1"/>
  <c r="BR5" i="1"/>
  <c r="BS5" i="1"/>
  <c r="BV5" i="1"/>
  <c r="BY5" i="1"/>
  <c r="BN6" i="1"/>
  <c r="BO6" i="1"/>
  <c r="BQ6" i="1"/>
  <c r="BR6" i="1"/>
  <c r="BS6" i="1"/>
  <c r="BV6" i="1"/>
  <c r="BY6" i="1"/>
  <c r="BN7" i="1"/>
  <c r="BO7" i="1"/>
  <c r="BQ7" i="1"/>
  <c r="BR7" i="1"/>
  <c r="BS7" i="1"/>
  <c r="BV7" i="1"/>
  <c r="BY7" i="1"/>
  <c r="BN8" i="1"/>
  <c r="BO8" i="1"/>
  <c r="BQ8" i="1"/>
  <c r="BR8" i="1"/>
  <c r="BS8" i="1"/>
  <c r="BV8" i="1"/>
  <c r="BY8" i="1"/>
  <c r="BN9" i="1"/>
  <c r="BO9" i="1"/>
  <c r="BQ9" i="1"/>
  <c r="BR9" i="1"/>
  <c r="BS9" i="1"/>
  <c r="BV9" i="1"/>
  <c r="BY9" i="1"/>
  <c r="BN10" i="1"/>
  <c r="BO10" i="1"/>
  <c r="BQ10" i="1"/>
  <c r="BR10" i="1"/>
  <c r="BS10" i="1"/>
  <c r="BV10" i="1"/>
  <c r="BY10" i="1"/>
  <c r="BN11" i="1"/>
  <c r="BO11" i="1"/>
  <c r="BQ11" i="1"/>
  <c r="BR11" i="1"/>
  <c r="BS11" i="1"/>
  <c r="BV11" i="1"/>
  <c r="BY11" i="1"/>
  <c r="BN12" i="1"/>
  <c r="BO12" i="1"/>
  <c r="BQ12" i="1"/>
  <c r="BR12" i="1"/>
  <c r="BS12" i="1"/>
  <c r="BV12" i="1"/>
  <c r="BY12" i="1"/>
  <c r="BN13" i="1"/>
  <c r="BO13" i="1"/>
  <c r="BQ13" i="1"/>
  <c r="BR13" i="1"/>
  <c r="BS13" i="1"/>
  <c r="BV13" i="1"/>
  <c r="BY13" i="1"/>
  <c r="BN14" i="1"/>
  <c r="BO14" i="1"/>
  <c r="BQ14" i="1"/>
  <c r="BR14" i="1"/>
  <c r="BS14" i="1"/>
  <c r="BV14" i="1"/>
  <c r="BY14" i="1"/>
  <c r="BN15" i="1"/>
  <c r="BO15" i="1"/>
  <c r="BQ15" i="1"/>
  <c r="BR15" i="1"/>
  <c r="BS15" i="1"/>
  <c r="BV15" i="1"/>
  <c r="BY15" i="1"/>
  <c r="BN16" i="1"/>
  <c r="BO16" i="1"/>
  <c r="BQ16" i="1"/>
  <c r="BR16" i="1"/>
  <c r="BS16" i="1"/>
  <c r="BV16" i="1"/>
  <c r="BY16" i="1"/>
  <c r="BN17" i="1"/>
  <c r="BO17" i="1"/>
  <c r="BQ17" i="1"/>
  <c r="BR17" i="1"/>
  <c r="BS17" i="1"/>
  <c r="BV17" i="1"/>
  <c r="BY17" i="1"/>
  <c r="BN18" i="1"/>
  <c r="BO18" i="1"/>
  <c r="BQ18" i="1"/>
  <c r="BR18" i="1"/>
  <c r="BS18" i="1"/>
  <c r="BV18" i="1"/>
  <c r="BY18" i="1"/>
  <c r="BN19" i="1"/>
  <c r="BO19" i="1"/>
  <c r="BQ19" i="1"/>
  <c r="BR19" i="1"/>
  <c r="BS19" i="1"/>
  <c r="BV19" i="1"/>
  <c r="BY19" i="1"/>
  <c r="BN20" i="1"/>
  <c r="BO20" i="1"/>
  <c r="BQ20" i="1"/>
  <c r="BR20" i="1"/>
  <c r="BS20" i="1"/>
  <c r="BV20" i="1"/>
  <c r="BY20" i="1"/>
  <c r="BN21" i="1"/>
  <c r="BO21" i="1"/>
  <c r="BQ21" i="1"/>
  <c r="BR21" i="1"/>
  <c r="BS21" i="1"/>
  <c r="BV21" i="1"/>
  <c r="BY21" i="1"/>
  <c r="BN22" i="1"/>
  <c r="BO22" i="1"/>
  <c r="BQ22" i="1"/>
  <c r="BR22" i="1"/>
  <c r="BS22" i="1"/>
  <c r="BV22" i="1"/>
  <c r="BY22" i="1"/>
  <c r="BN23" i="1"/>
  <c r="BO23" i="1"/>
  <c r="BQ23" i="1"/>
  <c r="BR23" i="1"/>
  <c r="BS23" i="1"/>
  <c r="BV23" i="1"/>
  <c r="BY23" i="1"/>
  <c r="BN24" i="1"/>
  <c r="BO24" i="1"/>
  <c r="BQ24" i="1"/>
  <c r="BR24" i="1"/>
  <c r="BS24" i="1"/>
  <c r="BV24" i="1"/>
  <c r="BY24" i="1"/>
  <c r="BN25" i="1"/>
  <c r="BO25" i="1"/>
  <c r="BQ25" i="1"/>
  <c r="BR25" i="1"/>
  <c r="BS25" i="1"/>
  <c r="BV25" i="1"/>
  <c r="BY25" i="1"/>
  <c r="BN26" i="1"/>
  <c r="BO26" i="1"/>
  <c r="BQ26" i="1"/>
  <c r="BR26" i="1"/>
  <c r="BS26" i="1"/>
  <c r="BV26" i="1"/>
  <c r="BY26" i="1"/>
  <c r="BN27" i="1"/>
  <c r="BO27" i="1"/>
  <c r="BQ27" i="1"/>
  <c r="BR27" i="1"/>
  <c r="BS27" i="1"/>
  <c r="BV27" i="1"/>
  <c r="BY27" i="1"/>
  <c r="BN28" i="1"/>
  <c r="BO28" i="1"/>
  <c r="BQ28" i="1"/>
  <c r="BR28" i="1"/>
  <c r="BS28" i="1"/>
  <c r="BV28" i="1"/>
  <c r="BY28" i="1"/>
  <c r="BN29" i="1"/>
  <c r="BO29" i="1"/>
  <c r="BQ29" i="1"/>
  <c r="BR29" i="1"/>
  <c r="BS29" i="1"/>
  <c r="BV29" i="1"/>
  <c r="BY29" i="1"/>
  <c r="BN30" i="1"/>
  <c r="BO30" i="1"/>
  <c r="BQ30" i="1"/>
  <c r="BR30" i="1"/>
  <c r="BS30" i="1"/>
  <c r="BV30" i="1"/>
  <c r="BY30" i="1"/>
  <c r="BN31" i="1"/>
  <c r="BO31" i="1"/>
  <c r="BQ31" i="1"/>
  <c r="BR31" i="1"/>
  <c r="BS31" i="1"/>
  <c r="BV31" i="1"/>
  <c r="BY31" i="1"/>
  <c r="BN32" i="1"/>
  <c r="BO32" i="1"/>
  <c r="BQ32" i="1"/>
  <c r="BR32" i="1"/>
  <c r="BS32" i="1"/>
  <c r="BV32" i="1"/>
  <c r="BY32" i="1"/>
  <c r="BN33" i="1"/>
  <c r="BO33" i="1"/>
  <c r="BQ33" i="1"/>
  <c r="BR33" i="1"/>
  <c r="BS33" i="1"/>
  <c r="BV33" i="1"/>
  <c r="BY33" i="1"/>
  <c r="BV34" i="1"/>
  <c r="BY34" i="1"/>
  <c r="BV35" i="1"/>
  <c r="BY35" i="1"/>
  <c r="BV36" i="1"/>
  <c r="BY36" i="1"/>
  <c r="BV37" i="1"/>
  <c r="BY37" i="1"/>
  <c r="BV38" i="1"/>
  <c r="BY38" i="1"/>
  <c r="BV39" i="1"/>
  <c r="BY39" i="1"/>
  <c r="BV40" i="1"/>
  <c r="BY40" i="1"/>
  <c r="BV41" i="1"/>
  <c r="BY41" i="1"/>
  <c r="BV42" i="1"/>
  <c r="BY42" i="1"/>
  <c r="BV43" i="1"/>
  <c r="BY43" i="1"/>
  <c r="BV44" i="1"/>
  <c r="BY44" i="1"/>
  <c r="BV45" i="1"/>
  <c r="BY45" i="1"/>
  <c r="BV46" i="1"/>
  <c r="BY46" i="1"/>
  <c r="BV47" i="1"/>
  <c r="BY47" i="1"/>
  <c r="BV48" i="1"/>
  <c r="BY48" i="1"/>
  <c r="BV49" i="1"/>
  <c r="BY49" i="1"/>
  <c r="BV50" i="1"/>
  <c r="BY50" i="1"/>
  <c r="BV51" i="1"/>
  <c r="BY51" i="1"/>
  <c r="BV52" i="1"/>
  <c r="BY52" i="1"/>
  <c r="BV53" i="1"/>
  <c r="BY53" i="1"/>
  <c r="BV54" i="1"/>
  <c r="BY54" i="1"/>
  <c r="BV55" i="1"/>
  <c r="BY55" i="1"/>
  <c r="BV56" i="1"/>
  <c r="BY56" i="1"/>
  <c r="BV57" i="1"/>
  <c r="BY57" i="1"/>
  <c r="BN2" i="1"/>
  <c r="BO2" i="1"/>
  <c r="BQ2" i="1"/>
  <c r="BR2" i="1"/>
  <c r="BS2" i="1"/>
  <c r="BV2" i="1"/>
  <c r="BY2" i="1"/>
  <c r="BU3" i="1"/>
  <c r="BX3" i="1"/>
  <c r="BU4" i="1"/>
  <c r="BX4" i="1"/>
  <c r="BU5" i="1"/>
  <c r="BX5" i="1"/>
  <c r="BU6" i="1"/>
  <c r="BX6" i="1"/>
  <c r="BU7" i="1"/>
  <c r="BX7" i="1"/>
  <c r="BU8" i="1"/>
  <c r="BX8" i="1"/>
  <c r="BU9" i="1"/>
  <c r="BX9" i="1"/>
  <c r="BU10" i="1"/>
  <c r="BX10" i="1"/>
  <c r="BU11" i="1"/>
  <c r="BX11" i="1"/>
  <c r="BU12" i="1"/>
  <c r="BX12" i="1"/>
  <c r="BU13" i="1"/>
  <c r="BX13" i="1"/>
  <c r="BU14" i="1"/>
  <c r="BX14" i="1"/>
  <c r="BU15" i="1"/>
  <c r="BX15" i="1"/>
  <c r="BU16" i="1"/>
  <c r="BX16" i="1"/>
  <c r="BU17" i="1"/>
  <c r="BX17" i="1"/>
  <c r="BU18" i="1"/>
  <c r="BX18" i="1"/>
  <c r="BU19" i="1"/>
  <c r="BX19" i="1"/>
  <c r="BU20" i="1"/>
  <c r="BX20" i="1"/>
  <c r="BU21" i="1"/>
  <c r="BX21" i="1"/>
  <c r="BU22" i="1"/>
  <c r="BX22" i="1"/>
  <c r="BU23" i="1"/>
  <c r="BX23" i="1"/>
  <c r="BU24" i="1"/>
  <c r="BX24" i="1"/>
  <c r="BU25" i="1"/>
  <c r="BX25" i="1"/>
  <c r="BU26" i="1"/>
  <c r="BX26" i="1"/>
  <c r="BU27" i="1"/>
  <c r="BX27" i="1"/>
  <c r="BU28" i="1"/>
  <c r="BX28" i="1"/>
  <c r="BU29" i="1"/>
  <c r="BX29" i="1"/>
  <c r="BU30" i="1"/>
  <c r="BX30" i="1"/>
  <c r="BU31" i="1"/>
  <c r="BX31" i="1"/>
  <c r="BU32" i="1"/>
  <c r="BX32" i="1"/>
  <c r="BU33" i="1"/>
  <c r="BX33" i="1"/>
  <c r="BU2" i="1"/>
  <c r="BX2" i="1"/>
  <c r="FN2" i="1"/>
  <c r="FN3" i="1"/>
  <c r="FN4" i="1"/>
  <c r="FN5" i="1"/>
  <c r="FN6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1" i="1"/>
  <c r="FN52" i="1"/>
  <c r="FN53" i="1"/>
  <c r="FN54" i="1"/>
  <c r="FN55" i="1"/>
  <c r="DO8" i="1"/>
  <c r="DQ8" i="1"/>
  <c r="DO9" i="1"/>
  <c r="DQ9" i="1"/>
  <c r="DO10" i="1"/>
  <c r="DQ10" i="1"/>
  <c r="DO11" i="1"/>
  <c r="DQ11" i="1"/>
  <c r="DO12" i="1"/>
  <c r="DQ12" i="1"/>
  <c r="DO13" i="1"/>
  <c r="DQ13" i="1"/>
  <c r="DO14" i="1"/>
  <c r="DQ14" i="1"/>
  <c r="DO15" i="1"/>
  <c r="DQ15" i="1"/>
  <c r="DO16" i="1"/>
  <c r="DQ16" i="1"/>
  <c r="DO17" i="1"/>
  <c r="DQ17" i="1"/>
  <c r="DO18" i="1"/>
  <c r="DQ18" i="1"/>
  <c r="DO19" i="1"/>
  <c r="DQ19" i="1"/>
  <c r="DO20" i="1"/>
  <c r="DQ20" i="1"/>
  <c r="DO21" i="1"/>
  <c r="DQ21" i="1"/>
  <c r="DO22" i="1"/>
  <c r="DQ22" i="1"/>
  <c r="DO23" i="1"/>
  <c r="DQ23" i="1"/>
  <c r="DO24" i="1"/>
  <c r="DQ24" i="1"/>
  <c r="DO25" i="1"/>
  <c r="DQ25" i="1"/>
  <c r="DO26" i="1"/>
  <c r="DQ26" i="1"/>
  <c r="DO27" i="1"/>
  <c r="DQ27" i="1"/>
  <c r="DO28" i="1"/>
  <c r="DQ28" i="1"/>
  <c r="DO29" i="1"/>
  <c r="DQ29" i="1"/>
  <c r="DO30" i="1"/>
  <c r="DQ30" i="1"/>
  <c r="DO31" i="1"/>
  <c r="DQ31" i="1"/>
  <c r="DO32" i="1"/>
  <c r="DQ32" i="1"/>
  <c r="DO33" i="1"/>
  <c r="DQ33" i="1"/>
  <c r="DO34" i="1"/>
  <c r="DQ34" i="1"/>
  <c r="DO35" i="1"/>
  <c r="DQ35" i="1"/>
  <c r="DO36" i="1"/>
  <c r="DQ36" i="1"/>
  <c r="DO37" i="1"/>
  <c r="DQ37" i="1"/>
  <c r="DO38" i="1"/>
  <c r="DQ38" i="1"/>
  <c r="DO39" i="1"/>
  <c r="DQ39" i="1"/>
  <c r="DO40" i="1"/>
  <c r="DQ40" i="1"/>
  <c r="DO41" i="1"/>
  <c r="DQ41" i="1"/>
  <c r="DO42" i="1"/>
  <c r="DQ42" i="1"/>
  <c r="DO43" i="1"/>
  <c r="DQ43" i="1"/>
  <c r="DO44" i="1"/>
  <c r="DQ44" i="1"/>
  <c r="DO45" i="1"/>
  <c r="DQ45" i="1"/>
  <c r="DO46" i="1"/>
  <c r="DQ46" i="1"/>
  <c r="DO47" i="1"/>
  <c r="DQ47" i="1"/>
  <c r="DO48" i="1"/>
  <c r="DQ48" i="1"/>
  <c r="DO49" i="1"/>
  <c r="DQ49" i="1"/>
  <c r="DO50" i="1"/>
  <c r="DQ50" i="1"/>
  <c r="DO51" i="1"/>
  <c r="DQ51" i="1"/>
  <c r="DO52" i="1"/>
  <c r="DQ52" i="1"/>
  <c r="DO53" i="1"/>
  <c r="DQ53" i="1"/>
  <c r="DO54" i="1"/>
  <c r="DQ54" i="1"/>
  <c r="DO55" i="1"/>
  <c r="DQ55" i="1"/>
  <c r="DO56" i="1"/>
  <c r="DQ56" i="1"/>
  <c r="DO57" i="1"/>
  <c r="DQ57" i="1"/>
  <c r="DO7" i="1"/>
  <c r="DQ7" i="1"/>
  <c r="DO3" i="1"/>
  <c r="DQ3" i="1"/>
  <c r="DO4" i="1"/>
  <c r="DQ4" i="1"/>
  <c r="DO5" i="1"/>
  <c r="DQ5" i="1"/>
  <c r="DO6" i="1"/>
  <c r="DQ6" i="1"/>
  <c r="DO2" i="1"/>
  <c r="DQ2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7" i="1"/>
  <c r="DP3" i="1"/>
  <c r="DP4" i="1"/>
  <c r="DP5" i="1"/>
  <c r="DP6" i="1"/>
  <c r="DP2" i="1"/>
  <c r="DK57" i="1"/>
  <c r="K57" i="1"/>
  <c r="DK56" i="1"/>
  <c r="K56" i="1"/>
  <c r="DK55" i="1"/>
  <c r="K55" i="1"/>
  <c r="DK54" i="1"/>
  <c r="K54" i="1"/>
  <c r="DK53" i="1"/>
  <c r="K53" i="1"/>
  <c r="DK52" i="1"/>
  <c r="K52" i="1"/>
  <c r="DK51" i="1"/>
  <c r="K51" i="1"/>
  <c r="DK50" i="1"/>
  <c r="K50" i="1"/>
  <c r="DK49" i="1"/>
  <c r="K49" i="1"/>
  <c r="DK48" i="1"/>
  <c r="K48" i="1"/>
  <c r="DK47" i="1"/>
  <c r="K47" i="1"/>
  <c r="DK46" i="1"/>
  <c r="K46" i="1"/>
  <c r="DK45" i="1"/>
  <c r="K45" i="1"/>
  <c r="DK44" i="1"/>
  <c r="K44" i="1"/>
  <c r="DK43" i="1"/>
  <c r="K43" i="1"/>
  <c r="DK42" i="1"/>
  <c r="K42" i="1"/>
  <c r="DK41" i="1"/>
  <c r="K41" i="1"/>
  <c r="DK40" i="1"/>
  <c r="K40" i="1"/>
  <c r="DK39" i="1"/>
  <c r="K39" i="1"/>
  <c r="DK38" i="1"/>
  <c r="K38" i="1"/>
  <c r="DK37" i="1"/>
  <c r="K37" i="1"/>
  <c r="DK36" i="1"/>
  <c r="K36" i="1"/>
  <c r="DK35" i="1"/>
  <c r="K35" i="1"/>
  <c r="DK34" i="1"/>
  <c r="K34" i="1"/>
  <c r="DK33" i="1"/>
  <c r="K33" i="1"/>
  <c r="DK32" i="1"/>
  <c r="K32" i="1"/>
  <c r="DK31" i="1"/>
  <c r="K31" i="1"/>
  <c r="DK30" i="1"/>
  <c r="K30" i="1"/>
  <c r="DK29" i="1"/>
  <c r="K29" i="1"/>
  <c r="DK28" i="1"/>
  <c r="K28" i="1"/>
  <c r="DK27" i="1"/>
  <c r="K27" i="1"/>
  <c r="DK26" i="1"/>
  <c r="K26" i="1"/>
  <c r="DK25" i="1"/>
  <c r="K25" i="1"/>
  <c r="DK24" i="1"/>
  <c r="K24" i="1"/>
  <c r="DK23" i="1"/>
  <c r="K23" i="1"/>
  <c r="DK22" i="1"/>
  <c r="K22" i="1"/>
  <c r="DK21" i="1"/>
  <c r="K21" i="1"/>
  <c r="DK20" i="1"/>
  <c r="K20" i="1"/>
  <c r="DK19" i="1"/>
  <c r="K19" i="1"/>
  <c r="DK18" i="1"/>
  <c r="K18" i="1"/>
  <c r="DK17" i="1"/>
  <c r="K17" i="1"/>
  <c r="DK16" i="1"/>
  <c r="K16" i="1"/>
  <c r="DK15" i="1"/>
  <c r="K15" i="1"/>
  <c r="DK14" i="1"/>
  <c r="K14" i="1"/>
  <c r="DK13" i="1"/>
  <c r="K13" i="1"/>
  <c r="DK12" i="1"/>
  <c r="K12" i="1"/>
  <c r="DK11" i="1"/>
  <c r="K11" i="1"/>
  <c r="DK10" i="1"/>
  <c r="K10" i="1"/>
  <c r="DK9" i="1"/>
  <c r="K9" i="1"/>
  <c r="DK8" i="1"/>
  <c r="K8" i="1"/>
  <c r="DK7" i="1"/>
  <c r="K7" i="1"/>
  <c r="DK6" i="1"/>
  <c r="K6" i="1"/>
  <c r="DK5" i="1"/>
  <c r="K5" i="1"/>
  <c r="DK4" i="1"/>
  <c r="K4" i="1"/>
  <c r="DK3" i="1"/>
  <c r="K3" i="1"/>
  <c r="DK2" i="1"/>
  <c r="K2" i="1"/>
</calcChain>
</file>

<file path=xl/sharedStrings.xml><?xml version="1.0" encoding="utf-8"?>
<sst xmlns="http://schemas.openxmlformats.org/spreadsheetml/2006/main" count="276" uniqueCount="274">
  <si>
    <t>№</t>
  </si>
  <si>
    <t>СД</t>
  </si>
  <si>
    <t>АГ</t>
  </si>
  <si>
    <t>Ожирение</t>
  </si>
  <si>
    <t>ИБС (1-стен., 2-ИМ, 3-п/и к/з)</t>
  </si>
  <si>
    <t>Кардиомиопатия</t>
  </si>
  <si>
    <t>ФП/ТП</t>
  </si>
  <si>
    <t>ОНМК</t>
  </si>
  <si>
    <t>ХОБЛ</t>
  </si>
  <si>
    <t>Пневмония</t>
  </si>
  <si>
    <t>Травма</t>
  </si>
  <si>
    <t>ИМ ПЖ</t>
  </si>
  <si>
    <t>Возраст, лет</t>
  </si>
  <si>
    <t>ИМТ</t>
  </si>
  <si>
    <t>ЧСС</t>
  </si>
  <si>
    <t>ЧД</t>
  </si>
  <si>
    <t>САД</t>
  </si>
  <si>
    <t>ДАД</t>
  </si>
  <si>
    <t>SpO2, %</t>
  </si>
  <si>
    <t>Повышение уровня тропонина</t>
  </si>
  <si>
    <t>Д-димер (0-400 нг/мл)</t>
  </si>
  <si>
    <t>Повышение (от нормы)</t>
  </si>
  <si>
    <t>Креатинин (74-110 мкмоль/л)</t>
  </si>
  <si>
    <t>Повышение уровня креатиина</t>
  </si>
  <si>
    <t>СКФ (CKD-EPI)</t>
  </si>
  <si>
    <t>Повышение уровня BNP</t>
  </si>
  <si>
    <t>КФК, Е/л (0-145)</t>
  </si>
  <si>
    <t>Повышение уровня КФК</t>
  </si>
  <si>
    <t>КФК-МВ, Е/л (0-24)</t>
  </si>
  <si>
    <t>Повышение уровня КФК-МВ</t>
  </si>
  <si>
    <t>Повышение уровня лейкоцитов</t>
  </si>
  <si>
    <t>Гемоглобин, г/л (120-170)</t>
  </si>
  <si>
    <t>Анемия</t>
  </si>
  <si>
    <t>Повышение уровня тромбоцитов</t>
  </si>
  <si>
    <t>Понижение уровня тромбоцитов</t>
  </si>
  <si>
    <t>СОЭ</t>
  </si>
  <si>
    <t>Повышение СОЭ</t>
  </si>
  <si>
    <t>АЧТВ, сек (25,4-36,9)</t>
  </si>
  <si>
    <t>Фибриноген, г/л (2,67-4,37)</t>
  </si>
  <si>
    <t>ПВ, сек (12,4-16,4)</t>
  </si>
  <si>
    <t>МНО</t>
  </si>
  <si>
    <t>ПТИ, % (70-130)</t>
  </si>
  <si>
    <t>Холестерин, ммоль/л</t>
  </si>
  <si>
    <t>ЛПНП</t>
  </si>
  <si>
    <t>ЛПВП</t>
  </si>
  <si>
    <t>ТГ</t>
  </si>
  <si>
    <t>СРБ, мг/л (0-1)</t>
  </si>
  <si>
    <t>Глюкоза, ммоль/л (4,1-5,9)</t>
  </si>
  <si>
    <t>Повышение уровня глюкозы</t>
  </si>
  <si>
    <t>Вес, кг</t>
  </si>
  <si>
    <t>Инфаркт пневмония</t>
  </si>
  <si>
    <t>рН (T)</t>
  </si>
  <si>
    <t>рСО2, мм Hg (T)</t>
  </si>
  <si>
    <t>рО2, мм Hg (T)</t>
  </si>
  <si>
    <t>рН (7,35-7,45)</t>
  </si>
  <si>
    <t>рСО2, мм Hg (32-48)</t>
  </si>
  <si>
    <t>рО2, мм Hg (83-108)</t>
  </si>
  <si>
    <t>ctHb, g/dL (12,0-17,5)</t>
  </si>
  <si>
    <t>Hct,c, % (32-47)</t>
  </si>
  <si>
    <t>sO2, % (95-99)</t>
  </si>
  <si>
    <t>mOsm, c, mmol/kg</t>
  </si>
  <si>
    <t>FMetHb, % (0,2-0,6)</t>
  </si>
  <si>
    <t>FCO2Hb, % (0,0-0,8)</t>
  </si>
  <si>
    <t>cK+, mmol/L(3,5-5,0)</t>
  </si>
  <si>
    <t>cNa+, mmol/L(13-146)</t>
  </si>
  <si>
    <t>cCa2+, mmol/L(1,15-1,29)</t>
  </si>
  <si>
    <t>cCl-, mmol/L(98-106)</t>
  </si>
  <si>
    <t>cGlu, mmol/L (3,9-5,8)</t>
  </si>
  <si>
    <t>cLac, mmol/L (0,5-1,6)</t>
  </si>
  <si>
    <t>Рост, м</t>
  </si>
  <si>
    <t>Тропонин I  (0,00-0,02 нг/мл)</t>
  </si>
  <si>
    <t>BNP, пг/мл (0-100)</t>
  </si>
  <si>
    <t>ИВЛ</t>
  </si>
  <si>
    <t>Пол (1-м, 2-ж)</t>
  </si>
  <si>
    <t>Степень ожирения (0- недостаток Мт (16-18,5), 1-норма (18,5-24,9), 2-избыточная Мт (25-29,9), 3-I (30-34,9), 4-II (35-39,9), 5-III (более 40)</t>
  </si>
  <si>
    <t>ДН</t>
  </si>
  <si>
    <t xml:space="preserve">Степень ДН </t>
  </si>
  <si>
    <t>Шок</t>
  </si>
  <si>
    <t>Гипотензия</t>
  </si>
  <si>
    <t>Артроскопия (Зн. ФР)</t>
  </si>
  <si>
    <t>Травма спинного мозга (Н/зн. ФР)</t>
  </si>
  <si>
    <t>ВТЭ в анамнезе (Н/зн. ФР)</t>
  </si>
  <si>
    <t>ИМ за последние 3 мес. (Н/зн. ФР)</t>
  </si>
  <si>
    <t>Тяжелая травма (Н/зн. ФР)</t>
  </si>
  <si>
    <t>Протезированние (Н/зн. ФР)</t>
  </si>
  <si>
    <t>Госпитализация по поводу ХСН ФП/ТП за последние 3 мес. (Н/зн. ФР)</t>
  </si>
  <si>
    <t>Перелом нижней конечности (Н/зн. ФР)</t>
  </si>
  <si>
    <t>Аутоиммунные заболевания (Зн. ФР)</t>
  </si>
  <si>
    <t>Переливание крови (Зн. ФР)</t>
  </si>
  <si>
    <t>Центральный венозный катетер (Зн. ФР)</t>
  </si>
  <si>
    <t>Химиотерапия (Зн. ФР)</t>
  </si>
  <si>
    <t>Застойная ХСН или ХДН (Зн. ФР)</t>
  </si>
  <si>
    <t>Стимуляторы эритропоэза (Зн. ФР)</t>
  </si>
  <si>
    <t>Заместительная гормональная терапия (Зн. ФР)</t>
  </si>
  <si>
    <t>ЭКО (Зн. ФР)</t>
  </si>
  <si>
    <t>Инфекция (МП, пневмония, ВИЧ) (Зн. ФР)</t>
  </si>
  <si>
    <t>Восполительные заболевания кишечника (Зн. ФР)</t>
  </si>
  <si>
    <t>Онко (Зн. ФР)</t>
  </si>
  <si>
    <t>Контрацептивы (Зн. ФР)</t>
  </si>
  <si>
    <t>Инсульт с параличом (Зн. ФР)</t>
  </si>
  <si>
    <t>Послеродовый период (Зн. ФР)</t>
  </si>
  <si>
    <t>Тромбоз поверхностных вен (Зн. ФР)</t>
  </si>
  <si>
    <t>Тромбофилия (Зн. ФР)</t>
  </si>
  <si>
    <t>Постельный режим более 3-х дней (М/зн. ФР)</t>
  </si>
  <si>
    <t>СД (М/зн. ФР)</t>
  </si>
  <si>
    <t>АГ (М/зн. ФР)</t>
  </si>
  <si>
    <t>Длительное пребывание в полож.сидя (М/зн. ФР)</t>
  </si>
  <si>
    <t>Пожилой возраст (более 60) (М/зн. ФР)</t>
  </si>
  <si>
    <t>Лапороскопич.операция (М/зн. ФР)</t>
  </si>
  <si>
    <t>Ожирение (М/зн. ФР)</t>
  </si>
  <si>
    <t>Беременность (М/зн. ФР)</t>
  </si>
  <si>
    <t>Одышка (кл. картина)</t>
  </si>
  <si>
    <t>Боль в груд.кл. как плеврит (кл. картина)</t>
  </si>
  <si>
    <t>Кашель (кл. картина)</t>
  </si>
  <si>
    <t>Загрудинная боль (кл. картина)</t>
  </si>
  <si>
    <t>Жар (кл. картина)</t>
  </si>
  <si>
    <t>К/харканье (кл. картина)</t>
  </si>
  <si>
    <t>Обморок (кл. картина)</t>
  </si>
  <si>
    <t>Цианоз (кл. картина)</t>
  </si>
  <si>
    <t>Односторонняя боль в ноге (кл. картина)</t>
  </si>
  <si>
    <t>Принаки ТГВ (кл. картина)</t>
  </si>
  <si>
    <t>Анамнез ЛЭ или ТГВ (Wells)</t>
  </si>
  <si>
    <t>Хирургия или иммобил. (4 нед.) (Wells)</t>
  </si>
  <si>
    <t>Кровохарканье (Wells)</t>
  </si>
  <si>
    <t>Активный рак (Wells)</t>
  </si>
  <si>
    <t>Клинические признаки ТГВ (Wells)</t>
  </si>
  <si>
    <t>Альтернативный диагноз менее вероятен (Wells)</t>
  </si>
  <si>
    <t>Баллы (ориг.) (Wells)</t>
  </si>
  <si>
    <t>Баллы (упрощ.) (Wells)</t>
  </si>
  <si>
    <t>Риск (3)_ориг.: 1-низ.(0-1), 2-пром. (2-6), 3-выс. (более 6) (Wells)</t>
  </si>
  <si>
    <t>Риск (2)_ориг.: 1-маловер. (0-4), 2-вероят. (более 4) (Wells)</t>
  </si>
  <si>
    <t>Риск (2)_упр.: 1-маловер. (0-1), 2-вероят. (более 1) (Wells)</t>
  </si>
  <si>
    <t>Анамнез ЛЭ или ТГВ (Geneva)</t>
  </si>
  <si>
    <t>ЧСС 75-94 (Geneva)</t>
  </si>
  <si>
    <t>Хирургия/перелом (1 мес.) (Geneva)</t>
  </si>
  <si>
    <t>К/харкан. (Geneva)</t>
  </si>
  <si>
    <t>Активный рак (Geneva)</t>
  </si>
  <si>
    <t>Односторонняя боль в конечности (Geneva)</t>
  </si>
  <si>
    <t>Боль в конеч. при пальп./односторон.отек (Geneva)</t>
  </si>
  <si>
    <t>Возраст более 65 (Geneva)</t>
  </si>
  <si>
    <t>Баллы (ориг.) (Geneva)</t>
  </si>
  <si>
    <t>Баллы (упрощ.) (Geneva)</t>
  </si>
  <si>
    <t>ЧСС ≥95 (Geneva)</t>
  </si>
  <si>
    <t>Риск (3)_ориг.: 1-низ. (0-3), 2-пром.(4-10), 3-выс. (более 10) (Geneva)</t>
  </si>
  <si>
    <t>Риск (3)_упр.: 1-низ. (0-1), 2-пром.(2-4), 3-выс. (более 4) (Geneva)</t>
  </si>
  <si>
    <t>Риск (2)_ориг.: 1-маловер. (0-5), 2-вероят. (более 5) (Geneva)</t>
  </si>
  <si>
    <t>ФП/ТП (1-осложнение, 2- пар.ф. вне, 3- пар. ф. на фоне, 4- пер.ф. вне, 5- пер.ф. на фоне, 6- перм. ф.</t>
  </si>
  <si>
    <t>Варикоз. вены (М/зн. ФР)</t>
  </si>
  <si>
    <t>Исход (0 - вызд., 1 - смерть)</t>
  </si>
  <si>
    <t>Возраст, лет_PESI</t>
  </si>
  <si>
    <t>Мужской пол_PESI</t>
  </si>
  <si>
    <t>Рак_PESI</t>
  </si>
  <si>
    <t>ХСН_PESI</t>
  </si>
  <si>
    <t>ХЗЛ_PESI</t>
  </si>
  <si>
    <t>ЧСС более 110_PESI</t>
  </si>
  <si>
    <t>САД менее 100_PESI</t>
  </si>
  <si>
    <t>ЧД более 30_PESI</t>
  </si>
  <si>
    <t>Темп менее 36_PESI</t>
  </si>
  <si>
    <t>Нарушенное сознание_PESI</t>
  </si>
  <si>
    <t>Насыщение крови оксигем мене 90%_PESI</t>
  </si>
  <si>
    <t>Баллы_ориг_PESI</t>
  </si>
  <si>
    <t>Уровни риска_ориг (1≤ 65, 2-66-85, 3-86-105, 4-106-125, 5-более 125)_PESI</t>
  </si>
  <si>
    <t>Баллы_упр. (+1 балл если возраст более 80)_PESI</t>
  </si>
  <si>
    <t>Уровни риска_упр. (1-0 баллов, 2-более или равно 1)_PESI</t>
  </si>
  <si>
    <t>ЧСС &gt; 100 в мин. (Wells)</t>
  </si>
  <si>
    <t>ЧСС, мин_ЭКГ</t>
  </si>
  <si>
    <t>Тахи_ЭКГ</t>
  </si>
  <si>
    <t>Бради_ЭКГ</t>
  </si>
  <si>
    <t>ФП_ЭКГ</t>
  </si>
  <si>
    <t>Инверсия Т в V1-V4_ЭКГ</t>
  </si>
  <si>
    <t>QR (V1)_ЭКГ</t>
  </si>
  <si>
    <t>S1Q3T3_ЭКГ</t>
  </si>
  <si>
    <t>Блокада ПНПГ_ЭКГ</t>
  </si>
  <si>
    <t xml:space="preserve"> Ао, диаметр на уровне АК, мм_ЭхоКГ</t>
  </si>
  <si>
    <t>ЛП, ПЗР, мм_ЭхоКГ</t>
  </si>
  <si>
    <t>ЛП, 4-х камерная позиция_1, мм_ЭхоКГ</t>
  </si>
  <si>
    <t>ЛП, 4-х камерная позиция_2, мм_ЭхоКГ</t>
  </si>
  <si>
    <t>Объем ЛП, мл_ЭхоКГ</t>
  </si>
  <si>
    <t>Индекс объема ЛП, мл/кв.м_ЭхоКГ</t>
  </si>
  <si>
    <t>Дилатация ЛП_ЭхоКГ</t>
  </si>
  <si>
    <t>ЛЖ, КДД, мм (М-режим)_ЭхоКГ</t>
  </si>
  <si>
    <t>ЛЖ, КСД, мм (М-режим)_ЭхоКГ</t>
  </si>
  <si>
    <t>КДО, мл (В-режим - Simpson)_ЭхоКГ</t>
  </si>
  <si>
    <t>КСО, мл (В-режим - Simpson)_ЭхоКГ</t>
  </si>
  <si>
    <t>УО, мл (В-режим - Simpson)_ЭхоКГ</t>
  </si>
  <si>
    <t>Дилатация ЛЖ_ЭхоКГ</t>
  </si>
  <si>
    <t>ФВ, % (В-режим - Simpson)_ЭхоКГ</t>
  </si>
  <si>
    <t>СН (0-сохр.ФВ (более 49), 1 - ср.ФВ (40-49), 2 - нФВ (менее 40)_ЭхоКГ</t>
  </si>
  <si>
    <t>МЖП, диастола, мм_ЭхоКГ</t>
  </si>
  <si>
    <t>МЖП, систола, мм_ЭхоКГ</t>
  </si>
  <si>
    <t>ЗСЛЖ, диастола, мм_ЭхоКГ</t>
  </si>
  <si>
    <t>ЗСЛЖ, систола, мм_ЭхоКГ</t>
  </si>
  <si>
    <t>Амплитуда МЖП, мм_ЭхоКГ</t>
  </si>
  <si>
    <t>Амплитуда ЗСЛЖ, мм_ЭхоКГ</t>
  </si>
  <si>
    <t>Масса миокарда ЛЖ, г_ЭхоКГ</t>
  </si>
  <si>
    <t>Индекс ММЛЖ, г/кв.м_ЭхоКГ</t>
  </si>
  <si>
    <r>
      <t>Гипертрофия ЛЖ (</t>
    </r>
    <r>
      <rPr>
        <b/>
        <sz val="11"/>
        <color theme="1"/>
        <rFont val="Calibri"/>
      </rPr>
      <t>≥115 г/кв.м у мужчин, ≥95 г/кв.м у женщин)_ЭхоКГ</t>
    </r>
  </si>
  <si>
    <t>Индекс локальной сократимости_ЭхоКГ</t>
  </si>
  <si>
    <t>ПП,  4-х камерная позиция_1, мм_ЭхоКГ</t>
  </si>
  <si>
    <t>ПП,  4-х камерная позиция_2, мм_ЭхоКГ</t>
  </si>
  <si>
    <t>Объем ПП, мл_ЭхоКГ</t>
  </si>
  <si>
    <t>Индекс объема ПП, мл/кв.м_ЭхоКГ</t>
  </si>
  <si>
    <t>Дилатация ПП_ЭхоКГ</t>
  </si>
  <si>
    <t>ПЖ, ПЗР, мм_ЭхоКГ</t>
  </si>
  <si>
    <t>ПЖ,  4-х камерная позиция_1, мм_ЭхоКГ</t>
  </si>
  <si>
    <t>ПЖ,  4-х камерная позиция_2, мм_ЭхоКГ</t>
  </si>
  <si>
    <t>Дилатация ПЖ_ЭхоКГ</t>
  </si>
  <si>
    <t>Соотношение диаметров ПЖ/ЛЖ_ЭхоКГ</t>
  </si>
  <si>
    <t>НПВ, выдох, мм_ЭхоКГ</t>
  </si>
  <si>
    <t>НПВ, диаметр более 21 мм-ЭхоКГ</t>
  </si>
  <si>
    <t>НПВ, вдох, мм_ЭхоКГ</t>
  </si>
  <si>
    <t>НПВ, % спадения_ЭхоКГ</t>
  </si>
  <si>
    <t>Сист.Р (по ТР, YOCK), мм Hg-ЭхоКГ</t>
  </si>
  <si>
    <t>Гипокинез свободной стенки ПЖ_ЭхоКГ</t>
  </si>
  <si>
    <t>Нарушения локальной сократимости ПЖ-ЭхоКГ</t>
  </si>
  <si>
    <t>TAPSE, мм_ЭхоКГ</t>
  </si>
  <si>
    <t>Систолическая дисфункция ПЖ, 0 - более 16, 1-менее 17)_ЭхоКГ</t>
  </si>
  <si>
    <t>АК, регургитация_ЭхоКГ</t>
  </si>
  <si>
    <t>МК, регургитация_ЭхоКГ</t>
  </si>
  <si>
    <t>КЛА, регургитация_ЭхоКГ</t>
  </si>
  <si>
    <t>ТК, регургитация_ЭхоКГ</t>
  </si>
  <si>
    <t>ДЛА среднее, мм Hg_ЭхоКГ</t>
  </si>
  <si>
    <t>ДЛА сист., мм Hg_ЭхоКГ</t>
  </si>
  <si>
    <t>Легочная гипертензия, 1 - умеренная (30-50), 2 - значит. (50-80), 3 - высок. (более 80)_ЭхоКГ</t>
  </si>
  <si>
    <t>Диаметр ствола ЛА, мм _ЭхоКГ</t>
  </si>
  <si>
    <t>Диаметр ствола ЛА, более 25 мм_ЭхоКГ</t>
  </si>
  <si>
    <t>Риск (2)_упр.: 1-маловер. (0-2), 2-вероят. (более 2) (Geneva)</t>
  </si>
  <si>
    <t>Тромбоз глубоких вен_УЗИ</t>
  </si>
  <si>
    <t>ТГВ: лев. -1;  пр. -2; двусторонний -3_УЗИ</t>
  </si>
  <si>
    <t>Тромбоз поверхностных вен_УЗИ</t>
  </si>
  <si>
    <t>ТПВ: лев. -1;  пр. -2; двусторонний -3_УЗИ</t>
  </si>
  <si>
    <t>Окклюзирующий характер ТГВ_УЗИ</t>
  </si>
  <si>
    <t>Признаки флотации ТГВ_УЗИ</t>
  </si>
  <si>
    <t>Задние большеберцовые вены_УЗИ</t>
  </si>
  <si>
    <t>Малоберцовые вены_УЗИ</t>
  </si>
  <si>
    <t>Суральные и мышечные вены_УЗИ</t>
  </si>
  <si>
    <t>Подколенная вена_УЗИ</t>
  </si>
  <si>
    <t>Поверхностная бедренная вена_УЗИ</t>
  </si>
  <si>
    <t>Общая бедренная вена_УЗИ</t>
  </si>
  <si>
    <t>Глубокая вена бедра_УЗИ</t>
  </si>
  <si>
    <t>Большая подкожная вена_УЗИ</t>
  </si>
  <si>
    <t>Малая подкожная вена_УЗИ</t>
  </si>
  <si>
    <t>Перфорантные вены_УЗИ</t>
  </si>
  <si>
    <t>Наружная подвздошная вена_УЗИ</t>
  </si>
  <si>
    <t>Внутренняя подвздошная вена_УЗИ</t>
  </si>
  <si>
    <t>Общая подвздошная вена_УЗИ</t>
  </si>
  <si>
    <t>Нижняя полая вена_УЗИ</t>
  </si>
  <si>
    <t>ЛГ через 2 нед.</t>
  </si>
  <si>
    <t>Тромбоз полостей сердца: 1-прав., 2 - лев., 3 - прав. и лев. _ЭхоКГ</t>
  </si>
  <si>
    <t>ТЭЛА (1-мелк.вет., 2-субмасс., 3-масс.)_КТ</t>
  </si>
  <si>
    <t>ТЭЛА: 1-перв., 2-повтор._КТ</t>
  </si>
  <si>
    <t>ТЭЛА: лев. - 1; пр. - 2; двусторонняя -3_КТ</t>
  </si>
  <si>
    <t>Легочной ствол_КТ</t>
  </si>
  <si>
    <t>Главные ветви_КТ</t>
  </si>
  <si>
    <t>Долевые ветви_КТ</t>
  </si>
  <si>
    <t>Сегментарные ветви_КТ</t>
  </si>
  <si>
    <t>Диаметр легочного ствола, мм_КТ</t>
  </si>
  <si>
    <t>Общий процент вовлечения легочного артериального русла_КТ</t>
  </si>
  <si>
    <t>Дольковые ателектазы_КТ</t>
  </si>
  <si>
    <t>Поперечный размер ПЖ больше ЛЖ_КТ</t>
  </si>
  <si>
    <r>
      <t>Лейкоциты, *10</t>
    </r>
    <r>
      <rPr>
        <b/>
        <sz val="11"/>
        <color theme="1"/>
        <rFont val="Calibri"/>
      </rPr>
      <t>^9/л (4-9)</t>
    </r>
  </si>
  <si>
    <r>
      <t>Эритроциты, *10</t>
    </r>
    <r>
      <rPr>
        <b/>
        <sz val="11"/>
        <color theme="1"/>
        <rFont val="Calibri"/>
      </rPr>
      <t>^9/л (3,6-6,0)</t>
    </r>
  </si>
  <si>
    <r>
      <t>Тромбоциты, *10</t>
    </r>
    <r>
      <rPr>
        <b/>
        <sz val="11"/>
        <color theme="1"/>
        <rFont val="Calibri"/>
      </rPr>
      <t>^9/л (150-450)</t>
    </r>
  </si>
  <si>
    <t>ИБС / коронарный атеросклероз</t>
  </si>
  <si>
    <t>ТГВ: проксим. - 1; дист. - 2; проксим. + дистал. - 3</t>
  </si>
  <si>
    <t>Диаметр аорты, мм_КТ</t>
  </si>
  <si>
    <t>Диаметр легочного ствола больше аорты_КТ</t>
  </si>
  <si>
    <t>ЛЛА, мм_КТ</t>
  </si>
  <si>
    <t>ПЛА, мм_КТ</t>
  </si>
  <si>
    <r>
      <t xml:space="preserve">S ПП, см 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</si>
  <si>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ППТ, м кв.</t>
  </si>
  <si>
    <t>Соотношение диаметров ПЖ/ЛЖ_ЭхоКГ (0,9)</t>
  </si>
  <si>
    <t>Соотношение диаметров ПЖ/ЛЖ_ЭхоКГ (1)</t>
  </si>
  <si>
    <t>Повышение СРБ (больше 10 мг/л)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</si>
</sst>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1"/>
      <name val="Calibri"/>
    </font>
    <font>
      <b/>
      <vertAlign val="superscript"/>
      <sz val="11"/>
      <color theme="1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 vertical="top"/>
    </xf>
    <xf numFmtId="1" fontId="1" fillId="9" borderId="1" xfId="0" applyNumberFormat="1" applyFont="1" applyFill="1" applyBorder="1" applyAlignment="1">
      <alignment horizontal="center" vertical="top"/>
    </xf>
    <xf numFmtId="1" fontId="1" fillId="5" borderId="1" xfId="0" applyNumberFormat="1" applyFont="1" applyFill="1" applyBorder="1" applyAlignment="1">
      <alignment horizontal="center" vertical="top"/>
    </xf>
    <xf numFmtId="1" fontId="1" fillId="10" borderId="1" xfId="0" applyNumberFormat="1" applyFont="1" applyFill="1" applyBorder="1" applyAlignment="1">
      <alignment horizontal="center" vertical="top" wrapText="1"/>
    </xf>
    <xf numFmtId="1" fontId="1" fillId="11" borderId="1" xfId="0" applyNumberFormat="1" applyFont="1" applyFill="1" applyBorder="1" applyAlignment="1">
      <alignment horizontal="center" vertical="top" wrapText="1"/>
    </xf>
    <xf numFmtId="2" fontId="1" fillId="12" borderId="1" xfId="0" applyNumberFormat="1" applyFont="1" applyFill="1" applyBorder="1" applyAlignment="1">
      <alignment horizontal="center" vertical="top"/>
    </xf>
    <xf numFmtId="1" fontId="1" fillId="12" borderId="1" xfId="0" applyNumberFormat="1" applyFont="1" applyFill="1" applyBorder="1" applyAlignment="1">
      <alignment horizontal="center" vertical="top"/>
    </xf>
    <xf numFmtId="1" fontId="1" fillId="12" borderId="1" xfId="0" applyNumberFormat="1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vertical="top"/>
    </xf>
    <xf numFmtId="1" fontId="1" fillId="5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1" fontId="1" fillId="6" borderId="1" xfId="0" applyNumberFormat="1" applyFont="1" applyFill="1" applyBorder="1" applyAlignment="1">
      <alignment horizontal="center" vertical="top" wrapText="1"/>
    </xf>
    <xf numFmtId="1" fontId="1" fillId="13" borderId="1" xfId="0" applyNumberFormat="1" applyFont="1" applyFill="1" applyBorder="1" applyAlignment="1">
      <alignment horizontal="center" vertical="top" wrapText="1"/>
    </xf>
    <xf numFmtId="1" fontId="1" fillId="4" borderId="1" xfId="0" applyNumberFormat="1" applyFont="1" applyFill="1" applyBorder="1" applyAlignment="1">
      <alignment horizontal="center" vertical="top" wrapText="1"/>
    </xf>
    <xf numFmtId="164" fontId="1" fillId="1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1" fontId="1" fillId="8" borderId="1" xfId="0" applyNumberFormat="1" applyFont="1" applyFill="1" applyBorder="1" applyAlignment="1">
      <alignment horizontal="center" vertical="top" wrapText="1"/>
    </xf>
    <xf numFmtId="1" fontId="1" fillId="7" borderId="1" xfId="0" applyNumberFormat="1" applyFont="1" applyFill="1" applyBorder="1" applyAlignment="1">
      <alignment horizontal="center" vertical="top" wrapText="1"/>
    </xf>
    <xf numFmtId="164" fontId="1" fillId="12" borderId="1" xfId="0" applyNumberFormat="1" applyFont="1" applyFill="1" applyBorder="1" applyAlignment="1">
      <alignment horizontal="center" vertical="top"/>
    </xf>
    <xf numFmtId="1" fontId="0" fillId="0" borderId="0" xfId="0" applyNumberFormat="1" applyFill="1" applyAlignment="1">
      <alignment horizontal="center" vertical="top"/>
    </xf>
    <xf numFmtId="1" fontId="1" fillId="14" borderId="1" xfId="0" applyNumberFormat="1" applyFont="1" applyFill="1" applyBorder="1" applyAlignment="1">
      <alignment horizontal="center" vertical="top" wrapText="1"/>
    </xf>
    <xf numFmtId="1" fontId="4" fillId="15" borderId="1" xfId="0" applyNumberFormat="1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/>
    </xf>
    <xf numFmtId="1" fontId="1" fillId="16" borderId="1" xfId="0" applyNumberFormat="1" applyFont="1" applyFill="1" applyBorder="1" applyAlignment="1">
      <alignment horizontal="center" vertical="top" wrapText="1"/>
    </xf>
    <xf numFmtId="164" fontId="1" fillId="16" borderId="1" xfId="0" applyNumberFormat="1" applyFont="1" applyFill="1" applyBorder="1" applyAlignment="1">
      <alignment horizontal="center" vertical="top" wrapText="1"/>
    </xf>
    <xf numFmtId="165" fontId="1" fillId="16" borderId="1" xfId="0" applyNumberFormat="1" applyFont="1" applyFill="1" applyBorder="1" applyAlignment="1">
      <alignment horizontal="center" vertical="top" wrapText="1"/>
    </xf>
    <xf numFmtId="1" fontId="0" fillId="0" borderId="0" xfId="0" applyNumberFormat="1" applyFill="1" applyAlignment="1">
      <alignment horizontal="center"/>
    </xf>
    <xf numFmtId="1" fontId="1" fillId="17" borderId="1" xfId="0" applyNumberFormat="1" applyFont="1" applyFill="1" applyBorder="1" applyAlignment="1">
      <alignment horizontal="center" vertical="top" wrapText="1"/>
    </xf>
    <xf numFmtId="164" fontId="1" fillId="4" borderId="1" xfId="0" applyNumberFormat="1" applyFont="1" applyFill="1" applyBorder="1" applyAlignment="1">
      <alignment horizontal="center" vertical="top" wrapText="1"/>
    </xf>
    <xf numFmtId="2" fontId="1" fillId="18" borderId="1" xfId="0" applyNumberFormat="1" applyFont="1" applyFill="1" applyBorder="1" applyAlignment="1">
      <alignment horizontal="center" vertical="top" wrapText="1"/>
    </xf>
    <xf numFmtId="1" fontId="1" fillId="18" borderId="1" xfId="0" applyNumberFormat="1" applyFont="1" applyFill="1" applyBorder="1" applyAlignment="1">
      <alignment horizontal="center" vertical="top" wrapText="1"/>
    </xf>
    <xf numFmtId="1" fontId="1" fillId="19" borderId="1" xfId="0" applyNumberFormat="1" applyFont="1" applyFill="1" applyBorder="1" applyAlignment="1">
      <alignment horizontal="center" vertical="top" wrapText="1"/>
    </xf>
    <xf numFmtId="2" fontId="1" fillId="20" borderId="1" xfId="0" applyNumberFormat="1" applyFont="1" applyFill="1" applyBorder="1" applyAlignment="1">
      <alignment horizontal="center" vertical="top" wrapText="1"/>
    </xf>
    <xf numFmtId="1" fontId="1" fillId="20" borderId="1" xfId="0" applyNumberFormat="1" applyFont="1" applyFill="1" applyBorder="1" applyAlignment="1">
      <alignment horizontal="center" vertical="top" wrapText="1"/>
    </xf>
    <xf numFmtId="1" fontId="1" fillId="20" borderId="1" xfId="0" applyNumberFormat="1" applyFont="1" applyFill="1" applyBorder="1" applyAlignment="1">
      <alignment horizontal="center" vertical="top"/>
    </xf>
    <xf numFmtId="1" fontId="1" fillId="12" borderId="0" xfId="0" applyNumberFormat="1" applyFont="1" applyFill="1" applyAlignment="1">
      <alignment horizontal="center" vertical="top" wrapText="1"/>
    </xf>
    <xf numFmtId="164" fontId="1" fillId="12" borderId="0" xfId="0" applyNumberFormat="1" applyFont="1" applyFill="1" applyAlignment="1">
      <alignment horizontal="center" vertical="top" wrapText="1"/>
    </xf>
    <xf numFmtId="2" fontId="1" fillId="21" borderId="1" xfId="0" applyNumberFormat="1" applyFont="1" applyFill="1" applyBorder="1" applyAlignment="1">
      <alignment horizontal="center" vertical="top" wrapText="1"/>
    </xf>
    <xf numFmtId="1" fontId="1" fillId="21" borderId="1" xfId="0" applyNumberFormat="1" applyFont="1" applyFill="1" applyBorder="1" applyAlignment="1">
      <alignment horizontal="center" vertical="top" wrapText="1"/>
    </xf>
    <xf numFmtId="2" fontId="1" fillId="6" borderId="1" xfId="0" applyNumberFormat="1" applyFont="1" applyFill="1" applyBorder="1" applyAlignment="1">
      <alignment horizontal="center" vertical="top" wrapText="1"/>
    </xf>
    <xf numFmtId="164" fontId="1" fillId="6" borderId="1" xfId="0" applyNumberFormat="1" applyFont="1" applyFill="1" applyBorder="1" applyAlignment="1">
      <alignment horizontal="center" vertical="top" wrapText="1"/>
    </xf>
    <xf numFmtId="2" fontId="1" fillId="22" borderId="1" xfId="0" applyNumberFormat="1" applyFont="1" applyFill="1" applyBorder="1" applyAlignment="1">
      <alignment horizontal="center" vertical="top" wrapText="1"/>
    </xf>
    <xf numFmtId="2" fontId="1" fillId="3" borderId="1" xfId="0" applyNumberFormat="1" applyFont="1" applyFill="1" applyBorder="1" applyAlignment="1">
      <alignment horizontal="center" vertical="top" wrapText="1"/>
    </xf>
    <xf numFmtId="1" fontId="1" fillId="3" borderId="1" xfId="0" applyNumberFormat="1" applyFont="1" applyFill="1" applyBorder="1" applyAlignment="1">
      <alignment horizontal="center" vertical="top" wrapText="1"/>
    </xf>
    <xf numFmtId="164" fontId="1" fillId="21" borderId="1" xfId="0" applyNumberFormat="1" applyFont="1" applyFill="1" applyBorder="1" applyAlignment="1">
      <alignment horizontal="center" vertical="top" wrapText="1"/>
    </xf>
    <xf numFmtId="2" fontId="1" fillId="16" borderId="1" xfId="0" applyNumberFormat="1" applyFont="1" applyFill="1" applyBorder="1" applyAlignment="1">
      <alignment horizontal="center" vertical="top" wrapText="1"/>
    </xf>
    <xf numFmtId="1" fontId="0" fillId="4" borderId="0" xfId="0" applyNumberFormat="1" applyFill="1" applyAlignment="1">
      <alignment horizontal="center" vertical="top"/>
    </xf>
    <xf numFmtId="1" fontId="0" fillId="4" borderId="0" xfId="0" applyNumberFormat="1" applyFill="1" applyAlignment="1">
      <alignment horizontal="center"/>
    </xf>
  </cellXfs>
  <cellStyles count="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</cellStyles>
  <dxfs count="0"/>
  <tableStyles count="0" defaultTableStyle="TableStyleMedium2" defaultPivotStyle="PivotStyleMedium9"/>
  <colors>
    <mruColors>
      <color rgb="FF750576"/>
      <color rgb="FFFF9300"/>
      <color rgb="FFFF40FF"/>
      <color rgb="FFECECEC"/>
      <color rgb="FFFF7E79"/>
      <color rgb="FF8EFA00"/>
      <color rgb="FFFF6699"/>
      <color rgb="FFFF66FF"/>
      <color rgb="FF00CC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576"/>
  <sheetViews>
    <sheetView tabSelected="1" zoomScaleNormal="100" zoomScaleSheetLayoutView="120" zoomScalePageLayoutView="306" workbookViewId="0">
      <pane ySplit="1" topLeftCell="A2" activePane="bottomLeft" state="frozen"/>
      <selection activeCell="B10" sqref="B10:C14"/>
      <selection pane="bottomLeft" activeCell="G1" sqref="G1:G1048576"/>
    </sheetView>
  </sheetViews>
  <sheetFormatPr defaultColWidth="8.85546875" defaultRowHeight="15" x14ac:dyDescent="0.25"/>
  <cols>
    <col min="1" max="1" width="6.140625" style="3" customWidth="1"/>
    <col min="2" max="3" width="9.85546875" style="3" customWidth="1"/>
    <col min="4" max="4" width="14" style="3" customWidth="1"/>
    <col min="5" max="5" width="8.85546875" style="4" customWidth="1"/>
    <col min="6" max="6" width="10.42578125" style="4" customWidth="1"/>
    <col min="7" max="7" width="8.85546875" style="56"/>
    <col min="8" max="8" width="10.140625" style="7" customWidth="1"/>
    <col min="9" max="9" width="10.140625" style="4" customWidth="1"/>
    <col min="10" max="10" width="10.140625" style="7" customWidth="1"/>
    <col min="11" max="11" width="8" style="24" customWidth="1"/>
    <col min="12" max="12" width="21.28515625" style="4" customWidth="1"/>
    <col min="13" max="22" width="10.140625" style="4" customWidth="1"/>
    <col min="23" max="23" width="11.7109375" style="4" customWidth="1"/>
    <col min="24" max="24" width="17" style="4" customWidth="1"/>
    <col min="25" max="25" width="10.42578125" style="4" customWidth="1"/>
    <col min="26" max="26" width="8.85546875" style="4"/>
    <col min="27" max="27" width="12.140625" style="4" customWidth="1"/>
    <col min="28" max="28" width="9.7109375" style="4" customWidth="1"/>
    <col min="29" max="32" width="8.85546875" style="4"/>
    <col min="33" max="33" width="10.7109375" style="4" customWidth="1"/>
    <col min="34" max="35" width="8.85546875" style="4"/>
    <col min="36" max="36" width="8.7109375" style="4" customWidth="1"/>
    <col min="37" max="38" width="8.85546875" style="4"/>
    <col min="39" max="39" width="12.28515625" style="4" customWidth="1"/>
    <col min="40" max="40" width="13.140625" style="4" customWidth="1"/>
    <col min="41" max="46" width="8.85546875" style="4"/>
    <col min="47" max="47" width="11.85546875" style="4" customWidth="1"/>
    <col min="48" max="49" width="8.85546875" style="4"/>
    <col min="50" max="50" width="13" style="4" customWidth="1"/>
    <col min="51" max="52" width="8.85546875" style="4"/>
    <col min="53" max="53" width="10.42578125" style="4" customWidth="1"/>
    <col min="54" max="67" width="8.85546875" style="4"/>
    <col min="68" max="68" width="10.7109375" style="4" customWidth="1"/>
    <col min="69" max="69" width="8.85546875" style="4"/>
    <col min="70" max="71" width="10.42578125" style="4" customWidth="1"/>
    <col min="72" max="72" width="10.140625" style="4" customWidth="1"/>
    <col min="73" max="74" width="8.85546875" style="24"/>
    <col min="75" max="76" width="14" style="4" customWidth="1"/>
    <col min="77" max="77" width="15" style="4" customWidth="1"/>
    <col min="78" max="81" width="8.85546875" style="4"/>
    <col min="82" max="82" width="9.42578125" style="4" customWidth="1"/>
    <col min="83" max="83" width="9.7109375" style="4" customWidth="1"/>
    <col min="84" max="84" width="13.140625" style="4" customWidth="1"/>
    <col min="85" max="85" width="16.85546875" style="4" customWidth="1"/>
    <col min="86" max="88" width="8.85546875" style="4"/>
    <col min="89" max="89" width="12" style="4" customWidth="1"/>
    <col min="90" max="90" width="14.85546875" style="4" customWidth="1"/>
    <col min="91" max="91" width="12" style="4" customWidth="1"/>
    <col min="92" max="92" width="12.42578125" style="4" customWidth="1"/>
    <col min="93" max="95" width="8.85546875" style="4"/>
    <col min="96" max="96" width="11.42578125" style="4" customWidth="1"/>
    <col min="97" max="97" width="10.85546875" style="4" customWidth="1"/>
    <col min="98" max="98" width="8.85546875" style="4"/>
    <col min="99" max="99" width="18.7109375" style="4" customWidth="1"/>
    <col min="100" max="113" width="8.85546875" style="4"/>
    <col min="114" max="114" width="11.85546875" style="4" customWidth="1"/>
    <col min="115" max="115" width="8.85546875" style="4"/>
    <col min="116" max="116" width="18.42578125" style="4" customWidth="1"/>
    <col min="117" max="117" width="13.140625" style="4" customWidth="1"/>
    <col min="118" max="118" width="17" style="4" customWidth="1"/>
    <col min="119" max="131" width="8.85546875" style="4"/>
    <col min="132" max="132" width="8.85546875" style="24"/>
    <col min="133" max="140" width="8.85546875" style="4"/>
    <col min="141" max="141" width="15.28515625" style="4" customWidth="1"/>
    <col min="142" max="142" width="10.28515625" style="4" customWidth="1"/>
    <col min="143" max="148" width="8.85546875" style="4"/>
    <col min="149" max="149" width="10.140625" style="4" customWidth="1"/>
    <col min="150" max="150" width="8.85546875" style="24"/>
    <col min="151" max="151" width="15" style="4" customWidth="1"/>
    <col min="152" max="152" width="8.85546875" style="7"/>
    <col min="153" max="156" width="8.85546875" style="4"/>
    <col min="157" max="157" width="8.85546875" style="24"/>
    <col min="158" max="162" width="8.85546875" style="4"/>
    <col min="163" max="163" width="8.85546875" style="7"/>
    <col min="164" max="169" width="8.85546875" style="4"/>
    <col min="170" max="170" width="8.85546875" style="31"/>
    <col min="171" max="171" width="8.85546875" style="4"/>
    <col min="172" max="172" width="10.85546875" style="4" customWidth="1"/>
    <col min="173" max="173" width="12.7109375" style="4" customWidth="1"/>
    <col min="174" max="174" width="8.85546875" style="4"/>
    <col min="175" max="175" width="14.7109375" style="4" customWidth="1"/>
    <col min="176" max="179" width="8.85546875" style="4"/>
    <col min="180" max="181" width="8.85546875" style="24"/>
    <col min="182" max="182" width="18.42578125" style="4" customWidth="1"/>
    <col min="183" max="187" width="8.85546875" style="4"/>
    <col min="188" max="188" width="12.7109375" style="4" customWidth="1"/>
    <col min="189" max="191" width="8.85546875" style="4"/>
    <col min="192" max="192" width="9.85546875" style="4" customWidth="1"/>
    <col min="193" max="206" width="8.85546875" style="4"/>
    <col min="207" max="207" width="14.28515625" style="4" customWidth="1"/>
    <col min="208" max="209" width="8.85546875" style="4"/>
    <col min="210" max="210" width="11.140625" style="4" customWidth="1"/>
    <col min="211" max="211" width="10.42578125" style="4" customWidth="1"/>
    <col min="212" max="214" width="8.85546875" style="4"/>
    <col min="215" max="216" width="8.85546875" style="24"/>
    <col min="217" max="217" width="8.85546875" style="4"/>
    <col min="218" max="219" width="8.85546875" style="24"/>
    <col min="220" max="220" width="19.42578125" style="4" customWidth="1"/>
    <col min="221" max="221" width="15.42578125" style="4" customWidth="1"/>
    <col min="222" max="222" width="8.85546875" style="4"/>
    <col min="223" max="223" width="8.85546875" style="7"/>
    <col min="224" max="224" width="8.85546875" style="4"/>
    <col min="225" max="225" width="8.85546875" style="7"/>
    <col min="226" max="226" width="8.85546875" style="4"/>
    <col min="227" max="227" width="8.85546875" style="7"/>
    <col min="228" max="228" width="13" style="4" customWidth="1"/>
    <col min="229" max="230" width="8.85546875" style="4"/>
    <col min="231" max="231" width="12.28515625" style="7" customWidth="1"/>
    <col min="232" max="232" width="10.28515625" style="4" customWidth="1"/>
    <col min="233" max="233" width="13.140625" style="4" customWidth="1"/>
    <col min="234" max="234" width="8.85546875" style="24"/>
    <col min="235" max="235" width="8.85546875" style="4"/>
    <col min="236" max="236" width="8.85546875" style="7"/>
    <col min="237" max="237" width="8.85546875" style="4"/>
    <col min="238" max="238" width="8.85546875" style="7"/>
    <col min="239" max="245" width="8.85546875" style="4"/>
    <col min="246" max="246" width="8.85546875" style="24"/>
    <col min="247" max="247" width="8.85546875" style="7"/>
    <col min="248" max="250" width="8.85546875" style="24"/>
    <col min="251" max="255" width="8.85546875" style="7"/>
    <col min="256" max="256" width="8.85546875" style="4"/>
    <col min="257" max="257" width="8.85546875" style="24"/>
    <col min="258" max="258" width="8.85546875" style="4"/>
    <col min="259" max="259" width="8.85546875" style="7"/>
    <col min="260" max="261" width="8.85546875" style="4"/>
    <col min="262" max="262" width="8.85546875" style="7"/>
    <col min="263" max="264" width="8.85546875" style="4"/>
    <col min="265" max="265" width="8.85546875" style="24"/>
    <col min="266" max="267" width="8.85546875" style="4"/>
    <col min="268" max="271" width="8.85546875" style="24"/>
    <col min="272" max="272" width="8.85546875" style="4"/>
    <col min="273" max="273" width="8.85546875" style="7"/>
    <col min="274" max="274" width="8.85546875" style="4"/>
    <col min="275" max="276" width="8.85546875" style="24"/>
  </cols>
  <sheetData>
    <row r="1" spans="1:285" s="18" customFormat="1" ht="104.1" customHeight="1" x14ac:dyDescent="0.25">
      <c r="A1" s="8" t="s">
        <v>0</v>
      </c>
      <c r="B1" s="9" t="s">
        <v>8</v>
      </c>
      <c r="C1" s="10" t="s">
        <v>3</v>
      </c>
      <c r="D1" s="11" t="s">
        <v>263</v>
      </c>
      <c r="E1" s="12" t="s">
        <v>73</v>
      </c>
      <c r="F1" s="12" t="s">
        <v>12</v>
      </c>
      <c r="G1" s="21" t="s">
        <v>148</v>
      </c>
      <c r="H1" s="13" t="s">
        <v>69</v>
      </c>
      <c r="I1" s="14" t="s">
        <v>49</v>
      </c>
      <c r="J1" s="13" t="s">
        <v>270</v>
      </c>
      <c r="K1" s="27" t="s">
        <v>13</v>
      </c>
      <c r="L1" s="15" t="s">
        <v>74</v>
      </c>
      <c r="M1" s="14" t="s">
        <v>14</v>
      </c>
      <c r="N1" s="14" t="s">
        <v>16</v>
      </c>
      <c r="O1" s="14" t="s">
        <v>17</v>
      </c>
      <c r="P1" s="14" t="s">
        <v>18</v>
      </c>
      <c r="Q1" s="14" t="s">
        <v>15</v>
      </c>
      <c r="R1" s="14" t="s">
        <v>75</v>
      </c>
      <c r="S1" s="14" t="s">
        <v>76</v>
      </c>
      <c r="T1" s="14" t="s">
        <v>72</v>
      </c>
      <c r="U1" s="14" t="s">
        <v>77</v>
      </c>
      <c r="V1" s="16" t="s">
        <v>78</v>
      </c>
      <c r="W1" s="17" t="s">
        <v>86</v>
      </c>
      <c r="X1" s="17" t="s">
        <v>85</v>
      </c>
      <c r="Y1" s="17" t="s">
        <v>84</v>
      </c>
      <c r="Z1" s="17" t="s">
        <v>83</v>
      </c>
      <c r="AA1" s="17" t="s">
        <v>82</v>
      </c>
      <c r="AB1" s="17" t="s">
        <v>81</v>
      </c>
      <c r="AC1" s="17" t="s">
        <v>80</v>
      </c>
      <c r="AD1" s="19" t="s">
        <v>79</v>
      </c>
      <c r="AE1" s="19" t="s">
        <v>87</v>
      </c>
      <c r="AF1" s="19" t="s">
        <v>88</v>
      </c>
      <c r="AG1" s="19" t="s">
        <v>89</v>
      </c>
      <c r="AH1" s="19" t="s">
        <v>90</v>
      </c>
      <c r="AI1" s="19" t="s">
        <v>91</v>
      </c>
      <c r="AJ1" s="19" t="s">
        <v>92</v>
      </c>
      <c r="AK1" s="19" t="s">
        <v>93</v>
      </c>
      <c r="AL1" s="19" t="s">
        <v>94</v>
      </c>
      <c r="AM1" s="19" t="s">
        <v>95</v>
      </c>
      <c r="AN1" s="19" t="s">
        <v>96</v>
      </c>
      <c r="AO1" s="19" t="s">
        <v>97</v>
      </c>
      <c r="AP1" s="19" t="s">
        <v>98</v>
      </c>
      <c r="AQ1" s="19" t="s">
        <v>99</v>
      </c>
      <c r="AR1" s="19" t="s">
        <v>100</v>
      </c>
      <c r="AS1" s="19" t="s">
        <v>101</v>
      </c>
      <c r="AT1" s="19" t="s">
        <v>102</v>
      </c>
      <c r="AU1" s="20" t="s">
        <v>103</v>
      </c>
      <c r="AV1" s="20" t="s">
        <v>104</v>
      </c>
      <c r="AW1" s="20" t="s">
        <v>105</v>
      </c>
      <c r="AX1" s="20" t="s">
        <v>106</v>
      </c>
      <c r="AY1" s="20" t="s">
        <v>107</v>
      </c>
      <c r="AZ1" s="20" t="s">
        <v>108</v>
      </c>
      <c r="BA1" s="20" t="s">
        <v>109</v>
      </c>
      <c r="BB1" s="20" t="s">
        <v>110</v>
      </c>
      <c r="BC1" s="20" t="s">
        <v>147</v>
      </c>
      <c r="BD1" s="21" t="s">
        <v>111</v>
      </c>
      <c r="BE1" s="21" t="s">
        <v>112</v>
      </c>
      <c r="BF1" s="21" t="s">
        <v>113</v>
      </c>
      <c r="BG1" s="21" t="s">
        <v>114</v>
      </c>
      <c r="BH1" s="21" t="s">
        <v>115</v>
      </c>
      <c r="BI1" s="21" t="s">
        <v>116</v>
      </c>
      <c r="BJ1" s="21" t="s">
        <v>117</v>
      </c>
      <c r="BK1" s="21" t="s">
        <v>118</v>
      </c>
      <c r="BL1" s="21" t="s">
        <v>119</v>
      </c>
      <c r="BM1" s="21" t="s">
        <v>120</v>
      </c>
      <c r="BN1" s="11" t="s">
        <v>121</v>
      </c>
      <c r="BO1" s="11" t="s">
        <v>164</v>
      </c>
      <c r="BP1" s="11" t="s">
        <v>122</v>
      </c>
      <c r="BQ1" s="11" t="s">
        <v>123</v>
      </c>
      <c r="BR1" s="11" t="s">
        <v>124</v>
      </c>
      <c r="BS1" s="11" t="s">
        <v>125</v>
      </c>
      <c r="BT1" s="11" t="s">
        <v>126</v>
      </c>
      <c r="BU1" s="22" t="s">
        <v>127</v>
      </c>
      <c r="BV1" s="22" t="s">
        <v>128</v>
      </c>
      <c r="BW1" s="11" t="s">
        <v>129</v>
      </c>
      <c r="BX1" s="11" t="s">
        <v>130</v>
      </c>
      <c r="BY1" s="11" t="s">
        <v>131</v>
      </c>
      <c r="BZ1" s="25" t="s">
        <v>132</v>
      </c>
      <c r="CA1" s="25" t="s">
        <v>133</v>
      </c>
      <c r="CB1" s="25" t="s">
        <v>142</v>
      </c>
      <c r="CC1" s="25" t="s">
        <v>134</v>
      </c>
      <c r="CD1" s="25" t="s">
        <v>135</v>
      </c>
      <c r="CE1" s="25" t="s">
        <v>136</v>
      </c>
      <c r="CF1" s="25" t="s">
        <v>137</v>
      </c>
      <c r="CG1" s="25" t="s">
        <v>138</v>
      </c>
      <c r="CH1" s="25" t="s">
        <v>139</v>
      </c>
      <c r="CI1" s="25" t="s">
        <v>140</v>
      </c>
      <c r="CJ1" s="25" t="s">
        <v>141</v>
      </c>
      <c r="CK1" s="25" t="s">
        <v>143</v>
      </c>
      <c r="CL1" s="25" t="s">
        <v>144</v>
      </c>
      <c r="CM1" s="25" t="s">
        <v>145</v>
      </c>
      <c r="CN1" s="25" t="s">
        <v>226</v>
      </c>
      <c r="CO1" s="26" t="s">
        <v>2</v>
      </c>
      <c r="CP1" s="26" t="s">
        <v>4</v>
      </c>
      <c r="CQ1" s="26" t="s">
        <v>1</v>
      </c>
      <c r="CR1" s="26" t="s">
        <v>3</v>
      </c>
      <c r="CS1" s="26" t="s">
        <v>5</v>
      </c>
      <c r="CT1" s="26" t="s">
        <v>6</v>
      </c>
      <c r="CU1" s="26" t="s">
        <v>146</v>
      </c>
      <c r="CV1" s="26" t="s">
        <v>7</v>
      </c>
      <c r="CW1" s="26" t="s">
        <v>8</v>
      </c>
      <c r="CX1" s="26" t="s">
        <v>9</v>
      </c>
      <c r="CY1" s="26" t="s">
        <v>10</v>
      </c>
      <c r="CZ1" s="29" t="s">
        <v>149</v>
      </c>
      <c r="DA1" s="29" t="s">
        <v>150</v>
      </c>
      <c r="DB1" s="29" t="s">
        <v>151</v>
      </c>
      <c r="DC1" s="29" t="s">
        <v>152</v>
      </c>
      <c r="DD1" s="29" t="s">
        <v>153</v>
      </c>
      <c r="DE1" s="29" t="s">
        <v>154</v>
      </c>
      <c r="DF1" s="29" t="s">
        <v>155</v>
      </c>
      <c r="DG1" s="29" t="s">
        <v>156</v>
      </c>
      <c r="DH1" s="29" t="s">
        <v>157</v>
      </c>
      <c r="DI1" s="29" t="s">
        <v>158</v>
      </c>
      <c r="DJ1" s="29" t="s">
        <v>159</v>
      </c>
      <c r="DK1" s="29" t="s">
        <v>160</v>
      </c>
      <c r="DL1" s="29" t="s">
        <v>161</v>
      </c>
      <c r="DM1" s="29" t="s">
        <v>162</v>
      </c>
      <c r="DN1" s="29" t="s">
        <v>163</v>
      </c>
      <c r="DO1" s="30" t="s">
        <v>165</v>
      </c>
      <c r="DP1" s="30" t="s">
        <v>166</v>
      </c>
      <c r="DQ1" s="30" t="s">
        <v>167</v>
      </c>
      <c r="DR1" s="30" t="s">
        <v>168</v>
      </c>
      <c r="DS1" s="30" t="s">
        <v>169</v>
      </c>
      <c r="DT1" s="30" t="s">
        <v>170</v>
      </c>
      <c r="DU1" s="30" t="s">
        <v>171</v>
      </c>
      <c r="DV1" s="30" t="s">
        <v>172</v>
      </c>
      <c r="DW1" s="32" t="s">
        <v>173</v>
      </c>
      <c r="DX1" s="32" t="s">
        <v>174</v>
      </c>
      <c r="DY1" s="32" t="s">
        <v>175</v>
      </c>
      <c r="DZ1" s="32" t="s">
        <v>176</v>
      </c>
      <c r="EA1" s="32" t="s">
        <v>177</v>
      </c>
      <c r="EB1" s="33" t="s">
        <v>178</v>
      </c>
      <c r="EC1" s="32" t="s">
        <v>179</v>
      </c>
      <c r="ED1" s="32" t="s">
        <v>180</v>
      </c>
      <c r="EE1" s="32" t="s">
        <v>181</v>
      </c>
      <c r="EF1" s="32" t="s">
        <v>182</v>
      </c>
      <c r="EG1" s="32" t="s">
        <v>183</v>
      </c>
      <c r="EH1" s="32" t="s">
        <v>184</v>
      </c>
      <c r="EI1" s="32" t="s">
        <v>185</v>
      </c>
      <c r="EJ1" s="32" t="s">
        <v>186</v>
      </c>
      <c r="EK1" s="32" t="s">
        <v>187</v>
      </c>
      <c r="EL1" s="32" t="s">
        <v>248</v>
      </c>
      <c r="EM1" s="32" t="s">
        <v>188</v>
      </c>
      <c r="EN1" s="32" t="s">
        <v>189</v>
      </c>
      <c r="EO1" s="32" t="s">
        <v>192</v>
      </c>
      <c r="EP1" s="32" t="s">
        <v>190</v>
      </c>
      <c r="EQ1" s="32" t="s">
        <v>191</v>
      </c>
      <c r="ER1" s="32" t="s">
        <v>193</v>
      </c>
      <c r="ES1" s="32" t="s">
        <v>194</v>
      </c>
      <c r="ET1" s="33" t="s">
        <v>195</v>
      </c>
      <c r="EU1" s="32" t="s">
        <v>196</v>
      </c>
      <c r="EV1" s="54" t="s">
        <v>197</v>
      </c>
      <c r="EW1" s="32" t="s">
        <v>198</v>
      </c>
      <c r="EX1" s="32" t="s">
        <v>199</v>
      </c>
      <c r="EY1" s="32" t="s">
        <v>269</v>
      </c>
      <c r="EZ1" s="32" t="s">
        <v>200</v>
      </c>
      <c r="FA1" s="33" t="s">
        <v>201</v>
      </c>
      <c r="FB1" s="32" t="s">
        <v>202</v>
      </c>
      <c r="FC1" s="32" t="s">
        <v>203</v>
      </c>
      <c r="FD1" s="32" t="s">
        <v>204</v>
      </c>
      <c r="FE1" s="32" t="s">
        <v>205</v>
      </c>
      <c r="FF1" s="32" t="s">
        <v>206</v>
      </c>
      <c r="FG1" s="54" t="s">
        <v>207</v>
      </c>
      <c r="FH1" s="32" t="s">
        <v>272</v>
      </c>
      <c r="FI1" s="32" t="s">
        <v>271</v>
      </c>
      <c r="FJ1" s="32" t="s">
        <v>11</v>
      </c>
      <c r="FK1" s="32" t="s">
        <v>208</v>
      </c>
      <c r="FL1" s="32" t="s">
        <v>209</v>
      </c>
      <c r="FM1" s="32" t="s">
        <v>210</v>
      </c>
      <c r="FN1" s="34" t="s">
        <v>211</v>
      </c>
      <c r="FO1" s="32" t="s">
        <v>212</v>
      </c>
      <c r="FP1" s="32" t="s">
        <v>213</v>
      </c>
      <c r="FQ1" s="32" t="s">
        <v>214</v>
      </c>
      <c r="FR1" s="32" t="s">
        <v>215</v>
      </c>
      <c r="FS1" s="32" t="s">
        <v>216</v>
      </c>
      <c r="FT1" s="32" t="s">
        <v>217</v>
      </c>
      <c r="FU1" s="32" t="s">
        <v>218</v>
      </c>
      <c r="FV1" s="32" t="s">
        <v>219</v>
      </c>
      <c r="FW1" s="32" t="s">
        <v>220</v>
      </c>
      <c r="FX1" s="33" t="s">
        <v>221</v>
      </c>
      <c r="FY1" s="33" t="s">
        <v>222</v>
      </c>
      <c r="FZ1" s="32" t="s">
        <v>223</v>
      </c>
      <c r="GA1" s="32" t="s">
        <v>247</v>
      </c>
      <c r="GB1" s="32" t="s">
        <v>224</v>
      </c>
      <c r="GC1" s="32" t="s">
        <v>225</v>
      </c>
      <c r="GD1" s="36" t="s">
        <v>227</v>
      </c>
      <c r="GE1" s="36" t="s">
        <v>228</v>
      </c>
      <c r="GF1" s="36" t="s">
        <v>264</v>
      </c>
      <c r="GG1" s="36" t="s">
        <v>229</v>
      </c>
      <c r="GH1" s="36" t="s">
        <v>230</v>
      </c>
      <c r="GI1" s="36" t="s">
        <v>231</v>
      </c>
      <c r="GJ1" s="36" t="s">
        <v>232</v>
      </c>
      <c r="GK1" s="36" t="s">
        <v>233</v>
      </c>
      <c r="GL1" s="36" t="s">
        <v>234</v>
      </c>
      <c r="GM1" s="36" t="s">
        <v>235</v>
      </c>
      <c r="GN1" s="36" t="s">
        <v>236</v>
      </c>
      <c r="GO1" s="36" t="s">
        <v>237</v>
      </c>
      <c r="GP1" s="36" t="s">
        <v>238</v>
      </c>
      <c r="GQ1" s="36" t="s">
        <v>239</v>
      </c>
      <c r="GR1" s="36" t="s">
        <v>240</v>
      </c>
      <c r="GS1" s="36" t="s">
        <v>241</v>
      </c>
      <c r="GT1" s="36" t="s">
        <v>242</v>
      </c>
      <c r="GU1" s="36" t="s">
        <v>243</v>
      </c>
      <c r="GV1" s="36" t="s">
        <v>244</v>
      </c>
      <c r="GW1" s="36" t="s">
        <v>245</v>
      </c>
      <c r="GX1" s="36" t="s">
        <v>246</v>
      </c>
      <c r="GY1" s="21" t="s">
        <v>249</v>
      </c>
      <c r="GZ1" s="21" t="s">
        <v>250</v>
      </c>
      <c r="HA1" s="21" t="s">
        <v>251</v>
      </c>
      <c r="HB1" s="21" t="s">
        <v>50</v>
      </c>
      <c r="HC1" s="21" t="s">
        <v>252</v>
      </c>
      <c r="HD1" s="21" t="s">
        <v>253</v>
      </c>
      <c r="HE1" s="21" t="s">
        <v>254</v>
      </c>
      <c r="HF1" s="21" t="s">
        <v>255</v>
      </c>
      <c r="HG1" s="37" t="s">
        <v>256</v>
      </c>
      <c r="HH1" s="37" t="s">
        <v>265</v>
      </c>
      <c r="HI1" s="21" t="s">
        <v>266</v>
      </c>
      <c r="HJ1" s="37" t="s">
        <v>267</v>
      </c>
      <c r="HK1" s="37" t="s">
        <v>268</v>
      </c>
      <c r="HL1" s="21" t="s">
        <v>257</v>
      </c>
      <c r="HM1" s="21" t="s">
        <v>258</v>
      </c>
      <c r="HN1" s="21" t="s">
        <v>259</v>
      </c>
      <c r="HO1" s="38" t="s">
        <v>70</v>
      </c>
      <c r="HP1" s="39" t="s">
        <v>19</v>
      </c>
      <c r="HQ1" s="38" t="s">
        <v>26</v>
      </c>
      <c r="HR1" s="39" t="s">
        <v>27</v>
      </c>
      <c r="HS1" s="38" t="s">
        <v>28</v>
      </c>
      <c r="HT1" s="39" t="s">
        <v>29</v>
      </c>
      <c r="HU1" s="40" t="s">
        <v>20</v>
      </c>
      <c r="HV1" s="40" t="s">
        <v>21</v>
      </c>
      <c r="HW1" s="41" t="s">
        <v>22</v>
      </c>
      <c r="HX1" s="42" t="s">
        <v>23</v>
      </c>
      <c r="HY1" s="43" t="s">
        <v>24</v>
      </c>
      <c r="HZ1" s="45" t="s">
        <v>71</v>
      </c>
      <c r="IA1" s="44" t="s">
        <v>25</v>
      </c>
      <c r="IB1" s="46" t="s">
        <v>260</v>
      </c>
      <c r="IC1" s="47" t="s">
        <v>30</v>
      </c>
      <c r="ID1" s="46" t="s">
        <v>261</v>
      </c>
      <c r="IE1" s="47" t="s">
        <v>31</v>
      </c>
      <c r="IF1" s="47" t="s">
        <v>32</v>
      </c>
      <c r="IG1" s="47" t="s">
        <v>262</v>
      </c>
      <c r="IH1" s="47" t="s">
        <v>33</v>
      </c>
      <c r="II1" s="47" t="s">
        <v>34</v>
      </c>
      <c r="IJ1" s="47" t="s">
        <v>35</v>
      </c>
      <c r="IK1" s="47" t="s">
        <v>36</v>
      </c>
      <c r="IL1" s="49" t="s">
        <v>37</v>
      </c>
      <c r="IM1" s="48" t="s">
        <v>38</v>
      </c>
      <c r="IN1" s="49" t="s">
        <v>39</v>
      </c>
      <c r="IO1" s="49" t="s">
        <v>40</v>
      </c>
      <c r="IP1" s="49" t="s">
        <v>41</v>
      </c>
      <c r="IQ1" s="50" t="s">
        <v>42</v>
      </c>
      <c r="IR1" s="50" t="s">
        <v>43</v>
      </c>
      <c r="IS1" s="50" t="s">
        <v>44</v>
      </c>
      <c r="IT1" s="50" t="s">
        <v>45</v>
      </c>
      <c r="IU1" s="51" t="s">
        <v>46</v>
      </c>
      <c r="IV1" s="52" t="s">
        <v>273</v>
      </c>
      <c r="IW1" s="53" t="s">
        <v>47</v>
      </c>
      <c r="IX1" s="47" t="s">
        <v>48</v>
      </c>
      <c r="IY1" s="48" t="s">
        <v>54</v>
      </c>
      <c r="IZ1" s="19" t="s">
        <v>55</v>
      </c>
      <c r="JA1" s="19" t="s">
        <v>56</v>
      </c>
      <c r="JB1" s="48" t="s">
        <v>51</v>
      </c>
      <c r="JC1" s="19" t="s">
        <v>52</v>
      </c>
      <c r="JD1" s="19" t="s">
        <v>53</v>
      </c>
      <c r="JE1" s="49" t="s">
        <v>57</v>
      </c>
      <c r="JF1" s="19" t="s">
        <v>58</v>
      </c>
      <c r="JG1" s="19" t="s">
        <v>59</v>
      </c>
      <c r="JH1" s="49" t="s">
        <v>60</v>
      </c>
      <c r="JI1" s="49" t="s">
        <v>61</v>
      </c>
      <c r="JJ1" s="49" t="s">
        <v>62</v>
      </c>
      <c r="JK1" s="49" t="s">
        <v>63</v>
      </c>
      <c r="JL1" s="19" t="s">
        <v>64</v>
      </c>
      <c r="JM1" s="48" t="s">
        <v>65</v>
      </c>
      <c r="JN1" s="19" t="s">
        <v>66</v>
      </c>
      <c r="JO1" s="49" t="s">
        <v>67</v>
      </c>
      <c r="JP1" s="49" t="s">
        <v>68</v>
      </c>
      <c r="JQ1"/>
      <c r="JR1"/>
      <c r="JS1"/>
      <c r="JT1"/>
      <c r="JU1"/>
      <c r="JV1"/>
      <c r="JW1"/>
      <c r="JX1"/>
      <c r="JY1"/>
    </row>
    <row r="2" spans="1:285" s="1" customFormat="1" x14ac:dyDescent="0.25">
      <c r="A2" s="3">
        <v>1</v>
      </c>
      <c r="B2" s="3">
        <v>0</v>
      </c>
      <c r="C2" s="3">
        <v>1</v>
      </c>
      <c r="D2" s="3">
        <v>1</v>
      </c>
      <c r="E2" s="5">
        <v>2</v>
      </c>
      <c r="F2" s="5">
        <v>75</v>
      </c>
      <c r="G2" s="55">
        <v>0</v>
      </c>
      <c r="H2" s="6">
        <v>1.58</v>
      </c>
      <c r="I2" s="5">
        <v>95</v>
      </c>
      <c r="J2" s="6">
        <f t="shared" ref="J2:J21" si="0">0.0235*I2^0.51456*(H2*100)^0.42246</f>
        <v>2.0776385435691473</v>
      </c>
      <c r="K2" s="6">
        <f t="shared" ref="K2:K21" si="1">I2/(H2*H2)</f>
        <v>38.054798910431018</v>
      </c>
      <c r="L2" s="5">
        <v>4</v>
      </c>
      <c r="M2" s="5">
        <v>110</v>
      </c>
      <c r="N2" s="5">
        <v>90</v>
      </c>
      <c r="O2" s="5">
        <v>60</v>
      </c>
      <c r="P2" s="5">
        <v>94</v>
      </c>
      <c r="Q2" s="5">
        <v>27</v>
      </c>
      <c r="R2" s="5">
        <v>1</v>
      </c>
      <c r="S2" s="5">
        <v>2</v>
      </c>
      <c r="T2" s="5">
        <v>0</v>
      </c>
      <c r="U2" s="5">
        <v>0</v>
      </c>
      <c r="V2" s="4">
        <v>1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1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1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1</v>
      </c>
      <c r="AW2" s="5">
        <v>1</v>
      </c>
      <c r="AX2" s="5">
        <v>0</v>
      </c>
      <c r="AY2" s="5">
        <f>IF(F2&gt;60,1,0)</f>
        <v>1</v>
      </c>
      <c r="AZ2" s="5">
        <v>0</v>
      </c>
      <c r="BA2" s="5">
        <f>C2</f>
        <v>1</v>
      </c>
      <c r="BB2" s="5">
        <v>0</v>
      </c>
      <c r="BC2" s="5">
        <v>1</v>
      </c>
      <c r="BD2" s="5">
        <v>1</v>
      </c>
      <c r="BE2" s="5">
        <v>0</v>
      </c>
      <c r="BF2" s="5">
        <v>0</v>
      </c>
      <c r="BG2" s="5">
        <v>1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f>AB2</f>
        <v>1</v>
      </c>
      <c r="BO2" s="5">
        <f>IF(M2&gt;100,1,0)</f>
        <v>1</v>
      </c>
      <c r="BP2" s="5">
        <v>0</v>
      </c>
      <c r="BQ2" s="5">
        <f>BI2</f>
        <v>0</v>
      </c>
      <c r="BR2" s="5">
        <f>AO2</f>
        <v>0</v>
      </c>
      <c r="BS2" s="5">
        <f>BM2</f>
        <v>0</v>
      </c>
      <c r="BT2" s="5">
        <v>1</v>
      </c>
      <c r="BU2" s="23">
        <f>1.5*BN2+1.5*BO2+1.5*BP2+BQ2+BR2+3*BS2+3*BT2</f>
        <v>6</v>
      </c>
      <c r="BV2" s="23">
        <f>BN2+BO2+BP2+BQ2+BR2+BS2+BT2</f>
        <v>3</v>
      </c>
      <c r="BW2" s="5">
        <v>2</v>
      </c>
      <c r="BX2" s="5">
        <f>IF(BU2&gt;4,2,1)</f>
        <v>2</v>
      </c>
      <c r="BY2" s="5">
        <f>IF(BV2&gt;1,2,1)</f>
        <v>2</v>
      </c>
      <c r="BZ2" s="5">
        <f>AB2</f>
        <v>1</v>
      </c>
      <c r="CA2" s="5">
        <f>IF(AND(M2&gt;75,M2&lt;95),1,0)</f>
        <v>0</v>
      </c>
      <c r="CB2" s="5">
        <f>IF(M2&gt;94,1,0)</f>
        <v>1</v>
      </c>
      <c r="CC2" s="5">
        <f>BP2</f>
        <v>0</v>
      </c>
      <c r="CD2" s="5">
        <f>BI2</f>
        <v>0</v>
      </c>
      <c r="CE2" s="5">
        <f>AO2</f>
        <v>0</v>
      </c>
      <c r="CF2" s="5">
        <f>BL2</f>
        <v>0</v>
      </c>
      <c r="CG2" s="5">
        <f>BM2</f>
        <v>0</v>
      </c>
      <c r="CH2" s="5">
        <f>IF(F2&gt;65,1,0)</f>
        <v>1</v>
      </c>
      <c r="CI2" s="4">
        <f>3*BZ2+3*CA2+5*CB2+2*CC2+2*CD2+2*CE2+3*CF2+4*CG2+1*CH2</f>
        <v>9</v>
      </c>
      <c r="CJ2" s="4">
        <f>1*BZ2+1*CA2+2*CB2+1*CC2+1*CD2+1*CE2+1*CF2+1*CG2+1*CH2</f>
        <v>4</v>
      </c>
      <c r="CK2" s="5">
        <v>2</v>
      </c>
      <c r="CL2" s="5">
        <v>2</v>
      </c>
      <c r="CM2" s="5">
        <f>IF(CI2&gt;5,2,1)</f>
        <v>2</v>
      </c>
      <c r="CN2" s="5">
        <f>IF(CJ2&gt;2,2,1)</f>
        <v>2</v>
      </c>
      <c r="CO2" s="5">
        <f>AW2</f>
        <v>1</v>
      </c>
      <c r="CP2" s="5">
        <v>3</v>
      </c>
      <c r="CQ2" s="5">
        <f>AV2</f>
        <v>1</v>
      </c>
      <c r="CR2" s="5">
        <f>C2</f>
        <v>1</v>
      </c>
      <c r="CS2" s="5">
        <v>0</v>
      </c>
      <c r="CT2" s="5">
        <v>1</v>
      </c>
      <c r="CU2" s="5">
        <v>6</v>
      </c>
      <c r="CV2" s="5">
        <v>0</v>
      </c>
      <c r="CW2" s="5">
        <f>B2</f>
        <v>0</v>
      </c>
      <c r="CX2" s="5">
        <v>0</v>
      </c>
      <c r="CY2" s="5">
        <v>0</v>
      </c>
      <c r="CZ2" s="5">
        <f>F2</f>
        <v>75</v>
      </c>
      <c r="DA2" s="5">
        <f>IF(E2=1,1,0)</f>
        <v>0</v>
      </c>
      <c r="DB2" s="5">
        <v>0</v>
      </c>
      <c r="DC2" s="5">
        <v>1</v>
      </c>
      <c r="DD2" s="5">
        <v>0</v>
      </c>
      <c r="DE2" s="5">
        <f>IF(M2&gt;110,1,0)</f>
        <v>0</v>
      </c>
      <c r="DF2" s="5">
        <f>IF(N2&lt;100,1,0)</f>
        <v>1</v>
      </c>
      <c r="DG2" s="5">
        <f>IF(Q2&gt;30,1,0)</f>
        <v>0</v>
      </c>
      <c r="DH2" s="5">
        <v>0</v>
      </c>
      <c r="DI2" s="5">
        <v>0</v>
      </c>
      <c r="DJ2" s="5">
        <f>IF(P2&lt;90,1,0)</f>
        <v>0</v>
      </c>
      <c r="DK2" s="4">
        <f t="shared" ref="DK2:DK12" si="2">CZ2+10*DA2+30*DB2+10*DC2+10*DD2+20*DE2+30*DF2+20*DG2+20*DH2+60*DI2+20*DJ2</f>
        <v>115</v>
      </c>
      <c r="DL2" s="5">
        <v>5</v>
      </c>
      <c r="DM2" s="4">
        <f>DB2+DC2+DE2+DF2+DJ2</f>
        <v>2</v>
      </c>
      <c r="DN2" s="5">
        <f>IF(DM2=0,1,2)</f>
        <v>2</v>
      </c>
      <c r="DO2" s="5">
        <f>M2</f>
        <v>110</v>
      </c>
      <c r="DP2" s="5">
        <f>IF(DO2&gt;90,1,0)</f>
        <v>1</v>
      </c>
      <c r="DQ2" s="5">
        <f>IF(DO2&lt;60,1,0)</f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32</v>
      </c>
      <c r="DX2" s="5">
        <v>43</v>
      </c>
      <c r="DY2" s="5">
        <v>42</v>
      </c>
      <c r="DZ2" s="5">
        <v>56</v>
      </c>
      <c r="EA2" s="5">
        <v>72</v>
      </c>
      <c r="EB2" s="23">
        <f>EA2/J2</f>
        <v>34.654728669170801</v>
      </c>
      <c r="EC2" s="5">
        <v>1</v>
      </c>
      <c r="ED2" s="5">
        <v>48</v>
      </c>
      <c r="EE2" s="5">
        <v>32</v>
      </c>
      <c r="EF2" s="5">
        <v>154</v>
      </c>
      <c r="EG2" s="5">
        <v>58</v>
      </c>
      <c r="EH2" s="5">
        <v>96</v>
      </c>
      <c r="EI2" s="5">
        <v>0</v>
      </c>
      <c r="EJ2" s="5">
        <v>60</v>
      </c>
      <c r="EK2" s="5">
        <v>0</v>
      </c>
      <c r="EL2" s="5">
        <v>0</v>
      </c>
      <c r="EM2" s="5">
        <v>11</v>
      </c>
      <c r="EN2" s="5">
        <v>15</v>
      </c>
      <c r="EO2" s="4">
        <v>5</v>
      </c>
      <c r="EP2" s="5">
        <v>9</v>
      </c>
      <c r="EQ2" s="5">
        <v>14</v>
      </c>
      <c r="ER2" s="4">
        <v>5</v>
      </c>
      <c r="ES2" s="5">
        <v>160</v>
      </c>
      <c r="ET2" s="23">
        <v>81.88</v>
      </c>
      <c r="EU2" s="5">
        <v>0</v>
      </c>
      <c r="EV2" s="6">
        <v>1</v>
      </c>
      <c r="EW2" s="5">
        <v>44</v>
      </c>
      <c r="EX2" s="5">
        <v>56</v>
      </c>
      <c r="EY2" s="5">
        <v>23</v>
      </c>
      <c r="EZ2" s="5">
        <v>62</v>
      </c>
      <c r="FA2" s="23">
        <f>EZ2/J2</f>
        <v>29.841571909563747</v>
      </c>
      <c r="FB2" s="5">
        <v>1</v>
      </c>
      <c r="FC2" s="5">
        <v>34</v>
      </c>
      <c r="FD2" s="5">
        <v>41</v>
      </c>
      <c r="FE2" s="5">
        <v>77</v>
      </c>
      <c r="FF2" s="5">
        <v>1</v>
      </c>
      <c r="FG2" s="6">
        <f>FD2/ED2</f>
        <v>0.85416666666666663</v>
      </c>
      <c r="FH2" s="5">
        <f>IF(FG2&gt;1,1,0)</f>
        <v>0</v>
      </c>
      <c r="FI2" s="5">
        <f>IF(FG2&gt;0.9,1,0)</f>
        <v>0</v>
      </c>
      <c r="FJ2" s="5">
        <v>0</v>
      </c>
      <c r="FK2" s="5">
        <v>27</v>
      </c>
      <c r="FL2" s="5">
        <v>1</v>
      </c>
      <c r="FM2" s="5">
        <v>16</v>
      </c>
      <c r="FN2" s="31">
        <f>(FK2-FM2)/FK2</f>
        <v>0.40740740740740738</v>
      </c>
      <c r="FO2" s="5">
        <v>40</v>
      </c>
      <c r="FP2" s="5">
        <v>0</v>
      </c>
      <c r="FQ2" s="5">
        <v>0</v>
      </c>
      <c r="FR2" s="4">
        <v>16</v>
      </c>
      <c r="FS2" s="4">
        <v>1</v>
      </c>
      <c r="FT2" s="5">
        <v>0</v>
      </c>
      <c r="FU2" s="5">
        <v>2</v>
      </c>
      <c r="FV2" s="5">
        <v>2</v>
      </c>
      <c r="FW2" s="5">
        <v>2</v>
      </c>
      <c r="FX2" s="23">
        <v>26</v>
      </c>
      <c r="FY2" s="23">
        <v>40</v>
      </c>
      <c r="FZ2" s="5">
        <v>1</v>
      </c>
      <c r="GA2" s="5">
        <v>1</v>
      </c>
      <c r="GB2" s="5">
        <v>32</v>
      </c>
      <c r="GC2" s="5">
        <v>1</v>
      </c>
      <c r="GD2" s="5">
        <v>1</v>
      </c>
      <c r="GE2" s="28">
        <v>1</v>
      </c>
      <c r="GF2" s="28">
        <v>1</v>
      </c>
      <c r="GG2" s="5">
        <v>0</v>
      </c>
      <c r="GH2" s="28"/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1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3</v>
      </c>
      <c r="GZ2" s="5">
        <v>2</v>
      </c>
      <c r="HA2" s="28">
        <v>3</v>
      </c>
      <c r="HB2" s="5">
        <v>0</v>
      </c>
      <c r="HC2" s="4">
        <v>0</v>
      </c>
      <c r="HD2" s="5">
        <v>1</v>
      </c>
      <c r="HE2" s="5">
        <v>1</v>
      </c>
      <c r="HF2" s="5">
        <v>1</v>
      </c>
      <c r="HG2" s="23">
        <v>37</v>
      </c>
      <c r="HH2" s="23">
        <v>36</v>
      </c>
      <c r="HI2" s="5">
        <f>IF(HG2&gt;HH2,1,0)</f>
        <v>1</v>
      </c>
      <c r="HJ2" s="23">
        <v>22</v>
      </c>
      <c r="HK2" s="23">
        <v>26</v>
      </c>
      <c r="HL2" s="4">
        <v>60</v>
      </c>
      <c r="HM2" s="4">
        <v>0</v>
      </c>
      <c r="HN2" s="4">
        <v>0</v>
      </c>
      <c r="HO2" s="7">
        <v>0.98</v>
      </c>
      <c r="HP2" s="4">
        <v>1</v>
      </c>
      <c r="HQ2" s="7">
        <v>106</v>
      </c>
      <c r="HR2" s="4">
        <v>0</v>
      </c>
      <c r="HS2" s="7">
        <v>28.1</v>
      </c>
      <c r="HT2" s="4">
        <v>1</v>
      </c>
      <c r="HU2" s="4">
        <v>5000</v>
      </c>
      <c r="HV2" s="4">
        <v>1</v>
      </c>
      <c r="HW2" s="7">
        <v>116.13</v>
      </c>
      <c r="HX2" s="4">
        <v>1</v>
      </c>
      <c r="HY2" s="4">
        <v>40</v>
      </c>
      <c r="HZ2" s="24">
        <v>6.6</v>
      </c>
      <c r="IA2" s="4">
        <v>0</v>
      </c>
      <c r="IB2" s="7">
        <v>11.71</v>
      </c>
      <c r="IC2" s="4">
        <v>1</v>
      </c>
      <c r="ID2" s="7">
        <v>4.75</v>
      </c>
      <c r="IE2" s="4">
        <v>146</v>
      </c>
      <c r="IF2" s="4">
        <v>0</v>
      </c>
      <c r="IG2" s="4">
        <v>239</v>
      </c>
      <c r="IH2" s="4">
        <v>0</v>
      </c>
      <c r="II2" s="4">
        <v>0</v>
      </c>
      <c r="IJ2" s="4">
        <v>14</v>
      </c>
      <c r="IK2" s="4">
        <v>0</v>
      </c>
      <c r="IL2" s="24">
        <v>19.100000000000001</v>
      </c>
      <c r="IM2" s="7">
        <v>2.1</v>
      </c>
      <c r="IN2" s="24">
        <v>14.7</v>
      </c>
      <c r="IO2" s="24">
        <v>1.02</v>
      </c>
      <c r="IP2" s="24">
        <v>96</v>
      </c>
      <c r="IQ2" s="7">
        <v>5.5</v>
      </c>
      <c r="IR2" s="7">
        <v>3.17</v>
      </c>
      <c r="IS2" s="7">
        <v>1.04</v>
      </c>
      <c r="IT2" s="7">
        <v>3.29</v>
      </c>
      <c r="IU2" s="7">
        <v>13.15</v>
      </c>
      <c r="IV2" s="4">
        <f>IF(IU2&gt;10,1,0)</f>
        <v>1</v>
      </c>
      <c r="IW2" s="24">
        <v>6.4</v>
      </c>
      <c r="IX2" s="4">
        <f>IF(IW2&gt;5.9,1,0)</f>
        <v>1</v>
      </c>
      <c r="IY2" s="7">
        <v>7.43</v>
      </c>
      <c r="IZ2" s="4">
        <v>42</v>
      </c>
      <c r="JA2" s="4">
        <v>25</v>
      </c>
      <c r="JB2" s="7"/>
      <c r="JC2" s="4"/>
      <c r="JD2" s="4"/>
      <c r="JE2" s="24">
        <v>13.6</v>
      </c>
      <c r="JF2" s="4">
        <v>44</v>
      </c>
      <c r="JG2" s="4">
        <v>48</v>
      </c>
      <c r="JH2" s="24"/>
      <c r="JI2" s="24"/>
      <c r="JJ2" s="24"/>
      <c r="JK2" s="24">
        <v>4.5</v>
      </c>
      <c r="JL2" s="4"/>
      <c r="JM2" s="7">
        <v>7.19</v>
      </c>
      <c r="JN2" s="4"/>
      <c r="JO2" s="24">
        <v>5.9</v>
      </c>
      <c r="JP2" s="24">
        <v>1.2</v>
      </c>
    </row>
    <row r="3" spans="1:285" s="1" customFormat="1" x14ac:dyDescent="0.25">
      <c r="A3" s="3">
        <v>2</v>
      </c>
      <c r="B3" s="3">
        <v>0</v>
      </c>
      <c r="C3" s="3">
        <v>0</v>
      </c>
      <c r="D3" s="3">
        <v>0</v>
      </c>
      <c r="E3" s="5">
        <v>2</v>
      </c>
      <c r="F3" s="5">
        <v>87</v>
      </c>
      <c r="G3" s="55">
        <v>0</v>
      </c>
      <c r="H3" s="6">
        <v>1.56</v>
      </c>
      <c r="I3" s="5">
        <v>70</v>
      </c>
      <c r="J3" s="6">
        <f t="shared" si="0"/>
        <v>1.765992795719709</v>
      </c>
      <c r="K3" s="23">
        <f t="shared" si="1"/>
        <v>28.763971071663377</v>
      </c>
      <c r="L3" s="5">
        <v>2</v>
      </c>
      <c r="M3" s="5">
        <v>50</v>
      </c>
      <c r="N3" s="5">
        <v>140</v>
      </c>
      <c r="O3" s="5">
        <v>90</v>
      </c>
      <c r="P3" s="5">
        <v>100</v>
      </c>
      <c r="Q3" s="5">
        <v>15</v>
      </c>
      <c r="R3" s="5">
        <v>0</v>
      </c>
      <c r="S3" s="5"/>
      <c r="T3" s="5">
        <v>0</v>
      </c>
      <c r="U3" s="5">
        <v>0</v>
      </c>
      <c r="V3" s="4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1</v>
      </c>
      <c r="AT3" s="5">
        <v>0</v>
      </c>
      <c r="AU3" s="5">
        <v>0</v>
      </c>
      <c r="AV3" s="5">
        <v>1</v>
      </c>
      <c r="AW3" s="5">
        <v>1</v>
      </c>
      <c r="AX3" s="5">
        <v>0</v>
      </c>
      <c r="AY3" s="5">
        <f>IF(F3&gt;60,1,0)</f>
        <v>1</v>
      </c>
      <c r="AZ3" s="5">
        <v>0</v>
      </c>
      <c r="BA3" s="5">
        <f>C3</f>
        <v>0</v>
      </c>
      <c r="BB3" s="5">
        <v>0</v>
      </c>
      <c r="BC3" s="5">
        <v>1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1</v>
      </c>
      <c r="BM3" s="5">
        <v>1</v>
      </c>
      <c r="BN3" s="5">
        <f t="shared" ref="BN3:BN22" si="3">AB3</f>
        <v>0</v>
      </c>
      <c r="BO3" s="5">
        <f t="shared" ref="BO3:BO22" si="4">IF(M3&gt;100,1,0)</f>
        <v>0</v>
      </c>
      <c r="BP3" s="5">
        <v>0</v>
      </c>
      <c r="BQ3" s="5">
        <f t="shared" ref="BQ3:BQ22" si="5">BI3</f>
        <v>0</v>
      </c>
      <c r="BR3" s="5">
        <f t="shared" ref="BR3:BR22" si="6">AO3</f>
        <v>0</v>
      </c>
      <c r="BS3" s="5">
        <f t="shared" ref="BS3:BS22" si="7">BM3</f>
        <v>1</v>
      </c>
      <c r="BT3" s="5">
        <v>1</v>
      </c>
      <c r="BU3" s="23">
        <f t="shared" ref="BU3:BU97" si="8">1.5*BN3+1.5*BO3+1.5*BP3+BQ3+BR3+3*BS3+3*BT3</f>
        <v>6</v>
      </c>
      <c r="BV3" s="23">
        <f t="shared" ref="BV3:BV22" si="9">BN3+BO3+BP3+BQ3+BR3+BS3+BT3</f>
        <v>2</v>
      </c>
      <c r="BW3" s="5">
        <v>2</v>
      </c>
      <c r="BX3" s="5">
        <f t="shared" ref="BX3:BX22" si="10">IF(BU3&gt;4,2,1)</f>
        <v>2</v>
      </c>
      <c r="BY3" s="5">
        <f t="shared" ref="BY3:BY22" si="11">IF(BV3&gt;1,2,1)</f>
        <v>2</v>
      </c>
      <c r="BZ3" s="5">
        <f t="shared" ref="BZ3:BZ22" si="12">AB3</f>
        <v>0</v>
      </c>
      <c r="CA3" s="5">
        <f t="shared" ref="CA3:CA22" si="13">IF(AND(M3&gt;75,M3&lt;95),1,0)</f>
        <v>0</v>
      </c>
      <c r="CB3" s="5">
        <f t="shared" ref="CB3:CB22" si="14">IF(M3&gt;94,1,0)</f>
        <v>0</v>
      </c>
      <c r="CC3" s="5">
        <f t="shared" ref="CC3:CC22" si="15">BP3</f>
        <v>0</v>
      </c>
      <c r="CD3" s="5">
        <f t="shared" ref="CD3:CD22" si="16">BI3</f>
        <v>0</v>
      </c>
      <c r="CE3" s="5">
        <f t="shared" ref="CE3:CE22" si="17">AO3</f>
        <v>0</v>
      </c>
      <c r="CF3" s="5">
        <f t="shared" ref="CF3:CF22" si="18">BL3</f>
        <v>1</v>
      </c>
      <c r="CG3" s="5">
        <f t="shared" ref="CG3:CG22" si="19">BM3</f>
        <v>1</v>
      </c>
      <c r="CH3" s="5">
        <f>IF(F3&gt;65,1,0)</f>
        <v>1</v>
      </c>
      <c r="CI3" s="4">
        <f t="shared" ref="CI3:CI31" si="20">3*BZ3+3*CA3+5*CB3+2*CC3+2*CD3+2*CE3+3*CF3+4*CG3+1*CH3</f>
        <v>8</v>
      </c>
      <c r="CJ3" s="4">
        <f t="shared" ref="CJ3:CJ98" si="21">1*BZ3+1*CA3+2*CB3+1*CC3+1*CD3+1*CE3+1*CF3+1*CG3+1*CH3</f>
        <v>3</v>
      </c>
      <c r="CK3" s="4">
        <v>3</v>
      </c>
      <c r="CL3" s="4">
        <v>2</v>
      </c>
      <c r="CM3" s="5">
        <f t="shared" ref="CM3:CM22" si="22">IF(CI3&gt;5,2,1)</f>
        <v>2</v>
      </c>
      <c r="CN3" s="5">
        <f t="shared" ref="CN3:CN22" si="23">IF(CJ3&gt;2,2,1)</f>
        <v>2</v>
      </c>
      <c r="CO3" s="5">
        <f t="shared" ref="CO3:CO22" si="24">AW3</f>
        <v>1</v>
      </c>
      <c r="CP3" s="4">
        <v>0</v>
      </c>
      <c r="CQ3" s="5">
        <f t="shared" ref="CQ3:CQ22" si="25">AV3</f>
        <v>1</v>
      </c>
      <c r="CR3" s="5">
        <f>C3</f>
        <v>0</v>
      </c>
      <c r="CS3" s="4">
        <v>0</v>
      </c>
      <c r="CT3" s="4">
        <v>1</v>
      </c>
      <c r="CU3" s="4">
        <v>2</v>
      </c>
      <c r="CV3" s="4">
        <v>0</v>
      </c>
      <c r="CW3" s="5">
        <f>B3</f>
        <v>0</v>
      </c>
      <c r="CX3" s="4">
        <v>0</v>
      </c>
      <c r="CY3" s="4">
        <v>0</v>
      </c>
      <c r="CZ3" s="5">
        <f>F3</f>
        <v>87</v>
      </c>
      <c r="DA3" s="5">
        <f>IF(E3=1,1,0)</f>
        <v>0</v>
      </c>
      <c r="DB3" s="4">
        <v>0</v>
      </c>
      <c r="DC3" s="4">
        <v>1</v>
      </c>
      <c r="DD3" s="4">
        <v>0</v>
      </c>
      <c r="DE3" s="5">
        <f>IF(M3&gt;110,1,0)</f>
        <v>0</v>
      </c>
      <c r="DF3" s="5">
        <f>IF(N3&lt;100,1,0)</f>
        <v>0</v>
      </c>
      <c r="DG3" s="5">
        <f>IF(Q3&gt;30,1,0)</f>
        <v>0</v>
      </c>
      <c r="DH3" s="4">
        <v>0</v>
      </c>
      <c r="DI3" s="4">
        <v>0</v>
      </c>
      <c r="DJ3" s="5">
        <f>IF(P3&lt;90,1,0)</f>
        <v>0</v>
      </c>
      <c r="DK3" s="4">
        <f t="shared" si="2"/>
        <v>97</v>
      </c>
      <c r="DL3" s="4">
        <v>3</v>
      </c>
      <c r="DM3" s="4">
        <f>DB3+DC3+DE3+DF3+DJ3</f>
        <v>1</v>
      </c>
      <c r="DN3" s="5">
        <f>IF(DM3=0,1,2)</f>
        <v>2</v>
      </c>
      <c r="DO3" s="5">
        <f>M3</f>
        <v>50</v>
      </c>
      <c r="DP3" s="5">
        <f t="shared" ref="DP3:DP6" si="26">IF(DO3&gt;90,1,0)</f>
        <v>0</v>
      </c>
      <c r="DQ3" s="5">
        <f t="shared" ref="DQ3:DQ6" si="27">IF(DO3&lt;60,1,0)</f>
        <v>1</v>
      </c>
      <c r="DR3" s="4">
        <v>1</v>
      </c>
      <c r="DS3" s="4">
        <v>1</v>
      </c>
      <c r="DT3" s="4">
        <v>0</v>
      </c>
      <c r="DU3" s="4">
        <v>0</v>
      </c>
      <c r="DV3" s="4">
        <v>0</v>
      </c>
      <c r="DW3" s="4">
        <v>24</v>
      </c>
      <c r="DX3" s="4">
        <v>40</v>
      </c>
      <c r="DY3" s="4">
        <v>44</v>
      </c>
      <c r="DZ3" s="4">
        <v>57</v>
      </c>
      <c r="EA3" s="4">
        <v>75</v>
      </c>
      <c r="EB3" s="23">
        <f>EA3/J3</f>
        <v>42.469029421739322</v>
      </c>
      <c r="EC3" s="4">
        <v>1</v>
      </c>
      <c r="ED3" s="4">
        <v>41</v>
      </c>
      <c r="EE3" s="4">
        <v>30</v>
      </c>
      <c r="EF3" s="4">
        <v>50</v>
      </c>
      <c r="EG3" s="4">
        <v>17</v>
      </c>
      <c r="EH3" s="4">
        <v>33</v>
      </c>
      <c r="EI3" s="4">
        <v>0</v>
      </c>
      <c r="EJ3" s="4">
        <v>64</v>
      </c>
      <c r="EK3" s="4">
        <v>0</v>
      </c>
      <c r="EL3" s="4">
        <v>0</v>
      </c>
      <c r="EM3" s="4">
        <v>9</v>
      </c>
      <c r="EN3" s="4">
        <v>11</v>
      </c>
      <c r="EO3" s="4">
        <v>6</v>
      </c>
      <c r="EP3" s="4">
        <v>8</v>
      </c>
      <c r="EQ3" s="4">
        <v>11</v>
      </c>
      <c r="ER3" s="4">
        <v>6</v>
      </c>
      <c r="ES3" s="4">
        <v>102</v>
      </c>
      <c r="ET3" s="24">
        <v>59.99</v>
      </c>
      <c r="EU3" s="4">
        <v>0</v>
      </c>
      <c r="EV3" s="7">
        <v>1</v>
      </c>
      <c r="EW3" s="4">
        <v>42</v>
      </c>
      <c r="EX3" s="4">
        <v>50</v>
      </c>
      <c r="EY3" s="4">
        <v>18</v>
      </c>
      <c r="EZ3" s="4">
        <v>55</v>
      </c>
      <c r="FA3" s="23">
        <f>EZ3/J3</f>
        <v>31.1439549092755</v>
      </c>
      <c r="FB3" s="4">
        <v>1</v>
      </c>
      <c r="FC3" s="4">
        <v>33</v>
      </c>
      <c r="FD3" s="4">
        <v>37</v>
      </c>
      <c r="FE3" s="4">
        <v>66</v>
      </c>
      <c r="FF3" s="4">
        <v>0</v>
      </c>
      <c r="FG3" s="6">
        <f t="shared" ref="FG3:FG22" si="28">FD3/ED3</f>
        <v>0.90243902439024393</v>
      </c>
      <c r="FH3" s="5">
        <f t="shared" ref="FH3:FH13" si="29">IF(FG3&gt;1,1,0)</f>
        <v>0</v>
      </c>
      <c r="FI3" s="5">
        <f t="shared" ref="FI3:FI22" si="30">IF(FG3&gt;0.9,1,0)</f>
        <v>1</v>
      </c>
      <c r="FJ3" s="4">
        <v>0</v>
      </c>
      <c r="FK3" s="4">
        <v>20</v>
      </c>
      <c r="FL3" s="4">
        <v>0</v>
      </c>
      <c r="FM3" s="4">
        <v>17</v>
      </c>
      <c r="FN3" s="31">
        <f t="shared" ref="FN3" si="31">(FK3-FM3)/FK3</f>
        <v>0.15</v>
      </c>
      <c r="FO3" s="4">
        <v>75</v>
      </c>
      <c r="FP3" s="4">
        <v>0</v>
      </c>
      <c r="FQ3" s="4">
        <v>1</v>
      </c>
      <c r="FR3" s="4">
        <v>12</v>
      </c>
      <c r="FS3" s="4">
        <v>1</v>
      </c>
      <c r="FT3" s="4">
        <v>0</v>
      </c>
      <c r="FU3" s="4">
        <v>1</v>
      </c>
      <c r="FV3" s="4">
        <v>1</v>
      </c>
      <c r="FW3" s="4">
        <v>3</v>
      </c>
      <c r="FX3" s="24">
        <v>43</v>
      </c>
      <c r="FY3" s="24">
        <v>75</v>
      </c>
      <c r="FZ3" s="4">
        <v>2</v>
      </c>
      <c r="GA3" s="4">
        <v>1</v>
      </c>
      <c r="GB3" s="4">
        <v>22</v>
      </c>
      <c r="GC3" s="4">
        <v>0</v>
      </c>
      <c r="GD3" s="4">
        <v>1</v>
      </c>
      <c r="GE3" s="35">
        <v>3</v>
      </c>
      <c r="GF3" s="35">
        <v>3</v>
      </c>
      <c r="GG3" s="35">
        <v>1</v>
      </c>
      <c r="GH3" s="35">
        <v>3</v>
      </c>
      <c r="GI3" s="4">
        <v>1</v>
      </c>
      <c r="GJ3" s="4">
        <v>1</v>
      </c>
      <c r="GK3" s="4">
        <v>1</v>
      </c>
      <c r="GL3" s="4">
        <v>1</v>
      </c>
      <c r="GM3" s="4">
        <v>1</v>
      </c>
      <c r="GN3" s="4">
        <v>1</v>
      </c>
      <c r="GO3" s="4">
        <v>1</v>
      </c>
      <c r="GP3" s="4">
        <v>1</v>
      </c>
      <c r="GQ3" s="4">
        <v>1</v>
      </c>
      <c r="GR3" s="4">
        <v>0</v>
      </c>
      <c r="GS3" s="4">
        <v>1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3</v>
      </c>
      <c r="GZ3" s="4">
        <v>1</v>
      </c>
      <c r="HA3" s="28">
        <v>3</v>
      </c>
      <c r="HB3" s="4">
        <v>1</v>
      </c>
      <c r="HC3" s="4">
        <v>1</v>
      </c>
      <c r="HD3" s="4">
        <v>1</v>
      </c>
      <c r="HE3" s="4">
        <v>1</v>
      </c>
      <c r="HF3" s="4">
        <v>1</v>
      </c>
      <c r="HG3" s="24">
        <v>31</v>
      </c>
      <c r="HH3" s="24">
        <v>28</v>
      </c>
      <c r="HI3" s="5">
        <f>IF(HG3&gt;HH3,1,0)</f>
        <v>1</v>
      </c>
      <c r="HJ3" s="24">
        <v>23</v>
      </c>
      <c r="HK3" s="24">
        <v>26</v>
      </c>
      <c r="HL3" s="4">
        <v>60</v>
      </c>
      <c r="HM3" s="4">
        <v>0</v>
      </c>
      <c r="HN3" s="4">
        <v>1</v>
      </c>
      <c r="HO3" s="7">
        <v>0.05</v>
      </c>
      <c r="HP3" s="4">
        <v>1</v>
      </c>
      <c r="HQ3" s="7">
        <v>67.989999999999995</v>
      </c>
      <c r="HR3" s="4">
        <v>0</v>
      </c>
      <c r="HS3" s="7">
        <v>12.2</v>
      </c>
      <c r="HT3" s="4">
        <v>0</v>
      </c>
      <c r="HU3" s="4">
        <v>5000</v>
      </c>
      <c r="HV3" s="4">
        <v>1</v>
      </c>
      <c r="HW3" s="7">
        <v>164.38</v>
      </c>
      <c r="HX3" s="4">
        <v>1</v>
      </c>
      <c r="HY3" s="4">
        <v>24</v>
      </c>
      <c r="HZ3" s="24">
        <v>560</v>
      </c>
      <c r="IA3" s="4">
        <v>1</v>
      </c>
      <c r="IB3" s="7">
        <v>6.6</v>
      </c>
      <c r="IC3" s="4">
        <v>0</v>
      </c>
      <c r="ID3" s="7">
        <v>4.95</v>
      </c>
      <c r="IE3" s="4">
        <v>138</v>
      </c>
      <c r="IF3" s="4">
        <v>0</v>
      </c>
      <c r="IG3" s="4">
        <v>302</v>
      </c>
      <c r="IH3" s="4">
        <v>0</v>
      </c>
      <c r="II3" s="4">
        <v>0</v>
      </c>
      <c r="IJ3" s="4">
        <v>15</v>
      </c>
      <c r="IK3" s="4">
        <v>0</v>
      </c>
      <c r="IL3" s="24">
        <v>29</v>
      </c>
      <c r="IM3" s="7">
        <v>5.61</v>
      </c>
      <c r="IN3" s="24">
        <v>17.8</v>
      </c>
      <c r="IO3" s="24">
        <v>1.26</v>
      </c>
      <c r="IP3" s="24">
        <v>68</v>
      </c>
      <c r="IQ3" s="7">
        <v>4.97</v>
      </c>
      <c r="IR3" s="7">
        <v>3.57</v>
      </c>
      <c r="IS3" s="7">
        <v>1.1000000000000001</v>
      </c>
      <c r="IT3" s="7">
        <v>2.21</v>
      </c>
      <c r="IU3" s="7">
        <v>24.77</v>
      </c>
      <c r="IV3" s="4">
        <f t="shared" ref="IV3:IV25" si="32">IF(IU3&gt;10,1,0)</f>
        <v>1</v>
      </c>
      <c r="IW3" s="24">
        <v>20.22</v>
      </c>
      <c r="IX3" s="4">
        <f t="shared" ref="IX3:IX22" si="33">IF(IW3&gt;5.9,1,0)</f>
        <v>1</v>
      </c>
      <c r="IY3" s="7">
        <v>7.34</v>
      </c>
      <c r="IZ3" s="4">
        <v>42</v>
      </c>
      <c r="JA3" s="4">
        <v>31.3</v>
      </c>
      <c r="JB3" s="7">
        <v>7.34</v>
      </c>
      <c r="JC3" s="4">
        <v>42</v>
      </c>
      <c r="JD3" s="4">
        <v>31.3</v>
      </c>
      <c r="JE3" s="24">
        <v>12.1</v>
      </c>
      <c r="JF3" s="4">
        <v>37.299999999999997</v>
      </c>
      <c r="JG3" s="4">
        <v>56.5</v>
      </c>
      <c r="JH3" s="24">
        <v>285.3</v>
      </c>
      <c r="JI3" s="24">
        <v>2</v>
      </c>
      <c r="JJ3" s="24">
        <v>0.8</v>
      </c>
      <c r="JK3" s="24">
        <v>3</v>
      </c>
      <c r="JL3" s="4">
        <v>139</v>
      </c>
      <c r="JM3" s="7">
        <v>0.59</v>
      </c>
      <c r="JN3" s="4">
        <v>108</v>
      </c>
      <c r="JO3" s="24">
        <v>6.8</v>
      </c>
      <c r="JP3" s="24">
        <v>1.4</v>
      </c>
    </row>
    <row r="4" spans="1:285" s="1" customFormat="1" x14ac:dyDescent="0.25">
      <c r="A4" s="3">
        <v>3</v>
      </c>
      <c r="B4" s="3">
        <v>0</v>
      </c>
      <c r="C4" s="3">
        <v>1</v>
      </c>
      <c r="D4" s="3">
        <v>0</v>
      </c>
      <c r="E4" s="5">
        <v>1</v>
      </c>
      <c r="F4" s="5">
        <v>64</v>
      </c>
      <c r="G4" s="55">
        <v>0</v>
      </c>
      <c r="H4" s="6">
        <v>1.76</v>
      </c>
      <c r="I4" s="5">
        <v>100</v>
      </c>
      <c r="J4" s="6">
        <f t="shared" si="0"/>
        <v>2.2326834025976132</v>
      </c>
      <c r="K4" s="6">
        <f t="shared" si="1"/>
        <v>32.283057851239668</v>
      </c>
      <c r="L4" s="5">
        <v>3</v>
      </c>
      <c r="M4" s="5">
        <v>82</v>
      </c>
      <c r="N4" s="5">
        <v>150</v>
      </c>
      <c r="O4" s="5">
        <v>90</v>
      </c>
      <c r="P4" s="5">
        <v>97</v>
      </c>
      <c r="Q4" s="5">
        <v>19</v>
      </c>
      <c r="R4" s="5">
        <v>1</v>
      </c>
      <c r="S4" s="5">
        <v>1</v>
      </c>
      <c r="T4" s="5">
        <v>0</v>
      </c>
      <c r="U4" s="5">
        <v>0</v>
      </c>
      <c r="V4" s="4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1</v>
      </c>
      <c r="AN4" s="5">
        <v>0</v>
      </c>
      <c r="AO4" s="5">
        <v>1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1</v>
      </c>
      <c r="AX4" s="5">
        <v>0</v>
      </c>
      <c r="AY4" s="5">
        <f>IF(F4&gt;60,1,0)</f>
        <v>1</v>
      </c>
      <c r="AZ4" s="5">
        <v>0</v>
      </c>
      <c r="BA4" s="5">
        <f>C4</f>
        <v>1</v>
      </c>
      <c r="BB4" s="5">
        <v>0</v>
      </c>
      <c r="BC4" s="5">
        <v>1</v>
      </c>
      <c r="BD4" s="5">
        <v>0</v>
      </c>
      <c r="BE4" s="5">
        <v>1</v>
      </c>
      <c r="BF4" s="5">
        <v>0</v>
      </c>
      <c r="BG4" s="5">
        <v>0</v>
      </c>
      <c r="BH4" s="5">
        <v>1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f t="shared" si="3"/>
        <v>0</v>
      </c>
      <c r="BO4" s="5">
        <f t="shared" si="4"/>
        <v>0</v>
      </c>
      <c r="BP4" s="5">
        <v>0</v>
      </c>
      <c r="BQ4" s="5">
        <f t="shared" si="5"/>
        <v>0</v>
      </c>
      <c r="BR4" s="5">
        <f t="shared" si="6"/>
        <v>1</v>
      </c>
      <c r="BS4" s="5">
        <f t="shared" si="7"/>
        <v>0</v>
      </c>
      <c r="BT4" s="5">
        <v>0</v>
      </c>
      <c r="BU4" s="23">
        <f t="shared" si="8"/>
        <v>1</v>
      </c>
      <c r="BV4" s="23">
        <f t="shared" si="9"/>
        <v>1</v>
      </c>
      <c r="BW4" s="5">
        <v>1</v>
      </c>
      <c r="BX4" s="5">
        <f t="shared" si="10"/>
        <v>1</v>
      </c>
      <c r="BY4" s="5">
        <f t="shared" si="11"/>
        <v>1</v>
      </c>
      <c r="BZ4" s="5">
        <f t="shared" si="12"/>
        <v>0</v>
      </c>
      <c r="CA4" s="5">
        <f t="shared" si="13"/>
        <v>1</v>
      </c>
      <c r="CB4" s="5">
        <f t="shared" si="14"/>
        <v>0</v>
      </c>
      <c r="CC4" s="5">
        <f t="shared" si="15"/>
        <v>0</v>
      </c>
      <c r="CD4" s="5">
        <f t="shared" si="16"/>
        <v>0</v>
      </c>
      <c r="CE4" s="5">
        <f t="shared" si="17"/>
        <v>1</v>
      </c>
      <c r="CF4" s="5">
        <f t="shared" si="18"/>
        <v>0</v>
      </c>
      <c r="CG4" s="5">
        <f t="shared" si="19"/>
        <v>0</v>
      </c>
      <c r="CH4" s="5">
        <f>IF(F4&gt;65,1,0)</f>
        <v>0</v>
      </c>
      <c r="CI4" s="4">
        <f t="shared" si="20"/>
        <v>5</v>
      </c>
      <c r="CJ4" s="4">
        <f t="shared" si="21"/>
        <v>2</v>
      </c>
      <c r="CK4" s="4">
        <v>1</v>
      </c>
      <c r="CL4" s="4">
        <v>2</v>
      </c>
      <c r="CM4" s="5">
        <f t="shared" si="22"/>
        <v>1</v>
      </c>
      <c r="CN4" s="5">
        <f t="shared" si="23"/>
        <v>1</v>
      </c>
      <c r="CO4" s="5">
        <f t="shared" si="24"/>
        <v>1</v>
      </c>
      <c r="CP4" s="4">
        <v>0</v>
      </c>
      <c r="CQ4" s="5">
        <f t="shared" si="25"/>
        <v>0</v>
      </c>
      <c r="CR4" s="5">
        <f>C4</f>
        <v>1</v>
      </c>
      <c r="CS4" s="4">
        <v>0</v>
      </c>
      <c r="CT4" s="4">
        <v>0</v>
      </c>
      <c r="CU4" s="4"/>
      <c r="CV4" s="4">
        <v>0</v>
      </c>
      <c r="CW4" s="5">
        <f>B4</f>
        <v>0</v>
      </c>
      <c r="CX4" s="4">
        <v>0</v>
      </c>
      <c r="CY4" s="4">
        <v>0</v>
      </c>
      <c r="CZ4" s="5">
        <f>F4</f>
        <v>64</v>
      </c>
      <c r="DA4" s="5">
        <f>IF(E4=1,1,0)</f>
        <v>1</v>
      </c>
      <c r="DB4" s="4">
        <v>1</v>
      </c>
      <c r="DC4" s="4">
        <v>1</v>
      </c>
      <c r="DD4" s="4">
        <v>0</v>
      </c>
      <c r="DE4" s="5">
        <f>IF(M4&gt;110,1,0)</f>
        <v>0</v>
      </c>
      <c r="DF4" s="5">
        <f>IF(N4&lt;100,1,0)</f>
        <v>0</v>
      </c>
      <c r="DG4" s="5">
        <f>IF(Q4&gt;30,1,0)</f>
        <v>0</v>
      </c>
      <c r="DH4" s="4">
        <v>0</v>
      </c>
      <c r="DI4" s="4">
        <v>0</v>
      </c>
      <c r="DJ4" s="5">
        <f>IF(P4&lt;90,1,0)</f>
        <v>0</v>
      </c>
      <c r="DK4" s="4">
        <f t="shared" si="2"/>
        <v>114</v>
      </c>
      <c r="DL4" s="4">
        <v>4</v>
      </c>
      <c r="DM4" s="4">
        <f>DB4+DC4+DE4+DF4+DJ4</f>
        <v>2</v>
      </c>
      <c r="DN4" s="5">
        <f>IF(DM4=0,1,2)</f>
        <v>2</v>
      </c>
      <c r="DO4" s="5">
        <f>M4</f>
        <v>82</v>
      </c>
      <c r="DP4" s="5">
        <f t="shared" si="26"/>
        <v>0</v>
      </c>
      <c r="DQ4" s="5">
        <f t="shared" si="27"/>
        <v>0</v>
      </c>
      <c r="DR4" s="5">
        <v>0</v>
      </c>
      <c r="DS4" s="4">
        <v>0</v>
      </c>
      <c r="DT4" s="4">
        <v>0</v>
      </c>
      <c r="DU4" s="4">
        <v>0</v>
      </c>
      <c r="DV4" s="4">
        <v>1</v>
      </c>
      <c r="DW4" s="4">
        <v>38</v>
      </c>
      <c r="DX4" s="4">
        <v>42</v>
      </c>
      <c r="DY4" s="4">
        <v>40</v>
      </c>
      <c r="DZ4" s="4">
        <v>55</v>
      </c>
      <c r="EA4" s="4">
        <v>76</v>
      </c>
      <c r="EB4" s="23">
        <f>EA4/J4</f>
        <v>34.039756783956868</v>
      </c>
      <c r="EC4" s="4">
        <v>1</v>
      </c>
      <c r="ED4" s="4">
        <v>58</v>
      </c>
      <c r="EE4" s="4">
        <v>39</v>
      </c>
      <c r="EF4" s="4">
        <v>151</v>
      </c>
      <c r="EG4" s="4">
        <v>66</v>
      </c>
      <c r="EH4" s="4">
        <v>85</v>
      </c>
      <c r="EI4" s="4">
        <v>0</v>
      </c>
      <c r="EJ4" s="4">
        <v>56</v>
      </c>
      <c r="EK4" s="4">
        <v>0</v>
      </c>
      <c r="EL4" s="4">
        <v>1</v>
      </c>
      <c r="EM4" s="4">
        <v>10</v>
      </c>
      <c r="EN4" s="4">
        <v>15</v>
      </c>
      <c r="EO4" s="4">
        <v>6</v>
      </c>
      <c r="EP4" s="4">
        <v>11</v>
      </c>
      <c r="EQ4" s="4">
        <v>17</v>
      </c>
      <c r="ER4" s="4">
        <v>6</v>
      </c>
      <c r="ES4" s="4">
        <v>250</v>
      </c>
      <c r="ET4" s="24">
        <v>115.77</v>
      </c>
      <c r="EU4" s="4">
        <v>1</v>
      </c>
      <c r="EV4" s="7">
        <v>1</v>
      </c>
      <c r="EW4" s="4">
        <v>41</v>
      </c>
      <c r="EX4" s="4">
        <v>54</v>
      </c>
      <c r="EY4" s="4">
        <v>22</v>
      </c>
      <c r="EZ4" s="4">
        <v>70</v>
      </c>
      <c r="FA4" s="24">
        <f>EZ4/J4</f>
        <v>31.352407564170797</v>
      </c>
      <c r="FB4" s="4">
        <v>1</v>
      </c>
      <c r="FC4" s="4">
        <v>30</v>
      </c>
      <c r="FD4" s="4">
        <v>37</v>
      </c>
      <c r="FE4" s="4">
        <v>80</v>
      </c>
      <c r="FF4" s="4">
        <v>0</v>
      </c>
      <c r="FG4" s="6">
        <f t="shared" si="28"/>
        <v>0.63793103448275867</v>
      </c>
      <c r="FH4" s="5">
        <f t="shared" si="29"/>
        <v>0</v>
      </c>
      <c r="FI4" s="5">
        <f t="shared" si="30"/>
        <v>0</v>
      </c>
      <c r="FJ4" s="4">
        <v>0</v>
      </c>
      <c r="FK4" s="4">
        <v>25</v>
      </c>
      <c r="FL4" s="4">
        <v>1</v>
      </c>
      <c r="FM4" s="4">
        <v>15</v>
      </c>
      <c r="FN4" s="31">
        <f t="shared" ref="FN4:FN7" si="34">(FK4-FM4)/FK4</f>
        <v>0.4</v>
      </c>
      <c r="FO4" s="4">
        <v>40</v>
      </c>
      <c r="FP4" s="4">
        <v>0</v>
      </c>
      <c r="FQ4" s="4">
        <v>0</v>
      </c>
      <c r="FR4" s="4">
        <v>17</v>
      </c>
      <c r="FS4" s="4">
        <v>0</v>
      </c>
      <c r="FT4" s="4">
        <v>2</v>
      </c>
      <c r="FU4" s="4">
        <v>2</v>
      </c>
      <c r="FV4" s="4">
        <v>1</v>
      </c>
      <c r="FW4" s="4">
        <v>2</v>
      </c>
      <c r="FX4" s="24">
        <v>26</v>
      </c>
      <c r="FY4" s="24">
        <v>40</v>
      </c>
      <c r="FZ4" s="4">
        <v>1</v>
      </c>
      <c r="GA4" s="4">
        <v>1</v>
      </c>
      <c r="GB4" s="4">
        <v>27</v>
      </c>
      <c r="GC4" s="4">
        <v>1</v>
      </c>
      <c r="GD4" s="4">
        <v>0</v>
      </c>
      <c r="GE4" s="35"/>
      <c r="GF4" s="35"/>
      <c r="GG4" s="4">
        <v>0</v>
      </c>
      <c r="GH4" s="35"/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1</v>
      </c>
      <c r="GZ4" s="4">
        <v>1</v>
      </c>
      <c r="HA4" s="35">
        <v>3</v>
      </c>
      <c r="HB4" s="4">
        <v>1</v>
      </c>
      <c r="HC4" s="4">
        <v>0</v>
      </c>
      <c r="HD4" s="4">
        <v>0</v>
      </c>
      <c r="HE4" s="4">
        <v>1</v>
      </c>
      <c r="HF4" s="4">
        <v>1</v>
      </c>
      <c r="HG4" s="24">
        <v>26</v>
      </c>
      <c r="HH4" s="24">
        <v>30</v>
      </c>
      <c r="HI4" s="5">
        <f>IF(HG4&gt;HH4,1,0)</f>
        <v>0</v>
      </c>
      <c r="HJ4" s="24">
        <v>19</v>
      </c>
      <c r="HK4" s="24">
        <v>25</v>
      </c>
      <c r="HL4" s="4">
        <v>30</v>
      </c>
      <c r="HM4" s="4">
        <v>1</v>
      </c>
      <c r="HN4" s="4">
        <v>0</v>
      </c>
      <c r="HO4" s="7">
        <v>0.02</v>
      </c>
      <c r="HP4" s="4">
        <v>0</v>
      </c>
      <c r="HQ4" s="7">
        <v>120</v>
      </c>
      <c r="HR4" s="4">
        <v>0</v>
      </c>
      <c r="HS4" s="7">
        <v>22</v>
      </c>
      <c r="HT4" s="4">
        <v>0</v>
      </c>
      <c r="HU4" s="4">
        <v>1062</v>
      </c>
      <c r="HV4" s="4">
        <v>1</v>
      </c>
      <c r="HW4" s="7">
        <v>134.47999999999999</v>
      </c>
      <c r="HX4" s="4">
        <v>1</v>
      </c>
      <c r="HY4" s="4">
        <v>48</v>
      </c>
      <c r="HZ4" s="24">
        <v>360</v>
      </c>
      <c r="IA4" s="4">
        <v>1</v>
      </c>
      <c r="IB4" s="7">
        <v>9.4700000000000006</v>
      </c>
      <c r="IC4" s="4">
        <v>1</v>
      </c>
      <c r="ID4" s="7">
        <v>4.18</v>
      </c>
      <c r="IE4" s="4">
        <v>136</v>
      </c>
      <c r="IF4" s="4">
        <v>0</v>
      </c>
      <c r="IG4" s="4">
        <v>368</v>
      </c>
      <c r="IH4" s="4">
        <v>0</v>
      </c>
      <c r="II4" s="4">
        <v>0</v>
      </c>
      <c r="IJ4" s="4">
        <v>44</v>
      </c>
      <c r="IK4" s="4">
        <v>1</v>
      </c>
      <c r="IL4" s="24">
        <v>32.799999999999997</v>
      </c>
      <c r="IM4" s="7">
        <v>6.52</v>
      </c>
      <c r="IN4" s="24">
        <v>13.8</v>
      </c>
      <c r="IO4" s="24">
        <v>1.1399999999999999</v>
      </c>
      <c r="IP4" s="24">
        <v>92.3</v>
      </c>
      <c r="IQ4" s="7">
        <v>6.35</v>
      </c>
      <c r="IR4" s="7">
        <v>4.18</v>
      </c>
      <c r="IS4" s="7">
        <v>1.02</v>
      </c>
      <c r="IT4" s="7">
        <v>1.8</v>
      </c>
      <c r="IU4" s="7">
        <v>102.83</v>
      </c>
      <c r="IV4" s="4">
        <f t="shared" si="32"/>
        <v>1</v>
      </c>
      <c r="IW4" s="24">
        <v>4.95</v>
      </c>
      <c r="IX4" s="4">
        <f t="shared" si="33"/>
        <v>0</v>
      </c>
      <c r="IY4" s="7"/>
      <c r="IZ4" s="4"/>
      <c r="JA4" s="4"/>
      <c r="JB4" s="7"/>
      <c r="JC4" s="4"/>
      <c r="JD4" s="4"/>
      <c r="JE4" s="24"/>
      <c r="JF4" s="4"/>
      <c r="JG4" s="4"/>
      <c r="JH4" s="24"/>
      <c r="JI4" s="24"/>
      <c r="JJ4" s="24"/>
      <c r="JK4" s="24"/>
      <c r="JL4" s="4"/>
      <c r="JM4" s="7"/>
      <c r="JN4" s="4"/>
      <c r="JO4" s="24"/>
      <c r="JP4" s="24"/>
    </row>
    <row r="5" spans="1:285" s="1" customFormat="1" x14ac:dyDescent="0.25">
      <c r="A5" s="3">
        <v>4</v>
      </c>
      <c r="B5" s="3">
        <v>0</v>
      </c>
      <c r="C5" s="3">
        <v>1</v>
      </c>
      <c r="D5" s="3">
        <v>1</v>
      </c>
      <c r="E5" s="5">
        <v>2</v>
      </c>
      <c r="F5" s="5">
        <v>51</v>
      </c>
      <c r="G5" s="55">
        <v>0</v>
      </c>
      <c r="H5" s="6">
        <v>1.64</v>
      </c>
      <c r="I5" s="5">
        <v>117</v>
      </c>
      <c r="J5" s="6">
        <f t="shared" si="0"/>
        <v>2.3493975489861394</v>
      </c>
      <c r="K5" s="6">
        <f t="shared" si="1"/>
        <v>43.500892325996439</v>
      </c>
      <c r="L5" s="5">
        <v>5</v>
      </c>
      <c r="M5" s="5">
        <v>110</v>
      </c>
      <c r="N5" s="5">
        <v>180</v>
      </c>
      <c r="O5" s="5">
        <v>110</v>
      </c>
      <c r="P5" s="5">
        <v>95</v>
      </c>
      <c r="Q5" s="5">
        <v>22</v>
      </c>
      <c r="R5" s="5">
        <v>1</v>
      </c>
      <c r="S5" s="5">
        <v>2</v>
      </c>
      <c r="T5" s="5">
        <v>0</v>
      </c>
      <c r="U5" s="5">
        <v>0</v>
      </c>
      <c r="V5" s="4">
        <v>0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1</v>
      </c>
      <c r="AW5" s="5">
        <v>1</v>
      </c>
      <c r="AX5" s="5">
        <v>0</v>
      </c>
      <c r="AY5" s="5">
        <f>IF(F5&gt;60,1,0)</f>
        <v>0</v>
      </c>
      <c r="AZ5" s="5">
        <v>0</v>
      </c>
      <c r="BA5" s="5">
        <f>C5</f>
        <v>1</v>
      </c>
      <c r="BB5" s="5">
        <v>0</v>
      </c>
      <c r="BC5" s="5">
        <v>0</v>
      </c>
      <c r="BD5" s="5">
        <v>1</v>
      </c>
      <c r="BE5" s="5">
        <v>0</v>
      </c>
      <c r="BF5" s="5">
        <v>1</v>
      </c>
      <c r="BG5" s="5">
        <v>1</v>
      </c>
      <c r="BH5" s="5">
        <v>0</v>
      </c>
      <c r="BI5" s="5">
        <v>0</v>
      </c>
      <c r="BJ5" s="5">
        <v>1</v>
      </c>
      <c r="BK5" s="5">
        <v>1</v>
      </c>
      <c r="BL5" s="5">
        <v>1</v>
      </c>
      <c r="BM5" s="5">
        <v>1</v>
      </c>
      <c r="BN5" s="5">
        <f t="shared" si="3"/>
        <v>0</v>
      </c>
      <c r="BO5" s="5">
        <f t="shared" si="4"/>
        <v>1</v>
      </c>
      <c r="BP5" s="5">
        <v>1</v>
      </c>
      <c r="BQ5" s="5">
        <f t="shared" si="5"/>
        <v>0</v>
      </c>
      <c r="BR5" s="5">
        <f t="shared" si="6"/>
        <v>0</v>
      </c>
      <c r="BS5" s="5">
        <f t="shared" si="7"/>
        <v>1</v>
      </c>
      <c r="BT5" s="5">
        <v>0</v>
      </c>
      <c r="BU5" s="23">
        <f t="shared" si="8"/>
        <v>6</v>
      </c>
      <c r="BV5" s="23">
        <f t="shared" si="9"/>
        <v>3</v>
      </c>
      <c r="BW5" s="5">
        <v>2</v>
      </c>
      <c r="BX5" s="5">
        <f t="shared" si="10"/>
        <v>2</v>
      </c>
      <c r="BY5" s="5">
        <f t="shared" si="11"/>
        <v>2</v>
      </c>
      <c r="BZ5" s="5">
        <f t="shared" si="12"/>
        <v>0</v>
      </c>
      <c r="CA5" s="5">
        <f t="shared" si="13"/>
        <v>0</v>
      </c>
      <c r="CB5" s="5">
        <f t="shared" si="14"/>
        <v>1</v>
      </c>
      <c r="CC5" s="5">
        <f t="shared" si="15"/>
        <v>1</v>
      </c>
      <c r="CD5" s="5">
        <f t="shared" si="16"/>
        <v>0</v>
      </c>
      <c r="CE5" s="5">
        <f t="shared" si="17"/>
        <v>0</v>
      </c>
      <c r="CF5" s="5">
        <f t="shared" si="18"/>
        <v>1</v>
      </c>
      <c r="CG5" s="5">
        <f t="shared" si="19"/>
        <v>1</v>
      </c>
      <c r="CH5" s="5">
        <f>IF(F5&gt;65,1,0)</f>
        <v>0</v>
      </c>
      <c r="CI5" s="4">
        <f t="shared" si="20"/>
        <v>14</v>
      </c>
      <c r="CJ5" s="4">
        <f t="shared" si="21"/>
        <v>5</v>
      </c>
      <c r="CK5" s="4">
        <v>2</v>
      </c>
      <c r="CL5" s="4">
        <v>2</v>
      </c>
      <c r="CM5" s="5">
        <f t="shared" si="22"/>
        <v>2</v>
      </c>
      <c r="CN5" s="5">
        <f t="shared" si="23"/>
        <v>2</v>
      </c>
      <c r="CO5" s="5">
        <f t="shared" si="24"/>
        <v>1</v>
      </c>
      <c r="CP5" s="4">
        <v>1</v>
      </c>
      <c r="CQ5" s="5">
        <f t="shared" si="25"/>
        <v>1</v>
      </c>
      <c r="CR5" s="5">
        <f>C5</f>
        <v>1</v>
      </c>
      <c r="CS5" s="4">
        <v>0</v>
      </c>
      <c r="CT5" s="4">
        <v>0</v>
      </c>
      <c r="CU5" s="4"/>
      <c r="CV5" s="4">
        <v>0</v>
      </c>
      <c r="CW5" s="5">
        <f>B5</f>
        <v>0</v>
      </c>
      <c r="CX5" s="4">
        <v>0</v>
      </c>
      <c r="CY5" s="4">
        <v>1</v>
      </c>
      <c r="CZ5" s="5">
        <f>F5</f>
        <v>51</v>
      </c>
      <c r="DA5" s="5">
        <f>IF(E5=1,1,0)</f>
        <v>0</v>
      </c>
      <c r="DB5" s="4">
        <v>0</v>
      </c>
      <c r="DC5" s="4">
        <v>1</v>
      </c>
      <c r="DD5" s="4">
        <v>0</v>
      </c>
      <c r="DE5" s="5">
        <f>IF(M5&gt;110,1,0)</f>
        <v>0</v>
      </c>
      <c r="DF5" s="5">
        <f>IF(N5&lt;100,1,0)</f>
        <v>0</v>
      </c>
      <c r="DG5" s="5">
        <f>IF(Q5&gt;30,1,0)</f>
        <v>0</v>
      </c>
      <c r="DH5" s="4">
        <v>0</v>
      </c>
      <c r="DI5" s="4">
        <v>1</v>
      </c>
      <c r="DJ5" s="5">
        <f>IF(P5&lt;90,1,0)</f>
        <v>0</v>
      </c>
      <c r="DK5" s="4">
        <f t="shared" si="2"/>
        <v>121</v>
      </c>
      <c r="DL5" s="4">
        <v>5</v>
      </c>
      <c r="DM5" s="4">
        <f>DB5+DC5+DE5+DF5+DJ5</f>
        <v>1</v>
      </c>
      <c r="DN5" s="5">
        <f>IF(DM5=0,1,2)</f>
        <v>2</v>
      </c>
      <c r="DO5" s="5">
        <f>M5</f>
        <v>110</v>
      </c>
      <c r="DP5" s="5">
        <f t="shared" si="26"/>
        <v>1</v>
      </c>
      <c r="DQ5" s="5">
        <f t="shared" si="27"/>
        <v>0</v>
      </c>
      <c r="DR5" s="5">
        <v>0</v>
      </c>
      <c r="DS5" s="4">
        <v>1</v>
      </c>
      <c r="DT5" s="4">
        <v>0</v>
      </c>
      <c r="DU5" s="4">
        <v>0</v>
      </c>
      <c r="DV5" s="4">
        <v>1</v>
      </c>
      <c r="DW5" s="4">
        <v>33</v>
      </c>
      <c r="DX5" s="4">
        <v>36</v>
      </c>
      <c r="DY5" s="4">
        <v>42</v>
      </c>
      <c r="DZ5" s="4">
        <v>53</v>
      </c>
      <c r="EA5" s="4">
        <v>70</v>
      </c>
      <c r="EB5" s="24">
        <f>EA5/J5</f>
        <v>29.79487231959012</v>
      </c>
      <c r="EC5" s="4">
        <v>0</v>
      </c>
      <c r="ED5" s="4">
        <v>54</v>
      </c>
      <c r="EE5" s="4">
        <v>35</v>
      </c>
      <c r="EF5" s="4">
        <v>90</v>
      </c>
      <c r="EG5" s="4">
        <v>59</v>
      </c>
      <c r="EH5" s="4">
        <v>50</v>
      </c>
      <c r="EI5" s="4">
        <v>0</v>
      </c>
      <c r="EJ5" s="4">
        <v>51</v>
      </c>
      <c r="EK5" s="4">
        <v>0</v>
      </c>
      <c r="EL5" s="4">
        <v>0</v>
      </c>
      <c r="EM5" s="4">
        <v>12</v>
      </c>
      <c r="EN5" s="4">
        <v>16</v>
      </c>
      <c r="EO5" s="4">
        <v>6</v>
      </c>
      <c r="EP5" s="4">
        <v>11</v>
      </c>
      <c r="EQ5" s="4">
        <v>15</v>
      </c>
      <c r="ER5" s="4">
        <v>5</v>
      </c>
      <c r="ES5" s="4">
        <v>240</v>
      </c>
      <c r="ET5" s="24">
        <v>95.23</v>
      </c>
      <c r="EU5" s="4">
        <v>1</v>
      </c>
      <c r="EV5" s="7">
        <v>1</v>
      </c>
      <c r="EW5" s="4">
        <v>45</v>
      </c>
      <c r="EX5" s="4">
        <v>60</v>
      </c>
      <c r="EY5" s="4">
        <v>22</v>
      </c>
      <c r="EZ5" s="4">
        <v>76</v>
      </c>
      <c r="FA5" s="24">
        <f>EZ5/J5</f>
        <v>32.348718518412134</v>
      </c>
      <c r="FB5" s="4">
        <v>1</v>
      </c>
      <c r="FC5" s="4">
        <v>40</v>
      </c>
      <c r="FD5" s="4">
        <v>42</v>
      </c>
      <c r="FE5" s="4">
        <v>78</v>
      </c>
      <c r="FF5" s="4">
        <v>1</v>
      </c>
      <c r="FG5" s="6">
        <f t="shared" si="28"/>
        <v>0.77777777777777779</v>
      </c>
      <c r="FH5" s="5">
        <f t="shared" si="29"/>
        <v>0</v>
      </c>
      <c r="FI5" s="5">
        <f t="shared" si="30"/>
        <v>0</v>
      </c>
      <c r="FJ5" s="4">
        <v>0</v>
      </c>
      <c r="FK5" s="4">
        <v>27</v>
      </c>
      <c r="FL5" s="4">
        <v>1</v>
      </c>
      <c r="FM5" s="4">
        <v>17</v>
      </c>
      <c r="FN5" s="31">
        <f t="shared" si="34"/>
        <v>0.37037037037037035</v>
      </c>
      <c r="FO5" s="4">
        <v>42</v>
      </c>
      <c r="FP5" s="4">
        <v>1</v>
      </c>
      <c r="FQ5" s="4">
        <v>1</v>
      </c>
      <c r="FR5" s="4">
        <v>15</v>
      </c>
      <c r="FS5" s="4">
        <v>1</v>
      </c>
      <c r="FT5" s="4">
        <v>0</v>
      </c>
      <c r="FU5" s="4">
        <v>0</v>
      </c>
      <c r="FV5" s="4">
        <v>2</v>
      </c>
      <c r="FW5" s="4">
        <v>2</v>
      </c>
      <c r="FX5" s="24">
        <v>35</v>
      </c>
      <c r="FY5" s="24">
        <v>43</v>
      </c>
      <c r="FZ5" s="4">
        <v>1</v>
      </c>
      <c r="GA5" s="4">
        <v>1</v>
      </c>
      <c r="GB5" s="4">
        <v>29</v>
      </c>
      <c r="GC5" s="4">
        <v>1</v>
      </c>
      <c r="GD5" s="4">
        <v>1</v>
      </c>
      <c r="GE5" s="35">
        <v>2</v>
      </c>
      <c r="GF5" s="35">
        <v>3</v>
      </c>
      <c r="GG5" s="4">
        <v>0</v>
      </c>
      <c r="GH5" s="35"/>
      <c r="GI5" s="4">
        <v>1</v>
      </c>
      <c r="GJ5" s="4">
        <v>0</v>
      </c>
      <c r="GK5" s="4">
        <v>1</v>
      </c>
      <c r="GL5" s="4">
        <v>1</v>
      </c>
      <c r="GM5" s="4">
        <v>0</v>
      </c>
      <c r="GN5" s="4">
        <v>1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3</v>
      </c>
      <c r="GZ5" s="4">
        <v>1</v>
      </c>
      <c r="HA5" s="28">
        <v>3</v>
      </c>
      <c r="HB5" s="4">
        <v>0</v>
      </c>
      <c r="HC5" s="4">
        <v>1</v>
      </c>
      <c r="HD5" s="4">
        <v>1</v>
      </c>
      <c r="HE5" s="4">
        <v>1</v>
      </c>
      <c r="HF5" s="4">
        <v>0</v>
      </c>
      <c r="HG5" s="24">
        <v>38</v>
      </c>
      <c r="HH5" s="24">
        <v>33</v>
      </c>
      <c r="HI5" s="5">
        <f>IF(HG5&gt;HH5,1,0)</f>
        <v>1</v>
      </c>
      <c r="HJ5" s="24">
        <v>24</v>
      </c>
      <c r="HK5" s="24">
        <v>33</v>
      </c>
      <c r="HL5" s="4">
        <v>65</v>
      </c>
      <c r="HM5" s="4">
        <v>0</v>
      </c>
      <c r="HN5" s="4">
        <v>1</v>
      </c>
      <c r="HO5" s="7">
        <v>0.18</v>
      </c>
      <c r="HP5" s="4">
        <v>1</v>
      </c>
      <c r="HQ5" s="7">
        <v>165</v>
      </c>
      <c r="HR5" s="4">
        <v>1</v>
      </c>
      <c r="HS5" s="7">
        <v>26</v>
      </c>
      <c r="HT5" s="4">
        <v>1</v>
      </c>
      <c r="HU5" s="4">
        <v>3540</v>
      </c>
      <c r="HV5" s="4">
        <v>1</v>
      </c>
      <c r="HW5" s="7">
        <v>90.32</v>
      </c>
      <c r="HX5" s="4">
        <v>0</v>
      </c>
      <c r="HY5" s="4">
        <v>64</v>
      </c>
      <c r="HZ5" s="24">
        <v>650</v>
      </c>
      <c r="IA5" s="4">
        <v>1</v>
      </c>
      <c r="IB5" s="7">
        <v>8.36</v>
      </c>
      <c r="IC5" s="4">
        <v>0</v>
      </c>
      <c r="ID5" s="7">
        <v>5.0599999999999996</v>
      </c>
      <c r="IE5" s="4">
        <v>133</v>
      </c>
      <c r="IF5" s="4">
        <v>0</v>
      </c>
      <c r="IG5" s="4">
        <v>233</v>
      </c>
      <c r="IH5" s="4">
        <v>0</v>
      </c>
      <c r="II5" s="4">
        <v>0</v>
      </c>
      <c r="IJ5" s="4">
        <v>22</v>
      </c>
      <c r="IK5" s="4">
        <v>1</v>
      </c>
      <c r="IL5" s="24">
        <v>29.2</v>
      </c>
      <c r="IM5" s="7">
        <v>5.1100000000000003</v>
      </c>
      <c r="IN5" s="24">
        <v>24</v>
      </c>
      <c r="IO5" s="24">
        <v>1.92</v>
      </c>
      <c r="IP5" s="24">
        <v>42</v>
      </c>
      <c r="IQ5" s="7">
        <v>6.18</v>
      </c>
      <c r="IR5" s="7">
        <v>4.6100000000000003</v>
      </c>
      <c r="IS5" s="7">
        <v>1.24</v>
      </c>
      <c r="IT5" s="7">
        <v>2.34</v>
      </c>
      <c r="IU5" s="7">
        <v>56</v>
      </c>
      <c r="IV5" s="4">
        <f t="shared" si="32"/>
        <v>1</v>
      </c>
      <c r="IW5" s="24">
        <v>5.85</v>
      </c>
      <c r="IX5" s="4">
        <f t="shared" si="33"/>
        <v>0</v>
      </c>
      <c r="IY5" s="7"/>
      <c r="IZ5" s="4"/>
      <c r="JA5" s="4"/>
      <c r="JB5" s="7"/>
      <c r="JC5" s="4"/>
      <c r="JD5" s="4"/>
      <c r="JE5" s="24"/>
      <c r="JF5" s="4"/>
      <c r="JG5" s="4"/>
      <c r="JH5" s="24"/>
      <c r="JI5" s="24"/>
      <c r="JJ5" s="24"/>
      <c r="JK5" s="24"/>
      <c r="JL5" s="4"/>
      <c r="JM5" s="7"/>
      <c r="JN5" s="4"/>
      <c r="JO5" s="24"/>
      <c r="JP5" s="24"/>
    </row>
    <row r="6" spans="1:285" s="1" customFormat="1" x14ac:dyDescent="0.25">
      <c r="A6" s="3">
        <v>5</v>
      </c>
      <c r="B6" s="3">
        <v>0</v>
      </c>
      <c r="C6" s="3">
        <v>0</v>
      </c>
      <c r="D6" s="3">
        <v>0</v>
      </c>
      <c r="E6" s="5">
        <v>1</v>
      </c>
      <c r="F6" s="5">
        <v>76</v>
      </c>
      <c r="G6" s="55">
        <v>0</v>
      </c>
      <c r="H6" s="6">
        <v>1.78</v>
      </c>
      <c r="I6" s="5">
        <v>78</v>
      </c>
      <c r="J6" s="6">
        <f t="shared" si="0"/>
        <v>1.9741333949403601</v>
      </c>
      <c r="K6" s="23">
        <f t="shared" si="1"/>
        <v>24.618103774775911</v>
      </c>
      <c r="L6" s="5">
        <v>1</v>
      </c>
      <c r="M6" s="5">
        <v>78</v>
      </c>
      <c r="N6" s="5">
        <v>120</v>
      </c>
      <c r="O6" s="5">
        <v>80</v>
      </c>
      <c r="P6" s="5">
        <v>95</v>
      </c>
      <c r="Q6" s="5">
        <v>16</v>
      </c>
      <c r="R6" s="5">
        <v>1</v>
      </c>
      <c r="S6" s="5">
        <v>1</v>
      </c>
      <c r="T6" s="5">
        <v>0</v>
      </c>
      <c r="U6" s="5">
        <v>0</v>
      </c>
      <c r="V6" s="4">
        <v>0</v>
      </c>
      <c r="W6" s="5">
        <v>1</v>
      </c>
      <c r="X6" s="5">
        <v>1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1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1</v>
      </c>
      <c r="AV6" s="5">
        <v>0</v>
      </c>
      <c r="AW6" s="5">
        <v>0</v>
      </c>
      <c r="AX6" s="5">
        <v>0</v>
      </c>
      <c r="AY6" s="5">
        <f>IF(F6&gt;60,1,0)</f>
        <v>1</v>
      </c>
      <c r="AZ6" s="5">
        <v>0</v>
      </c>
      <c r="BA6" s="5">
        <f>C6</f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1</v>
      </c>
      <c r="BK6" s="5">
        <v>0</v>
      </c>
      <c r="BL6" s="5">
        <v>0</v>
      </c>
      <c r="BM6" s="5">
        <v>0</v>
      </c>
      <c r="BN6" s="5">
        <f t="shared" si="3"/>
        <v>0</v>
      </c>
      <c r="BO6" s="5">
        <f t="shared" si="4"/>
        <v>0</v>
      </c>
      <c r="BP6" s="5">
        <v>1</v>
      </c>
      <c r="BQ6" s="5">
        <f t="shared" si="5"/>
        <v>0</v>
      </c>
      <c r="BR6" s="5">
        <f t="shared" si="6"/>
        <v>0</v>
      </c>
      <c r="BS6" s="5">
        <f t="shared" si="7"/>
        <v>0</v>
      </c>
      <c r="BT6" s="5">
        <v>0</v>
      </c>
      <c r="BU6" s="23">
        <f t="shared" si="8"/>
        <v>1.5</v>
      </c>
      <c r="BV6" s="23">
        <f t="shared" si="9"/>
        <v>1</v>
      </c>
      <c r="BW6" s="5">
        <v>1</v>
      </c>
      <c r="BX6" s="5">
        <f t="shared" si="10"/>
        <v>1</v>
      </c>
      <c r="BY6" s="5">
        <f t="shared" si="11"/>
        <v>1</v>
      </c>
      <c r="BZ6" s="5">
        <f t="shared" si="12"/>
        <v>0</v>
      </c>
      <c r="CA6" s="5">
        <f t="shared" si="13"/>
        <v>1</v>
      </c>
      <c r="CB6" s="5">
        <f t="shared" si="14"/>
        <v>0</v>
      </c>
      <c r="CC6" s="5">
        <f t="shared" si="15"/>
        <v>1</v>
      </c>
      <c r="CD6" s="5">
        <f t="shared" si="16"/>
        <v>0</v>
      </c>
      <c r="CE6" s="5">
        <f t="shared" si="17"/>
        <v>0</v>
      </c>
      <c r="CF6" s="5">
        <f t="shared" si="18"/>
        <v>0</v>
      </c>
      <c r="CG6" s="5">
        <f t="shared" si="19"/>
        <v>0</v>
      </c>
      <c r="CH6" s="5">
        <f>IF(F6&gt;65,1,0)</f>
        <v>1</v>
      </c>
      <c r="CI6" s="4">
        <f t="shared" si="20"/>
        <v>6</v>
      </c>
      <c r="CJ6" s="4">
        <f t="shared" si="21"/>
        <v>3</v>
      </c>
      <c r="CK6" s="4">
        <v>2</v>
      </c>
      <c r="CL6" s="4">
        <v>2</v>
      </c>
      <c r="CM6" s="5">
        <f t="shared" si="22"/>
        <v>2</v>
      </c>
      <c r="CN6" s="5">
        <f t="shared" si="23"/>
        <v>2</v>
      </c>
      <c r="CO6" s="5">
        <f t="shared" si="24"/>
        <v>0</v>
      </c>
      <c r="CP6" s="4">
        <v>0</v>
      </c>
      <c r="CQ6" s="5">
        <f t="shared" si="25"/>
        <v>0</v>
      </c>
      <c r="CR6" s="5">
        <f>C6</f>
        <v>0</v>
      </c>
      <c r="CS6" s="4">
        <v>1</v>
      </c>
      <c r="CT6" s="4">
        <v>1</v>
      </c>
      <c r="CU6" s="4">
        <v>6</v>
      </c>
      <c r="CV6" s="4">
        <v>0</v>
      </c>
      <c r="CW6" s="5">
        <f>B6</f>
        <v>0</v>
      </c>
      <c r="CX6" s="4">
        <v>0</v>
      </c>
      <c r="CY6" s="4">
        <v>1</v>
      </c>
      <c r="CZ6" s="5">
        <f>F6</f>
        <v>76</v>
      </c>
      <c r="DA6" s="5">
        <f>IF(E6=1,1,0)</f>
        <v>1</v>
      </c>
      <c r="DB6" s="4">
        <v>0</v>
      </c>
      <c r="DC6" s="4">
        <v>1</v>
      </c>
      <c r="DD6" s="4">
        <v>0</v>
      </c>
      <c r="DE6" s="5">
        <f>IF(M6&gt;110,1,0)</f>
        <v>0</v>
      </c>
      <c r="DF6" s="5">
        <f>IF(N6&lt;100,1,0)</f>
        <v>0</v>
      </c>
      <c r="DG6" s="5">
        <f>IF(Q6&gt;30,1,0)</f>
        <v>0</v>
      </c>
      <c r="DH6" s="4">
        <v>0</v>
      </c>
      <c r="DI6" s="4">
        <v>1</v>
      </c>
      <c r="DJ6" s="5">
        <f>IF(P6&lt;90,1,0)</f>
        <v>0</v>
      </c>
      <c r="DK6" s="4">
        <f t="shared" si="2"/>
        <v>156</v>
      </c>
      <c r="DL6" s="4">
        <v>5</v>
      </c>
      <c r="DM6" s="4">
        <f>DB6+DC6+DE6+DF6+DJ6</f>
        <v>1</v>
      </c>
      <c r="DN6" s="5">
        <f>IF(DM6=0,1,2)</f>
        <v>2</v>
      </c>
      <c r="DO6" s="5">
        <f>M6</f>
        <v>78</v>
      </c>
      <c r="DP6" s="5">
        <f t="shared" si="26"/>
        <v>0</v>
      </c>
      <c r="DQ6" s="5">
        <f t="shared" si="27"/>
        <v>0</v>
      </c>
      <c r="DR6" s="4">
        <v>1</v>
      </c>
      <c r="DS6" s="4">
        <v>0</v>
      </c>
      <c r="DT6" s="4">
        <v>0</v>
      </c>
      <c r="DU6" s="4">
        <v>1</v>
      </c>
      <c r="DV6" s="4">
        <v>1</v>
      </c>
      <c r="DW6" s="4">
        <v>34</v>
      </c>
      <c r="DX6" s="4">
        <v>50</v>
      </c>
      <c r="DY6" s="4">
        <v>46</v>
      </c>
      <c r="DZ6" s="4">
        <v>78</v>
      </c>
      <c r="EA6" s="4">
        <v>78</v>
      </c>
      <c r="EB6" s="24">
        <f>EA6/J6</f>
        <v>39.511007817359996</v>
      </c>
      <c r="EC6" s="4">
        <v>1</v>
      </c>
      <c r="ED6" s="4">
        <v>51</v>
      </c>
      <c r="EE6" s="4">
        <v>39</v>
      </c>
      <c r="EF6" s="4">
        <v>123</v>
      </c>
      <c r="EG6" s="4">
        <v>85</v>
      </c>
      <c r="EH6" s="4">
        <v>38</v>
      </c>
      <c r="EI6" s="4">
        <v>1</v>
      </c>
      <c r="EJ6" s="4">
        <v>32</v>
      </c>
      <c r="EK6" s="4">
        <v>2</v>
      </c>
      <c r="EL6" s="4">
        <v>1</v>
      </c>
      <c r="EM6" s="4">
        <v>8</v>
      </c>
      <c r="EN6" s="4">
        <v>12</v>
      </c>
      <c r="EO6" s="4">
        <v>4</v>
      </c>
      <c r="EP6" s="4">
        <v>7</v>
      </c>
      <c r="EQ6" s="4">
        <v>15</v>
      </c>
      <c r="ER6" s="4">
        <v>3</v>
      </c>
      <c r="ES6" s="4">
        <v>240</v>
      </c>
      <c r="ET6" s="24">
        <v>96</v>
      </c>
      <c r="EU6" s="4">
        <v>0</v>
      </c>
      <c r="EV6" s="7">
        <v>1.31</v>
      </c>
      <c r="EW6" s="4">
        <v>56</v>
      </c>
      <c r="EX6" s="4">
        <v>80</v>
      </c>
      <c r="EY6" s="4">
        <v>23</v>
      </c>
      <c r="EZ6" s="4">
        <v>75</v>
      </c>
      <c r="FA6" s="24">
        <f>EZ6/J6</f>
        <v>37.991353670538459</v>
      </c>
      <c r="FB6" s="4">
        <v>1</v>
      </c>
      <c r="FC6" s="4">
        <v>44</v>
      </c>
      <c r="FD6" s="4">
        <v>55</v>
      </c>
      <c r="FE6" s="4">
        <v>90</v>
      </c>
      <c r="FF6" s="4">
        <v>1</v>
      </c>
      <c r="FG6" s="6">
        <f t="shared" si="28"/>
        <v>1.0784313725490196</v>
      </c>
      <c r="FH6" s="5">
        <f t="shared" si="29"/>
        <v>1</v>
      </c>
      <c r="FI6" s="5">
        <f t="shared" si="30"/>
        <v>1</v>
      </c>
      <c r="FJ6" s="4">
        <v>0</v>
      </c>
      <c r="FK6" s="4">
        <v>29</v>
      </c>
      <c r="FL6" s="4">
        <v>1</v>
      </c>
      <c r="FM6" s="4">
        <v>17</v>
      </c>
      <c r="FN6" s="31">
        <f t="shared" si="34"/>
        <v>0.41379310344827586</v>
      </c>
      <c r="FO6" s="4">
        <v>52</v>
      </c>
      <c r="FP6" s="4">
        <v>1</v>
      </c>
      <c r="FQ6" s="4">
        <v>1</v>
      </c>
      <c r="FR6" s="4">
        <v>14</v>
      </c>
      <c r="FS6" s="4">
        <v>1</v>
      </c>
      <c r="FT6" s="4">
        <v>1</v>
      </c>
      <c r="FU6" s="4">
        <v>2</v>
      </c>
      <c r="FV6" s="4">
        <v>1</v>
      </c>
      <c r="FW6" s="4">
        <v>3</v>
      </c>
      <c r="FX6" s="24">
        <v>44</v>
      </c>
      <c r="FY6" s="24">
        <v>52</v>
      </c>
      <c r="FZ6" s="4">
        <v>2</v>
      </c>
      <c r="GA6" s="4">
        <v>1</v>
      </c>
      <c r="GB6" s="4">
        <v>32</v>
      </c>
      <c r="GC6" s="4">
        <v>1</v>
      </c>
      <c r="GD6" s="4">
        <v>0</v>
      </c>
      <c r="GE6" s="35"/>
      <c r="GF6" s="35"/>
      <c r="GG6" s="4">
        <v>0</v>
      </c>
      <c r="GH6" s="35"/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1</v>
      </c>
      <c r="GZ6" s="4">
        <v>1</v>
      </c>
      <c r="HA6" s="28">
        <v>3</v>
      </c>
      <c r="HB6" s="4">
        <v>0</v>
      </c>
      <c r="HC6" s="4">
        <v>0</v>
      </c>
      <c r="HD6" s="4">
        <v>0</v>
      </c>
      <c r="HE6" s="4">
        <v>0</v>
      </c>
      <c r="HF6" s="4">
        <v>1</v>
      </c>
      <c r="HG6" s="24">
        <v>32</v>
      </c>
      <c r="HH6" s="24">
        <v>31</v>
      </c>
      <c r="HI6" s="5">
        <f t="shared" ref="HI6:HI29" si="35">IF(HG6&gt;HH6,1,0)</f>
        <v>1</v>
      </c>
      <c r="HJ6" s="24">
        <v>22</v>
      </c>
      <c r="HK6" s="24">
        <v>28</v>
      </c>
      <c r="HL6" s="4">
        <v>30</v>
      </c>
      <c r="HM6" s="4">
        <v>0</v>
      </c>
      <c r="HN6" s="4">
        <v>0</v>
      </c>
      <c r="HO6" s="7">
        <v>0.01</v>
      </c>
      <c r="HP6" s="4">
        <v>0</v>
      </c>
      <c r="HQ6" s="7">
        <v>79.760000000000005</v>
      </c>
      <c r="HR6" s="4">
        <v>0</v>
      </c>
      <c r="HS6" s="7">
        <v>10.16</v>
      </c>
      <c r="HT6" s="4">
        <v>0</v>
      </c>
      <c r="HU6" s="4">
        <v>641</v>
      </c>
      <c r="HV6" s="4">
        <v>1</v>
      </c>
      <c r="HW6" s="7">
        <v>134</v>
      </c>
      <c r="HX6" s="4">
        <v>1</v>
      </c>
      <c r="HY6" s="4">
        <v>43</v>
      </c>
      <c r="HZ6" s="24">
        <v>428</v>
      </c>
      <c r="IA6" s="4">
        <v>1</v>
      </c>
      <c r="IB6" s="7">
        <v>11.57</v>
      </c>
      <c r="IC6" s="4">
        <v>1</v>
      </c>
      <c r="ID6" s="7">
        <v>4.07</v>
      </c>
      <c r="IE6" s="4">
        <v>126</v>
      </c>
      <c r="IF6" s="4">
        <v>0</v>
      </c>
      <c r="IG6" s="4">
        <v>297</v>
      </c>
      <c r="IH6" s="4">
        <v>0</v>
      </c>
      <c r="II6" s="4">
        <v>0</v>
      </c>
      <c r="IJ6" s="4">
        <v>15</v>
      </c>
      <c r="IK6" s="4">
        <v>0</v>
      </c>
      <c r="IL6" s="24">
        <v>54.3</v>
      </c>
      <c r="IM6" s="7">
        <v>4.12</v>
      </c>
      <c r="IN6" s="24">
        <v>18.3</v>
      </c>
      <c r="IO6" s="24">
        <v>1.57</v>
      </c>
      <c r="IP6" s="24">
        <v>53.8</v>
      </c>
      <c r="IQ6" s="7">
        <v>1.98</v>
      </c>
      <c r="IR6" s="7">
        <v>1.34</v>
      </c>
      <c r="IS6" s="7">
        <v>0.44</v>
      </c>
      <c r="IT6" s="7">
        <v>0.68</v>
      </c>
      <c r="IU6" s="7">
        <v>44</v>
      </c>
      <c r="IV6" s="4">
        <f t="shared" si="32"/>
        <v>1</v>
      </c>
      <c r="IW6" s="24">
        <v>7.85</v>
      </c>
      <c r="IX6" s="4">
        <f t="shared" si="33"/>
        <v>1</v>
      </c>
      <c r="IY6" s="7">
        <v>7.34</v>
      </c>
      <c r="IZ6" s="4">
        <v>32</v>
      </c>
      <c r="JA6" s="4">
        <v>19</v>
      </c>
      <c r="JB6" s="7"/>
      <c r="JC6" s="4"/>
      <c r="JD6" s="4"/>
      <c r="JE6" s="24">
        <v>12.4</v>
      </c>
      <c r="JF6" s="4">
        <v>40</v>
      </c>
      <c r="JG6" s="4">
        <v>26</v>
      </c>
      <c r="JH6" s="24"/>
      <c r="JI6" s="24"/>
      <c r="JJ6" s="24"/>
      <c r="JK6" s="24">
        <v>3</v>
      </c>
      <c r="JL6" s="4">
        <v>138</v>
      </c>
      <c r="JM6" s="7">
        <v>0.36</v>
      </c>
      <c r="JN6" s="4"/>
      <c r="JO6" s="24">
        <v>6.6</v>
      </c>
      <c r="JP6" s="24">
        <v>1.9</v>
      </c>
    </row>
    <row r="7" spans="1:285" s="1" customFormat="1" x14ac:dyDescent="0.25">
      <c r="A7" s="3">
        <v>6</v>
      </c>
      <c r="B7" s="3">
        <v>0</v>
      </c>
      <c r="C7" s="3">
        <v>1</v>
      </c>
      <c r="D7" s="3">
        <v>0</v>
      </c>
      <c r="E7" s="5">
        <v>2</v>
      </c>
      <c r="F7" s="5">
        <v>58</v>
      </c>
      <c r="G7" s="55">
        <v>0</v>
      </c>
      <c r="H7" s="6">
        <v>1.64</v>
      </c>
      <c r="I7" s="5">
        <v>100</v>
      </c>
      <c r="J7" s="6">
        <f t="shared" si="0"/>
        <v>2.167059293429578</v>
      </c>
      <c r="K7" s="6">
        <f t="shared" si="1"/>
        <v>37.180249851279008</v>
      </c>
      <c r="L7" s="5">
        <v>4</v>
      </c>
      <c r="M7" s="5">
        <v>166</v>
      </c>
      <c r="N7" s="5">
        <v>120</v>
      </c>
      <c r="O7" s="5">
        <v>80</v>
      </c>
      <c r="P7" s="5">
        <v>97</v>
      </c>
      <c r="Q7" s="5">
        <v>20</v>
      </c>
      <c r="R7" s="5">
        <v>1</v>
      </c>
      <c r="S7" s="5">
        <v>1</v>
      </c>
      <c r="T7" s="5">
        <v>0</v>
      </c>
      <c r="U7" s="5">
        <v>0</v>
      </c>
      <c r="V7" s="4">
        <v>1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1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1</v>
      </c>
      <c r="AT7" s="5">
        <v>0</v>
      </c>
      <c r="AU7" s="5">
        <v>0</v>
      </c>
      <c r="AV7" s="5">
        <v>0</v>
      </c>
      <c r="AW7" s="5">
        <v>1</v>
      </c>
      <c r="AX7" s="5">
        <v>1</v>
      </c>
      <c r="AY7" s="5">
        <f>IF(F7&gt;60,1,0)</f>
        <v>0</v>
      </c>
      <c r="AZ7" s="5">
        <v>0</v>
      </c>
      <c r="BA7" s="5">
        <f>C7</f>
        <v>1</v>
      </c>
      <c r="BB7" s="5">
        <v>0</v>
      </c>
      <c r="BC7" s="5">
        <v>1</v>
      </c>
      <c r="BD7" s="5">
        <v>1</v>
      </c>
      <c r="BE7" s="5">
        <v>0</v>
      </c>
      <c r="BF7" s="5">
        <v>1</v>
      </c>
      <c r="BG7" s="5">
        <v>0</v>
      </c>
      <c r="BH7" s="5">
        <v>0</v>
      </c>
      <c r="BI7" s="5">
        <v>1</v>
      </c>
      <c r="BJ7" s="5">
        <v>0</v>
      </c>
      <c r="BK7" s="5">
        <v>1</v>
      </c>
      <c r="BL7" s="5">
        <v>0</v>
      </c>
      <c r="BM7" s="5">
        <v>0</v>
      </c>
      <c r="BN7" s="5">
        <f t="shared" si="3"/>
        <v>0</v>
      </c>
      <c r="BO7" s="5">
        <f t="shared" si="4"/>
        <v>1</v>
      </c>
      <c r="BP7" s="5">
        <v>0</v>
      </c>
      <c r="BQ7" s="5">
        <f t="shared" si="5"/>
        <v>1</v>
      </c>
      <c r="BR7" s="5">
        <f t="shared" si="6"/>
        <v>0</v>
      </c>
      <c r="BS7" s="5">
        <f t="shared" si="7"/>
        <v>0</v>
      </c>
      <c r="BT7" s="5">
        <v>0</v>
      </c>
      <c r="BU7" s="23">
        <f t="shared" si="8"/>
        <v>2.5</v>
      </c>
      <c r="BV7" s="23">
        <f t="shared" si="9"/>
        <v>2</v>
      </c>
      <c r="BW7" s="5">
        <v>2</v>
      </c>
      <c r="BX7" s="5">
        <f t="shared" si="10"/>
        <v>1</v>
      </c>
      <c r="BY7" s="5">
        <f t="shared" si="11"/>
        <v>2</v>
      </c>
      <c r="BZ7" s="5">
        <f t="shared" si="12"/>
        <v>0</v>
      </c>
      <c r="CA7" s="5">
        <f t="shared" si="13"/>
        <v>0</v>
      </c>
      <c r="CB7" s="5">
        <f t="shared" si="14"/>
        <v>1</v>
      </c>
      <c r="CC7" s="5">
        <f t="shared" si="15"/>
        <v>0</v>
      </c>
      <c r="CD7" s="5">
        <f t="shared" si="16"/>
        <v>1</v>
      </c>
      <c r="CE7" s="5">
        <f t="shared" si="17"/>
        <v>0</v>
      </c>
      <c r="CF7" s="5">
        <f t="shared" si="18"/>
        <v>0</v>
      </c>
      <c r="CG7" s="5">
        <f t="shared" si="19"/>
        <v>0</v>
      </c>
      <c r="CH7" s="5">
        <f>IF(F7&gt;65,1,0)</f>
        <v>0</v>
      </c>
      <c r="CI7" s="4">
        <f t="shared" si="20"/>
        <v>7</v>
      </c>
      <c r="CJ7" s="4">
        <f t="shared" si="21"/>
        <v>3</v>
      </c>
      <c r="CK7" s="4">
        <v>3</v>
      </c>
      <c r="CL7" s="4">
        <v>2</v>
      </c>
      <c r="CM7" s="5">
        <f t="shared" si="22"/>
        <v>2</v>
      </c>
      <c r="CN7" s="5">
        <f t="shared" si="23"/>
        <v>2</v>
      </c>
      <c r="CO7" s="5">
        <f t="shared" si="24"/>
        <v>1</v>
      </c>
      <c r="CP7" s="4">
        <v>0</v>
      </c>
      <c r="CQ7" s="5">
        <f t="shared" si="25"/>
        <v>0</v>
      </c>
      <c r="CR7" s="5">
        <f>C7</f>
        <v>1</v>
      </c>
      <c r="CS7" s="4">
        <v>1</v>
      </c>
      <c r="CT7" s="4">
        <v>1</v>
      </c>
      <c r="CU7" s="4">
        <v>6</v>
      </c>
      <c r="CV7" s="4">
        <v>0</v>
      </c>
      <c r="CW7" s="5">
        <f>B7</f>
        <v>0</v>
      </c>
      <c r="CX7" s="4">
        <v>0</v>
      </c>
      <c r="CY7" s="4">
        <v>0</v>
      </c>
      <c r="CZ7" s="5">
        <f>F7</f>
        <v>58</v>
      </c>
      <c r="DA7" s="5">
        <f>IF(E7=1,1,0)</f>
        <v>0</v>
      </c>
      <c r="DB7" s="4">
        <v>0</v>
      </c>
      <c r="DC7" s="4">
        <v>1</v>
      </c>
      <c r="DD7" s="4">
        <v>0</v>
      </c>
      <c r="DE7" s="5">
        <f>IF(M7&gt;110,1,0)</f>
        <v>1</v>
      </c>
      <c r="DF7" s="5">
        <f>IF(N7&lt;100,1,0)</f>
        <v>0</v>
      </c>
      <c r="DG7" s="5">
        <f>IF(Q7&gt;30,1,0)</f>
        <v>0</v>
      </c>
      <c r="DH7" s="4">
        <v>0</v>
      </c>
      <c r="DI7" s="4">
        <v>0</v>
      </c>
      <c r="DJ7" s="5">
        <f>IF(P7&lt;90,1,0)</f>
        <v>0</v>
      </c>
      <c r="DK7" s="4">
        <f t="shared" si="2"/>
        <v>88</v>
      </c>
      <c r="DL7" s="4">
        <v>3</v>
      </c>
      <c r="DM7" s="4">
        <f>DB7+DC7+DE7+DF7+DJ7</f>
        <v>2</v>
      </c>
      <c r="DN7" s="5">
        <f>IF(DM7=0,1,2)</f>
        <v>2</v>
      </c>
      <c r="DO7" s="5">
        <f>M7</f>
        <v>166</v>
      </c>
      <c r="DP7" s="5">
        <f>IF(DO7&gt;90,1,0)</f>
        <v>1</v>
      </c>
      <c r="DQ7" s="5">
        <f>IF(DO7&lt;60,1,0)</f>
        <v>0</v>
      </c>
      <c r="DR7" s="4">
        <v>1</v>
      </c>
      <c r="DS7" s="4">
        <v>0</v>
      </c>
      <c r="DT7" s="4">
        <v>0</v>
      </c>
      <c r="DU7" s="4">
        <v>0</v>
      </c>
      <c r="DV7" s="4">
        <v>0</v>
      </c>
      <c r="DW7" s="4">
        <v>31</v>
      </c>
      <c r="DX7" s="4">
        <v>45</v>
      </c>
      <c r="DY7" s="4">
        <v>57</v>
      </c>
      <c r="DZ7" s="4">
        <v>60</v>
      </c>
      <c r="EA7" s="4">
        <v>90</v>
      </c>
      <c r="EB7" s="24">
        <f>EA7/J7</f>
        <v>41.5309356199324</v>
      </c>
      <c r="EC7" s="4">
        <v>1</v>
      </c>
      <c r="ED7" s="4">
        <v>41</v>
      </c>
      <c r="EE7" s="4">
        <v>34</v>
      </c>
      <c r="EF7" s="4">
        <v>64</v>
      </c>
      <c r="EG7" s="4">
        <v>44</v>
      </c>
      <c r="EH7" s="4">
        <v>20</v>
      </c>
      <c r="EI7" s="4">
        <v>0</v>
      </c>
      <c r="EJ7" s="4">
        <v>30</v>
      </c>
      <c r="EK7" s="4">
        <v>2</v>
      </c>
      <c r="EL7" s="4">
        <v>0</v>
      </c>
      <c r="EM7" s="4">
        <v>10</v>
      </c>
      <c r="EN7" s="4">
        <v>10</v>
      </c>
      <c r="EO7" s="4">
        <v>3</v>
      </c>
      <c r="EP7" s="4">
        <v>9</v>
      </c>
      <c r="EQ7" s="4">
        <v>11</v>
      </c>
      <c r="ER7" s="4">
        <v>5</v>
      </c>
      <c r="ES7" s="4">
        <v>136</v>
      </c>
      <c r="ET7" s="24">
        <v>66.28</v>
      </c>
      <c r="EU7" s="4">
        <v>0</v>
      </c>
      <c r="EV7" s="7">
        <v>1.69</v>
      </c>
      <c r="EW7" s="4">
        <v>46</v>
      </c>
      <c r="EX7" s="4">
        <v>62</v>
      </c>
      <c r="EY7" s="4">
        <v>24</v>
      </c>
      <c r="EZ7" s="4">
        <v>68</v>
      </c>
      <c r="FA7" s="24">
        <f>EZ7/J7</f>
        <v>31.378929135060034</v>
      </c>
      <c r="FB7" s="4">
        <v>1</v>
      </c>
      <c r="FC7" s="4">
        <v>29</v>
      </c>
      <c r="FD7" s="4">
        <v>39</v>
      </c>
      <c r="FE7" s="4">
        <v>60</v>
      </c>
      <c r="FF7" s="4">
        <v>0</v>
      </c>
      <c r="FG7" s="6">
        <f t="shared" si="28"/>
        <v>0.95121951219512191</v>
      </c>
      <c r="FH7" s="5">
        <f t="shared" si="29"/>
        <v>0</v>
      </c>
      <c r="FI7" s="5">
        <f t="shared" si="30"/>
        <v>1</v>
      </c>
      <c r="FJ7" s="4">
        <v>0</v>
      </c>
      <c r="FK7" s="4">
        <v>22</v>
      </c>
      <c r="FL7" s="4">
        <v>1</v>
      </c>
      <c r="FM7" s="4">
        <v>15</v>
      </c>
      <c r="FN7" s="31">
        <f t="shared" si="34"/>
        <v>0.31818181818181818</v>
      </c>
      <c r="FO7" s="4">
        <v>46</v>
      </c>
      <c r="FP7" s="4">
        <v>0</v>
      </c>
      <c r="FQ7" s="4">
        <v>0</v>
      </c>
      <c r="FR7" s="4">
        <v>16</v>
      </c>
      <c r="FS7" s="4">
        <v>1</v>
      </c>
      <c r="FT7" s="4">
        <v>1</v>
      </c>
      <c r="FU7" s="4">
        <v>3</v>
      </c>
      <c r="FV7" s="4">
        <v>2</v>
      </c>
      <c r="FW7" s="4">
        <v>4</v>
      </c>
      <c r="FX7" s="24">
        <v>36</v>
      </c>
      <c r="FY7" s="24">
        <v>44</v>
      </c>
      <c r="FZ7" s="4">
        <v>1</v>
      </c>
      <c r="GA7" s="4">
        <v>1</v>
      </c>
      <c r="GB7" s="4">
        <v>21</v>
      </c>
      <c r="GC7" s="4">
        <v>0</v>
      </c>
      <c r="GD7" s="4">
        <v>0</v>
      </c>
      <c r="GE7" s="35"/>
      <c r="GF7" s="35"/>
      <c r="GG7" s="4">
        <v>1</v>
      </c>
      <c r="GH7" s="35">
        <v>1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1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2</v>
      </c>
      <c r="GZ7" s="4">
        <v>1</v>
      </c>
      <c r="HA7" s="28">
        <v>3</v>
      </c>
      <c r="HB7" s="4">
        <v>0</v>
      </c>
      <c r="HC7" s="4">
        <v>0</v>
      </c>
      <c r="HD7" s="4">
        <v>0</v>
      </c>
      <c r="HE7" s="4">
        <v>1</v>
      </c>
      <c r="HF7" s="4">
        <v>1</v>
      </c>
      <c r="HG7" s="24">
        <v>36</v>
      </c>
      <c r="HH7" s="24">
        <v>35</v>
      </c>
      <c r="HI7" s="5">
        <f t="shared" si="35"/>
        <v>1</v>
      </c>
      <c r="HJ7" s="24">
        <v>25</v>
      </c>
      <c r="HK7" s="24">
        <v>22</v>
      </c>
      <c r="HL7" s="4">
        <v>50</v>
      </c>
      <c r="HM7" s="4">
        <v>0</v>
      </c>
      <c r="HN7" s="4">
        <v>0</v>
      </c>
      <c r="HO7" s="7">
        <v>0.01</v>
      </c>
      <c r="HP7" s="4">
        <v>0</v>
      </c>
      <c r="HQ7" s="7">
        <v>115.57</v>
      </c>
      <c r="HR7" s="4">
        <v>0</v>
      </c>
      <c r="HS7" s="7">
        <v>24.56</v>
      </c>
      <c r="HT7" s="4">
        <v>1</v>
      </c>
      <c r="HU7" s="4">
        <v>2930</v>
      </c>
      <c r="HV7" s="4">
        <v>1</v>
      </c>
      <c r="HW7" s="7">
        <v>97.12</v>
      </c>
      <c r="HX7" s="4">
        <v>0</v>
      </c>
      <c r="HY7" s="4">
        <v>56</v>
      </c>
      <c r="HZ7" s="24">
        <v>393</v>
      </c>
      <c r="IA7" s="4">
        <v>1</v>
      </c>
      <c r="IB7" s="7">
        <v>8.67</v>
      </c>
      <c r="IC7" s="4">
        <v>0</v>
      </c>
      <c r="ID7" s="7">
        <v>5.99</v>
      </c>
      <c r="IE7" s="4">
        <v>143</v>
      </c>
      <c r="IF7" s="4">
        <v>0</v>
      </c>
      <c r="IG7" s="4">
        <v>323</v>
      </c>
      <c r="IH7" s="4">
        <v>0</v>
      </c>
      <c r="II7" s="4">
        <v>0</v>
      </c>
      <c r="IJ7" s="4">
        <v>4</v>
      </c>
      <c r="IK7" s="4">
        <v>0</v>
      </c>
      <c r="IL7" s="24">
        <v>39.1</v>
      </c>
      <c r="IM7" s="7">
        <v>2.06</v>
      </c>
      <c r="IN7" s="24">
        <v>44.3</v>
      </c>
      <c r="IO7" s="24">
        <v>4.2</v>
      </c>
      <c r="IP7" s="24">
        <v>17.600000000000001</v>
      </c>
      <c r="IQ7" s="7">
        <v>4.13</v>
      </c>
      <c r="IR7" s="7">
        <v>3.17</v>
      </c>
      <c r="IS7" s="7">
        <v>0.82</v>
      </c>
      <c r="IT7" s="7">
        <v>1.1200000000000001</v>
      </c>
      <c r="IU7" s="7">
        <v>26.14</v>
      </c>
      <c r="IV7" s="4">
        <f t="shared" si="32"/>
        <v>1</v>
      </c>
      <c r="IW7" s="24">
        <v>6.62</v>
      </c>
      <c r="IX7" s="4">
        <f t="shared" si="33"/>
        <v>1</v>
      </c>
      <c r="IY7" s="7">
        <v>7.46</v>
      </c>
      <c r="IZ7" s="4">
        <v>49</v>
      </c>
      <c r="JA7" s="4">
        <v>25</v>
      </c>
      <c r="JB7" s="7"/>
      <c r="JC7" s="4"/>
      <c r="JD7" s="4"/>
      <c r="JE7" s="24">
        <v>14.3</v>
      </c>
      <c r="JF7" s="4">
        <v>46</v>
      </c>
      <c r="JG7" s="4">
        <v>50</v>
      </c>
      <c r="JH7" s="24"/>
      <c r="JI7" s="24"/>
      <c r="JJ7" s="24"/>
      <c r="JK7" s="24">
        <v>3</v>
      </c>
      <c r="JL7" s="4">
        <v>135</v>
      </c>
      <c r="JM7" s="7">
        <v>0.87</v>
      </c>
      <c r="JN7" s="4"/>
      <c r="JO7" s="24">
        <v>5</v>
      </c>
      <c r="JP7" s="24">
        <v>1.4</v>
      </c>
    </row>
    <row r="8" spans="1:285" s="1" customFormat="1" x14ac:dyDescent="0.25">
      <c r="A8" s="3">
        <v>7</v>
      </c>
      <c r="B8" s="3">
        <v>1</v>
      </c>
      <c r="C8" s="3">
        <v>0</v>
      </c>
      <c r="D8" s="3">
        <v>0</v>
      </c>
      <c r="E8" s="5">
        <v>2</v>
      </c>
      <c r="F8" s="5">
        <v>83</v>
      </c>
      <c r="G8" s="55">
        <v>1</v>
      </c>
      <c r="H8" s="6">
        <v>1.55</v>
      </c>
      <c r="I8" s="5">
        <v>65</v>
      </c>
      <c r="J8" s="6">
        <f t="shared" si="0"/>
        <v>1.69530595786668</v>
      </c>
      <c r="K8" s="23">
        <f t="shared" si="1"/>
        <v>27.055150884495315</v>
      </c>
      <c r="L8" s="5">
        <v>2</v>
      </c>
      <c r="M8" s="5">
        <v>120</v>
      </c>
      <c r="N8" s="5">
        <v>140</v>
      </c>
      <c r="O8" s="5">
        <v>90</v>
      </c>
      <c r="P8" s="5">
        <v>68</v>
      </c>
      <c r="Q8" s="5">
        <v>26</v>
      </c>
      <c r="R8" s="5">
        <v>1</v>
      </c>
      <c r="S8" s="5">
        <v>3</v>
      </c>
      <c r="T8" s="5">
        <v>1</v>
      </c>
      <c r="U8" s="5">
        <v>0</v>
      </c>
      <c r="V8" s="4">
        <v>0</v>
      </c>
      <c r="W8" s="5">
        <v>0</v>
      </c>
      <c r="X8" s="5">
        <v>1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1</v>
      </c>
      <c r="AJ8" s="5">
        <v>0</v>
      </c>
      <c r="AK8" s="5">
        <v>0</v>
      </c>
      <c r="AL8" s="5">
        <v>0</v>
      </c>
      <c r="AM8" s="5">
        <v>1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1</v>
      </c>
      <c r="AV8" s="5">
        <v>0</v>
      </c>
      <c r="AW8" s="5">
        <v>1</v>
      </c>
      <c r="AX8" s="5">
        <v>0</v>
      </c>
      <c r="AY8" s="5">
        <f>IF(F8&gt;60,1,0)</f>
        <v>1</v>
      </c>
      <c r="AZ8" s="5">
        <v>0</v>
      </c>
      <c r="BA8" s="5">
        <f>C8</f>
        <v>0</v>
      </c>
      <c r="BB8" s="5">
        <v>0</v>
      </c>
      <c r="BC8" s="5">
        <v>0</v>
      </c>
      <c r="BD8" s="5">
        <v>1</v>
      </c>
      <c r="BE8" s="5">
        <v>1</v>
      </c>
      <c r="BF8" s="5">
        <v>1</v>
      </c>
      <c r="BG8" s="5">
        <v>0</v>
      </c>
      <c r="BH8" s="5">
        <v>0</v>
      </c>
      <c r="BI8" s="5">
        <v>0</v>
      </c>
      <c r="BJ8" s="5">
        <v>0</v>
      </c>
      <c r="BK8" s="5">
        <v>1</v>
      </c>
      <c r="BL8" s="5">
        <v>0</v>
      </c>
      <c r="BM8" s="5">
        <v>0</v>
      </c>
      <c r="BN8" s="5">
        <f t="shared" si="3"/>
        <v>0</v>
      </c>
      <c r="BO8" s="5">
        <f t="shared" si="4"/>
        <v>1</v>
      </c>
      <c r="BP8" s="5">
        <v>0</v>
      </c>
      <c r="BQ8" s="5">
        <f t="shared" si="5"/>
        <v>0</v>
      </c>
      <c r="BR8" s="5">
        <f t="shared" si="6"/>
        <v>0</v>
      </c>
      <c r="BS8" s="5">
        <f t="shared" si="7"/>
        <v>0</v>
      </c>
      <c r="BT8" s="5">
        <v>0</v>
      </c>
      <c r="BU8" s="23">
        <f t="shared" si="8"/>
        <v>1.5</v>
      </c>
      <c r="BV8" s="23">
        <f t="shared" si="9"/>
        <v>1</v>
      </c>
      <c r="BW8" s="5">
        <v>1</v>
      </c>
      <c r="BX8" s="5">
        <f t="shared" si="10"/>
        <v>1</v>
      </c>
      <c r="BY8" s="5">
        <f t="shared" si="11"/>
        <v>1</v>
      </c>
      <c r="BZ8" s="5">
        <f t="shared" si="12"/>
        <v>0</v>
      </c>
      <c r="CA8" s="5">
        <f t="shared" si="13"/>
        <v>0</v>
      </c>
      <c r="CB8" s="5">
        <f t="shared" si="14"/>
        <v>1</v>
      </c>
      <c r="CC8" s="5">
        <f t="shared" si="15"/>
        <v>0</v>
      </c>
      <c r="CD8" s="5">
        <f t="shared" si="16"/>
        <v>0</v>
      </c>
      <c r="CE8" s="5">
        <f t="shared" si="17"/>
        <v>0</v>
      </c>
      <c r="CF8" s="5">
        <f t="shared" si="18"/>
        <v>0</v>
      </c>
      <c r="CG8" s="5">
        <f t="shared" si="19"/>
        <v>0</v>
      </c>
      <c r="CH8" s="5">
        <f>IF(F8&gt;65,1,0)</f>
        <v>1</v>
      </c>
      <c r="CI8" s="4">
        <f t="shared" si="20"/>
        <v>6</v>
      </c>
      <c r="CJ8" s="4">
        <f t="shared" si="21"/>
        <v>3</v>
      </c>
      <c r="CK8" s="4">
        <v>1</v>
      </c>
      <c r="CL8" s="4">
        <v>1</v>
      </c>
      <c r="CM8" s="5">
        <f t="shared" si="22"/>
        <v>2</v>
      </c>
      <c r="CN8" s="5">
        <f t="shared" si="23"/>
        <v>2</v>
      </c>
      <c r="CO8" s="5">
        <f t="shared" si="24"/>
        <v>1</v>
      </c>
      <c r="CP8" s="4">
        <v>0</v>
      </c>
      <c r="CQ8" s="5">
        <f t="shared" si="25"/>
        <v>0</v>
      </c>
      <c r="CR8" s="5">
        <f>C8</f>
        <v>0</v>
      </c>
      <c r="CS8" s="4">
        <v>0</v>
      </c>
      <c r="CT8" s="4">
        <v>1</v>
      </c>
      <c r="CU8" s="4">
        <v>1</v>
      </c>
      <c r="CV8" s="4">
        <v>0</v>
      </c>
      <c r="CW8" s="5">
        <f>B8</f>
        <v>1</v>
      </c>
      <c r="CX8" s="4">
        <v>1</v>
      </c>
      <c r="CY8" s="4">
        <v>0</v>
      </c>
      <c r="CZ8" s="5">
        <f>F8</f>
        <v>83</v>
      </c>
      <c r="DA8" s="5">
        <f>IF(E8=1,1,0)</f>
        <v>0</v>
      </c>
      <c r="DB8" s="4">
        <v>0</v>
      </c>
      <c r="DC8" s="4">
        <v>1</v>
      </c>
      <c r="DD8" s="4">
        <v>1</v>
      </c>
      <c r="DE8" s="5">
        <f>IF(M8&gt;110,1,0)</f>
        <v>1</v>
      </c>
      <c r="DF8" s="5">
        <f>IF(N8&lt;100,1,0)</f>
        <v>0</v>
      </c>
      <c r="DG8" s="5">
        <f>IF(Q8&gt;30,1,0)</f>
        <v>0</v>
      </c>
      <c r="DH8" s="4">
        <v>0</v>
      </c>
      <c r="DI8" s="4">
        <v>0</v>
      </c>
      <c r="DJ8" s="5">
        <f>IF(P8&lt;90,1,0)</f>
        <v>1</v>
      </c>
      <c r="DK8" s="4">
        <f t="shared" si="2"/>
        <v>143</v>
      </c>
      <c r="DL8" s="4">
        <v>5</v>
      </c>
      <c r="DM8" s="4">
        <f>DB8+DC8+DE8+DF8+DJ8</f>
        <v>3</v>
      </c>
      <c r="DN8" s="5">
        <f>IF(DM8=0,1,2)</f>
        <v>2</v>
      </c>
      <c r="DO8" s="5">
        <f>M8</f>
        <v>120</v>
      </c>
      <c r="DP8" s="5">
        <f t="shared" ref="DP8:DP31" si="36">IF(DO8&gt;90,1,0)</f>
        <v>1</v>
      </c>
      <c r="DQ8" s="5">
        <f t="shared" ref="DQ8:DQ31" si="37">IF(DO8&lt;60,1,0)</f>
        <v>0</v>
      </c>
      <c r="DR8" s="4">
        <v>1</v>
      </c>
      <c r="DS8" s="4">
        <v>1</v>
      </c>
      <c r="DT8" s="4">
        <v>1</v>
      </c>
      <c r="DU8" s="4">
        <v>0</v>
      </c>
      <c r="DV8" s="4">
        <v>0</v>
      </c>
      <c r="DW8" s="4">
        <v>35</v>
      </c>
      <c r="DX8" s="4">
        <v>49</v>
      </c>
      <c r="DY8" s="4">
        <v>56</v>
      </c>
      <c r="DZ8" s="4">
        <v>68</v>
      </c>
      <c r="EA8" s="4">
        <v>74</v>
      </c>
      <c r="EB8" s="24">
        <f>EA8/J8</f>
        <v>43.649938028365852</v>
      </c>
      <c r="EC8" s="4">
        <v>1</v>
      </c>
      <c r="ED8" s="4">
        <v>58</v>
      </c>
      <c r="EE8" s="4">
        <v>41</v>
      </c>
      <c r="EF8" s="4">
        <v>120</v>
      </c>
      <c r="EG8" s="4">
        <v>60</v>
      </c>
      <c r="EH8" s="4">
        <v>60</v>
      </c>
      <c r="EI8" s="4">
        <v>1</v>
      </c>
      <c r="EJ8" s="4">
        <v>44</v>
      </c>
      <c r="EK8" s="4">
        <v>1</v>
      </c>
      <c r="EL8" s="4">
        <v>0</v>
      </c>
      <c r="EM8" s="4">
        <v>9</v>
      </c>
      <c r="EN8" s="4">
        <v>10</v>
      </c>
      <c r="EO8" s="4">
        <v>3</v>
      </c>
      <c r="EP8" s="4">
        <v>11</v>
      </c>
      <c r="EQ8" s="4">
        <v>13</v>
      </c>
      <c r="ER8" s="4">
        <v>4</v>
      </c>
      <c r="ES8" s="4">
        <v>220</v>
      </c>
      <c r="ET8" s="24">
        <v>963</v>
      </c>
      <c r="EU8" s="4">
        <v>1</v>
      </c>
      <c r="EV8" s="7">
        <v>2</v>
      </c>
      <c r="EW8" s="4">
        <v>53</v>
      </c>
      <c r="EX8" s="4">
        <v>59</v>
      </c>
      <c r="EY8" s="4">
        <v>24</v>
      </c>
      <c r="EZ8" s="4">
        <v>66</v>
      </c>
      <c r="FA8" s="24">
        <f>EZ8/J8</f>
        <v>38.93102580908306</v>
      </c>
      <c r="FB8" s="4">
        <v>1</v>
      </c>
      <c r="FC8" s="4">
        <v>39</v>
      </c>
      <c r="FD8" s="4">
        <v>55</v>
      </c>
      <c r="FE8" s="4">
        <v>79</v>
      </c>
      <c r="FF8" s="4">
        <v>1</v>
      </c>
      <c r="FG8" s="6">
        <f t="shared" ref="FG8" si="38">FD8/ED8</f>
        <v>0.94827586206896552</v>
      </c>
      <c r="FH8" s="5">
        <f t="shared" si="29"/>
        <v>0</v>
      </c>
      <c r="FI8" s="5">
        <f t="shared" ref="FI8" si="39">IF(FG8&gt;0.9,1,0)</f>
        <v>1</v>
      </c>
      <c r="FJ8" s="4">
        <v>0</v>
      </c>
      <c r="FK8" s="4">
        <v>22</v>
      </c>
      <c r="FL8" s="4">
        <v>1</v>
      </c>
      <c r="FM8" s="4">
        <v>17</v>
      </c>
      <c r="FN8" s="31">
        <f>(FK8-FM8)/FK8</f>
        <v>0.22727272727272727</v>
      </c>
      <c r="FO8" s="4">
        <v>49</v>
      </c>
      <c r="FP8" s="4">
        <v>1</v>
      </c>
      <c r="FQ8" s="4">
        <v>1</v>
      </c>
      <c r="FR8" s="4">
        <v>15</v>
      </c>
      <c r="FS8" s="4">
        <v>1</v>
      </c>
      <c r="FT8" s="4">
        <v>1</v>
      </c>
      <c r="FU8" s="4">
        <v>2</v>
      </c>
      <c r="FV8" s="4">
        <v>1</v>
      </c>
      <c r="FW8" s="4">
        <v>3</v>
      </c>
      <c r="FX8" s="24">
        <v>36</v>
      </c>
      <c r="FY8" s="24">
        <v>49</v>
      </c>
      <c r="FZ8" s="4">
        <v>1</v>
      </c>
      <c r="GA8" s="4"/>
      <c r="GB8" s="4">
        <v>26</v>
      </c>
      <c r="GC8" s="4">
        <v>1</v>
      </c>
      <c r="GD8" s="4"/>
      <c r="GE8" s="35"/>
      <c r="GF8" s="35"/>
      <c r="GG8" s="4"/>
      <c r="GH8" s="35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>
        <v>2</v>
      </c>
      <c r="GZ8" s="4">
        <v>1</v>
      </c>
      <c r="HA8" s="28">
        <v>3</v>
      </c>
      <c r="HB8" s="4">
        <v>0</v>
      </c>
      <c r="HC8" s="4">
        <v>0</v>
      </c>
      <c r="HD8" s="4">
        <v>0</v>
      </c>
      <c r="HE8" s="4">
        <v>1</v>
      </c>
      <c r="HF8" s="4">
        <v>1</v>
      </c>
      <c r="HG8" s="24">
        <v>35</v>
      </c>
      <c r="HH8" s="24">
        <v>33</v>
      </c>
      <c r="HI8" s="5">
        <f t="shared" si="35"/>
        <v>1</v>
      </c>
      <c r="HJ8" s="24">
        <v>26</v>
      </c>
      <c r="HK8" s="24">
        <v>33</v>
      </c>
      <c r="HL8" s="4">
        <v>50</v>
      </c>
      <c r="HM8" s="4">
        <v>0</v>
      </c>
      <c r="HN8" s="4">
        <v>1</v>
      </c>
      <c r="HO8" s="7">
        <v>0.33</v>
      </c>
      <c r="HP8" s="4">
        <v>1</v>
      </c>
      <c r="HQ8" s="7">
        <v>208.91</v>
      </c>
      <c r="HR8" s="4">
        <v>1</v>
      </c>
      <c r="HS8" s="7">
        <v>20.059999999999999</v>
      </c>
      <c r="HT8" s="4">
        <v>0</v>
      </c>
      <c r="HU8" s="4">
        <v>880</v>
      </c>
      <c r="HV8" s="4">
        <v>1</v>
      </c>
      <c r="HW8" s="7">
        <v>105.82</v>
      </c>
      <c r="HX8" s="4">
        <v>0</v>
      </c>
      <c r="HY8" s="4">
        <v>42</v>
      </c>
      <c r="HZ8" s="24">
        <v>945</v>
      </c>
      <c r="IA8" s="4">
        <v>1</v>
      </c>
      <c r="IB8" s="7">
        <v>7.93</v>
      </c>
      <c r="IC8" s="4">
        <v>0</v>
      </c>
      <c r="ID8" s="7">
        <v>4.22</v>
      </c>
      <c r="IE8" s="4">
        <v>69</v>
      </c>
      <c r="IF8" s="4">
        <v>1</v>
      </c>
      <c r="IG8" s="4">
        <v>340</v>
      </c>
      <c r="IH8" s="4">
        <v>0</v>
      </c>
      <c r="II8" s="4">
        <v>0</v>
      </c>
      <c r="IJ8" s="4">
        <v>30</v>
      </c>
      <c r="IK8" s="4">
        <v>1</v>
      </c>
      <c r="IL8" s="24">
        <v>28.4</v>
      </c>
      <c r="IM8" s="7">
        <v>5.3</v>
      </c>
      <c r="IN8" s="24">
        <v>14.1</v>
      </c>
      <c r="IO8" s="24">
        <v>1.2</v>
      </c>
      <c r="IP8" s="24">
        <v>70</v>
      </c>
      <c r="IQ8" s="7">
        <v>4.12</v>
      </c>
      <c r="IR8" s="7">
        <v>3.12</v>
      </c>
      <c r="IS8" s="7">
        <v>1.02</v>
      </c>
      <c r="IT8" s="7">
        <v>1.5</v>
      </c>
      <c r="IU8" s="7">
        <v>56</v>
      </c>
      <c r="IV8" s="4">
        <f t="shared" si="32"/>
        <v>1</v>
      </c>
      <c r="IW8" s="24">
        <v>8.4</v>
      </c>
      <c r="IX8" s="4">
        <f t="shared" si="33"/>
        <v>1</v>
      </c>
      <c r="IY8" s="7">
        <v>7.383</v>
      </c>
      <c r="IZ8" s="4">
        <v>22.4</v>
      </c>
      <c r="JA8" s="4">
        <v>26.5</v>
      </c>
      <c r="JB8" s="7">
        <v>7.383</v>
      </c>
      <c r="JC8" s="4">
        <v>22.4</v>
      </c>
      <c r="JD8" s="4">
        <v>26.5</v>
      </c>
      <c r="JE8" s="24">
        <v>4.5</v>
      </c>
      <c r="JF8" s="4">
        <v>14.3</v>
      </c>
      <c r="JG8" s="4">
        <v>39.200000000000003</v>
      </c>
      <c r="JH8" s="24">
        <v>273.3</v>
      </c>
      <c r="JI8" s="24">
        <v>2.2000000000000002</v>
      </c>
      <c r="JJ8" s="24">
        <v>1.5</v>
      </c>
      <c r="JK8" s="24">
        <v>2</v>
      </c>
      <c r="JL8" s="4">
        <v>134</v>
      </c>
      <c r="JM8" s="7">
        <v>0.22</v>
      </c>
      <c r="JN8" s="4">
        <v>95</v>
      </c>
      <c r="JO8" s="24">
        <v>6</v>
      </c>
      <c r="JP8" s="24">
        <v>2.7</v>
      </c>
    </row>
    <row r="9" spans="1:285" s="1" customFormat="1" x14ac:dyDescent="0.25">
      <c r="A9" s="3">
        <v>8</v>
      </c>
      <c r="B9" s="3">
        <v>0</v>
      </c>
      <c r="C9" s="3">
        <v>0</v>
      </c>
      <c r="D9" s="3">
        <v>1</v>
      </c>
      <c r="E9" s="5">
        <v>1</v>
      </c>
      <c r="F9" s="5">
        <v>54</v>
      </c>
      <c r="G9" s="55">
        <v>1</v>
      </c>
      <c r="H9" s="6">
        <v>1.81</v>
      </c>
      <c r="I9" s="5">
        <v>95</v>
      </c>
      <c r="J9" s="6">
        <f t="shared" si="0"/>
        <v>2.200413046912967</v>
      </c>
      <c r="K9" s="23">
        <f t="shared" si="1"/>
        <v>28.997893837184456</v>
      </c>
      <c r="L9" s="5">
        <v>2</v>
      </c>
      <c r="M9" s="5">
        <v>112</v>
      </c>
      <c r="N9" s="5">
        <v>80</v>
      </c>
      <c r="O9" s="5">
        <v>40</v>
      </c>
      <c r="P9" s="5">
        <v>76</v>
      </c>
      <c r="Q9" s="5">
        <v>28</v>
      </c>
      <c r="R9" s="5">
        <v>1</v>
      </c>
      <c r="S9" s="5">
        <v>2</v>
      </c>
      <c r="T9" s="5">
        <v>0</v>
      </c>
      <c r="U9" s="5">
        <v>1</v>
      </c>
      <c r="V9" s="4">
        <v>1</v>
      </c>
      <c r="W9" s="5">
        <v>0</v>
      </c>
      <c r="X9" s="5">
        <v>0</v>
      </c>
      <c r="Y9" s="5">
        <v>0</v>
      </c>
      <c r="Z9" s="5">
        <v>0</v>
      </c>
      <c r="AA9" s="5">
        <v>1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1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0</v>
      </c>
      <c r="AS9" s="5">
        <v>1</v>
      </c>
      <c r="AT9" s="5">
        <v>0</v>
      </c>
      <c r="AU9" s="5">
        <v>1</v>
      </c>
      <c r="AV9" s="5">
        <v>0</v>
      </c>
      <c r="AW9" s="5">
        <v>1</v>
      </c>
      <c r="AX9" s="5">
        <v>0</v>
      </c>
      <c r="AY9" s="5">
        <f>IF(F9&gt;60,1,0)</f>
        <v>0</v>
      </c>
      <c r="AZ9" s="5">
        <v>0</v>
      </c>
      <c r="BA9" s="5">
        <f>C9</f>
        <v>0</v>
      </c>
      <c r="BB9" s="5">
        <v>0</v>
      </c>
      <c r="BC9" s="5">
        <v>1</v>
      </c>
      <c r="BD9" s="5">
        <v>1</v>
      </c>
      <c r="BE9" s="5">
        <v>1</v>
      </c>
      <c r="BF9" s="5">
        <v>0</v>
      </c>
      <c r="BG9" s="5">
        <v>1</v>
      </c>
      <c r="BH9" s="5">
        <v>0</v>
      </c>
      <c r="BI9" s="5">
        <v>0</v>
      </c>
      <c r="BJ9" s="5">
        <v>0</v>
      </c>
      <c r="BK9" s="5">
        <v>1</v>
      </c>
      <c r="BL9" s="5">
        <v>0</v>
      </c>
      <c r="BM9" s="5">
        <v>0</v>
      </c>
      <c r="BN9" s="5">
        <f t="shared" si="3"/>
        <v>0</v>
      </c>
      <c r="BO9" s="5">
        <f t="shared" si="4"/>
        <v>1</v>
      </c>
      <c r="BP9" s="5">
        <v>0</v>
      </c>
      <c r="BQ9" s="5">
        <f t="shared" si="5"/>
        <v>0</v>
      </c>
      <c r="BR9" s="5">
        <f t="shared" si="6"/>
        <v>0</v>
      </c>
      <c r="BS9" s="5">
        <f t="shared" si="7"/>
        <v>0</v>
      </c>
      <c r="BT9" s="5">
        <v>0</v>
      </c>
      <c r="BU9" s="23">
        <f t="shared" si="8"/>
        <v>1.5</v>
      </c>
      <c r="BV9" s="23">
        <f t="shared" si="9"/>
        <v>1</v>
      </c>
      <c r="BW9" s="5">
        <v>1</v>
      </c>
      <c r="BX9" s="5">
        <f t="shared" si="10"/>
        <v>1</v>
      </c>
      <c r="BY9" s="5">
        <f t="shared" si="11"/>
        <v>1</v>
      </c>
      <c r="BZ9" s="5">
        <f t="shared" si="12"/>
        <v>0</v>
      </c>
      <c r="CA9" s="5">
        <f t="shared" si="13"/>
        <v>0</v>
      </c>
      <c r="CB9" s="5">
        <f t="shared" si="14"/>
        <v>1</v>
      </c>
      <c r="CC9" s="5">
        <f t="shared" si="15"/>
        <v>0</v>
      </c>
      <c r="CD9" s="5">
        <f t="shared" si="16"/>
        <v>0</v>
      </c>
      <c r="CE9" s="5">
        <f t="shared" si="17"/>
        <v>0</v>
      </c>
      <c r="CF9" s="5">
        <f t="shared" si="18"/>
        <v>0</v>
      </c>
      <c r="CG9" s="5">
        <f t="shared" si="19"/>
        <v>0</v>
      </c>
      <c r="CH9" s="5">
        <f>IF(F9&gt;65,1,0)</f>
        <v>0</v>
      </c>
      <c r="CI9" s="4">
        <f t="shared" si="20"/>
        <v>5</v>
      </c>
      <c r="CJ9" s="4">
        <f t="shared" si="21"/>
        <v>2</v>
      </c>
      <c r="CK9" s="4">
        <v>1</v>
      </c>
      <c r="CL9" s="4">
        <v>2</v>
      </c>
      <c r="CM9" s="5">
        <f t="shared" si="22"/>
        <v>1</v>
      </c>
      <c r="CN9" s="5">
        <f t="shared" si="23"/>
        <v>1</v>
      </c>
      <c r="CO9" s="5">
        <f t="shared" si="24"/>
        <v>1</v>
      </c>
      <c r="CP9" s="4">
        <v>2</v>
      </c>
      <c r="CQ9" s="5">
        <f t="shared" si="25"/>
        <v>0</v>
      </c>
      <c r="CR9" s="5">
        <f>C9</f>
        <v>0</v>
      </c>
      <c r="CS9" s="4">
        <v>0</v>
      </c>
      <c r="CT9" s="4">
        <v>0</v>
      </c>
      <c r="CU9" s="4"/>
      <c r="CV9" s="4">
        <v>1</v>
      </c>
      <c r="CW9" s="5">
        <f>B9</f>
        <v>0</v>
      </c>
      <c r="CX9" s="4">
        <v>0</v>
      </c>
      <c r="CY9" s="4">
        <v>0</v>
      </c>
      <c r="CZ9" s="5">
        <f>F9</f>
        <v>54</v>
      </c>
      <c r="DA9" s="5">
        <f>IF(E9=1,1,0)</f>
        <v>1</v>
      </c>
      <c r="DB9" s="4">
        <v>0</v>
      </c>
      <c r="DC9" s="4">
        <v>0</v>
      </c>
      <c r="DD9" s="4">
        <v>0</v>
      </c>
      <c r="DE9" s="5">
        <f>IF(M9&gt;110,1,0)</f>
        <v>1</v>
      </c>
      <c r="DF9" s="5">
        <f>IF(N9&lt;100,1,0)</f>
        <v>1</v>
      </c>
      <c r="DG9" s="5">
        <f>IF(Q9&gt;30,1,0)</f>
        <v>0</v>
      </c>
      <c r="DH9" s="4">
        <v>0</v>
      </c>
      <c r="DI9" s="4">
        <v>1</v>
      </c>
      <c r="DJ9" s="5">
        <f>IF(P9&lt;90,1,0)</f>
        <v>1</v>
      </c>
      <c r="DK9" s="4">
        <f t="shared" si="2"/>
        <v>194</v>
      </c>
      <c r="DL9" s="4">
        <v>5</v>
      </c>
      <c r="DM9" s="4">
        <f>DB9+DC9+DE9+DF9+DJ9</f>
        <v>3</v>
      </c>
      <c r="DN9" s="5">
        <f t="shared" ref="DN9:DN12" si="40">IF(DM9=0,1,2)</f>
        <v>2</v>
      </c>
      <c r="DO9" s="5">
        <f>M9</f>
        <v>112</v>
      </c>
      <c r="DP9" s="5">
        <f t="shared" si="36"/>
        <v>1</v>
      </c>
      <c r="DQ9" s="5">
        <f t="shared" si="37"/>
        <v>0</v>
      </c>
      <c r="DR9" s="5">
        <v>0</v>
      </c>
      <c r="DS9" s="4">
        <v>0</v>
      </c>
      <c r="DT9" s="4">
        <v>0</v>
      </c>
      <c r="DU9" s="4">
        <v>0</v>
      </c>
      <c r="DV9" s="4">
        <v>1</v>
      </c>
      <c r="DW9" s="4">
        <v>33</v>
      </c>
      <c r="DX9" s="4">
        <v>42</v>
      </c>
      <c r="DY9" s="4">
        <v>48</v>
      </c>
      <c r="DZ9" s="4">
        <v>55</v>
      </c>
      <c r="EA9" s="4">
        <v>76</v>
      </c>
      <c r="EB9" s="24">
        <f>EA9/J9</f>
        <v>34.53896990232036</v>
      </c>
      <c r="EC9" s="4">
        <v>1</v>
      </c>
      <c r="ED9" s="4">
        <v>35</v>
      </c>
      <c r="EE9" s="4">
        <v>22</v>
      </c>
      <c r="EF9" s="4">
        <v>86</v>
      </c>
      <c r="EG9" s="4">
        <v>31</v>
      </c>
      <c r="EH9" s="4">
        <v>55</v>
      </c>
      <c r="EI9" s="4">
        <v>0</v>
      </c>
      <c r="EJ9" s="4">
        <v>63</v>
      </c>
      <c r="EK9" s="4">
        <v>0</v>
      </c>
      <c r="EL9" s="4">
        <v>1</v>
      </c>
      <c r="EM9" s="4">
        <v>11</v>
      </c>
      <c r="EN9" s="4">
        <v>15</v>
      </c>
      <c r="EO9" s="4">
        <v>4</v>
      </c>
      <c r="EP9" s="4">
        <v>14</v>
      </c>
      <c r="EQ9" s="4">
        <v>18</v>
      </c>
      <c r="ER9" s="4">
        <v>10</v>
      </c>
      <c r="ES9" s="4">
        <v>250</v>
      </c>
      <c r="ET9" s="24">
        <v>116.3</v>
      </c>
      <c r="EU9" s="4">
        <v>1</v>
      </c>
      <c r="EV9" s="7">
        <v>1</v>
      </c>
      <c r="EW9" s="4">
        <v>41</v>
      </c>
      <c r="EX9" s="4">
        <v>70</v>
      </c>
      <c r="EY9" s="4">
        <v>22</v>
      </c>
      <c r="EZ9" s="4">
        <v>70</v>
      </c>
      <c r="FA9" s="24">
        <f>EZ9/J9</f>
        <v>31.812209120558222</v>
      </c>
      <c r="FB9" s="4">
        <v>1</v>
      </c>
      <c r="FC9" s="4">
        <v>40</v>
      </c>
      <c r="FD9" s="4">
        <v>40</v>
      </c>
      <c r="FE9" s="4">
        <v>66</v>
      </c>
      <c r="FF9" s="4">
        <v>1</v>
      </c>
      <c r="FG9" s="6">
        <f t="shared" si="28"/>
        <v>1.1428571428571428</v>
      </c>
      <c r="FH9" s="5">
        <f t="shared" si="29"/>
        <v>1</v>
      </c>
      <c r="FI9" s="5">
        <f t="shared" si="30"/>
        <v>1</v>
      </c>
      <c r="FJ9" s="4">
        <v>1</v>
      </c>
      <c r="FK9" s="4">
        <v>22</v>
      </c>
      <c r="FL9" s="4">
        <v>1</v>
      </c>
      <c r="FM9" s="4">
        <v>16</v>
      </c>
      <c r="FN9" s="31">
        <f>(FK9-FM9)/FK9</f>
        <v>0.27272727272727271</v>
      </c>
      <c r="FO9" s="4">
        <v>44</v>
      </c>
      <c r="FP9" s="4">
        <v>0</v>
      </c>
      <c r="FQ9" s="4">
        <v>1</v>
      </c>
      <c r="FR9" s="4">
        <v>15</v>
      </c>
      <c r="FS9" s="4">
        <v>1</v>
      </c>
      <c r="FT9" s="4">
        <v>0</v>
      </c>
      <c r="FU9" s="4">
        <v>1</v>
      </c>
      <c r="FV9" s="4">
        <v>1</v>
      </c>
      <c r="FW9" s="4">
        <v>3</v>
      </c>
      <c r="FX9" s="24">
        <v>35</v>
      </c>
      <c r="FY9" s="24">
        <v>40</v>
      </c>
      <c r="FZ9" s="4">
        <v>1</v>
      </c>
      <c r="GA9" s="4"/>
      <c r="GB9" s="4">
        <v>22</v>
      </c>
      <c r="GC9" s="4">
        <v>0</v>
      </c>
      <c r="GD9" s="4">
        <v>0</v>
      </c>
      <c r="GE9" s="35"/>
      <c r="GF9" s="35"/>
      <c r="GG9" s="4">
        <v>1</v>
      </c>
      <c r="GH9" s="35">
        <v>1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1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3</v>
      </c>
      <c r="GZ9" s="4">
        <v>1</v>
      </c>
      <c r="HA9" s="28">
        <v>3</v>
      </c>
      <c r="HB9" s="4">
        <v>1</v>
      </c>
      <c r="HC9" s="4">
        <v>0</v>
      </c>
      <c r="HD9" s="4">
        <v>1</v>
      </c>
      <c r="HE9" s="4">
        <v>1</v>
      </c>
      <c r="HF9" s="4">
        <v>1</v>
      </c>
      <c r="HG9" s="24">
        <v>30</v>
      </c>
      <c r="HH9" s="24">
        <v>29</v>
      </c>
      <c r="HI9" s="5">
        <f t="shared" si="35"/>
        <v>1</v>
      </c>
      <c r="HJ9" s="24">
        <v>25</v>
      </c>
      <c r="HK9" s="24">
        <v>29</v>
      </c>
      <c r="HL9" s="4">
        <v>65</v>
      </c>
      <c r="HM9" s="4">
        <v>0</v>
      </c>
      <c r="HN9" s="4">
        <v>1</v>
      </c>
      <c r="HO9" s="7">
        <v>0.79</v>
      </c>
      <c r="HP9" s="4">
        <v>1</v>
      </c>
      <c r="HQ9" s="7">
        <v>398.67</v>
      </c>
      <c r="HR9" s="4">
        <v>1</v>
      </c>
      <c r="HS9" s="7">
        <v>45.23</v>
      </c>
      <c r="HT9" s="4">
        <v>1</v>
      </c>
      <c r="HU9" s="4">
        <v>2570</v>
      </c>
      <c r="HV9" s="4">
        <v>1</v>
      </c>
      <c r="HW9" s="7">
        <v>246.27</v>
      </c>
      <c r="HX9" s="4">
        <v>1</v>
      </c>
      <c r="HY9" s="4">
        <v>25</v>
      </c>
      <c r="HZ9" s="24">
        <v>815</v>
      </c>
      <c r="IA9" s="4">
        <v>1</v>
      </c>
      <c r="IB9" s="7">
        <v>26.12</v>
      </c>
      <c r="IC9" s="4">
        <v>1</v>
      </c>
      <c r="ID9" s="7">
        <v>5.17</v>
      </c>
      <c r="IE9" s="4">
        <v>133</v>
      </c>
      <c r="IF9" s="4">
        <v>0</v>
      </c>
      <c r="IG9" s="4">
        <v>336</v>
      </c>
      <c r="IH9" s="4">
        <v>0</v>
      </c>
      <c r="II9" s="4">
        <v>0</v>
      </c>
      <c r="IJ9" s="4">
        <v>38</v>
      </c>
      <c r="IK9" s="4">
        <v>1</v>
      </c>
      <c r="IL9" s="24">
        <v>24.8</v>
      </c>
      <c r="IM9" s="7">
        <v>7.23</v>
      </c>
      <c r="IN9" s="24">
        <v>17.8</v>
      </c>
      <c r="IO9" s="24">
        <v>1.26</v>
      </c>
      <c r="IP9" s="24">
        <v>68</v>
      </c>
      <c r="IQ9" s="7">
        <v>6.15</v>
      </c>
      <c r="IR9" s="7">
        <v>4.12</v>
      </c>
      <c r="IS9" s="7">
        <v>1.3</v>
      </c>
      <c r="IT9" s="7">
        <v>1.7</v>
      </c>
      <c r="IU9" s="7">
        <v>138.69999999999999</v>
      </c>
      <c r="IV9" s="4">
        <f t="shared" si="32"/>
        <v>1</v>
      </c>
      <c r="IW9" s="24">
        <v>10</v>
      </c>
      <c r="IX9" s="4">
        <f t="shared" si="33"/>
        <v>1</v>
      </c>
      <c r="IY9" s="7">
        <v>7.4169999999999998</v>
      </c>
      <c r="IZ9" s="4">
        <v>40.799999999999997</v>
      </c>
      <c r="JA9" s="4">
        <v>46.1</v>
      </c>
      <c r="JB9" s="7">
        <v>7.4169999999999998</v>
      </c>
      <c r="JC9" s="4">
        <v>40.799999999999997</v>
      </c>
      <c r="JD9" s="4">
        <v>46.1</v>
      </c>
      <c r="JE9" s="24">
        <v>12.4</v>
      </c>
      <c r="JF9" s="4">
        <v>38.200000000000003</v>
      </c>
      <c r="JG9" s="4">
        <v>80.400000000000006</v>
      </c>
      <c r="JH9" s="24">
        <v>309.10000000000002</v>
      </c>
      <c r="JI9" s="24">
        <v>1.9</v>
      </c>
      <c r="JJ9" s="24">
        <v>1</v>
      </c>
      <c r="JK9" s="24">
        <v>3.1</v>
      </c>
      <c r="JL9" s="4">
        <v>149</v>
      </c>
      <c r="JM9" s="7">
        <v>0.57999999999999996</v>
      </c>
      <c r="JN9" s="4">
        <v>114</v>
      </c>
      <c r="JO9" s="24">
        <v>10.5</v>
      </c>
      <c r="JP9" s="24">
        <v>2.2999999999999998</v>
      </c>
    </row>
    <row r="10" spans="1:285" s="1" customFormat="1" x14ac:dyDescent="0.25">
      <c r="A10" s="3">
        <v>9</v>
      </c>
      <c r="B10" s="3">
        <v>0</v>
      </c>
      <c r="C10" s="3">
        <v>1</v>
      </c>
      <c r="D10" s="3">
        <v>0</v>
      </c>
      <c r="E10" s="5">
        <v>2</v>
      </c>
      <c r="F10" s="5">
        <v>67</v>
      </c>
      <c r="G10" s="55">
        <v>1</v>
      </c>
      <c r="H10" s="6">
        <v>1.72</v>
      </c>
      <c r="I10" s="5">
        <v>93</v>
      </c>
      <c r="J10" s="6">
        <f t="shared" si="0"/>
        <v>2.1300597991371584</v>
      </c>
      <c r="K10" s="6">
        <f t="shared" si="1"/>
        <v>31.435911303407252</v>
      </c>
      <c r="L10" s="5">
        <v>3</v>
      </c>
      <c r="M10" s="5">
        <v>100</v>
      </c>
      <c r="N10" s="5">
        <v>105</v>
      </c>
      <c r="O10" s="5">
        <v>60</v>
      </c>
      <c r="P10" s="5">
        <v>78</v>
      </c>
      <c r="Q10" s="5">
        <v>22</v>
      </c>
      <c r="R10" s="5">
        <v>1</v>
      </c>
      <c r="S10" s="5">
        <v>2</v>
      </c>
      <c r="T10" s="5">
        <v>0</v>
      </c>
      <c r="U10" s="5">
        <v>0</v>
      </c>
      <c r="V10" s="4">
        <v>1</v>
      </c>
      <c r="W10" s="5">
        <v>0</v>
      </c>
      <c r="X10" s="5">
        <v>1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1</v>
      </c>
      <c r="AT10" s="5">
        <v>1</v>
      </c>
      <c r="AU10" s="5">
        <v>1</v>
      </c>
      <c r="AV10" s="5">
        <v>1</v>
      </c>
      <c r="AW10" s="5">
        <v>1</v>
      </c>
      <c r="AX10" s="5">
        <v>0</v>
      </c>
      <c r="AY10" s="5">
        <f>IF(F10&gt;60,1,0)</f>
        <v>1</v>
      </c>
      <c r="AZ10" s="5">
        <v>0</v>
      </c>
      <c r="BA10" s="5">
        <f>C10</f>
        <v>1</v>
      </c>
      <c r="BB10" s="5">
        <v>0</v>
      </c>
      <c r="BC10" s="5">
        <v>1</v>
      </c>
      <c r="BD10" s="5">
        <v>1</v>
      </c>
      <c r="BE10" s="5">
        <v>0</v>
      </c>
      <c r="BF10" s="5">
        <v>1</v>
      </c>
      <c r="BG10" s="5">
        <v>0</v>
      </c>
      <c r="BH10" s="5">
        <v>1</v>
      </c>
      <c r="BI10" s="5">
        <v>0</v>
      </c>
      <c r="BJ10" s="5">
        <v>0</v>
      </c>
      <c r="BK10" s="5">
        <v>1</v>
      </c>
      <c r="BL10" s="5">
        <v>0</v>
      </c>
      <c r="BM10" s="5">
        <v>1</v>
      </c>
      <c r="BN10" s="5">
        <f t="shared" si="3"/>
        <v>0</v>
      </c>
      <c r="BO10" s="5">
        <f t="shared" si="4"/>
        <v>0</v>
      </c>
      <c r="BP10" s="5">
        <v>0</v>
      </c>
      <c r="BQ10" s="5">
        <f t="shared" si="5"/>
        <v>0</v>
      </c>
      <c r="BR10" s="5">
        <f t="shared" si="6"/>
        <v>0</v>
      </c>
      <c r="BS10" s="5">
        <f t="shared" si="7"/>
        <v>1</v>
      </c>
      <c r="BT10" s="5">
        <v>0</v>
      </c>
      <c r="BU10" s="23">
        <f t="shared" si="8"/>
        <v>3</v>
      </c>
      <c r="BV10" s="23">
        <f t="shared" si="9"/>
        <v>1</v>
      </c>
      <c r="BW10" s="5">
        <v>2</v>
      </c>
      <c r="BX10" s="5">
        <f t="shared" si="10"/>
        <v>1</v>
      </c>
      <c r="BY10" s="5">
        <f t="shared" si="11"/>
        <v>1</v>
      </c>
      <c r="BZ10" s="5">
        <f t="shared" si="12"/>
        <v>0</v>
      </c>
      <c r="CA10" s="5">
        <f t="shared" si="13"/>
        <v>0</v>
      </c>
      <c r="CB10" s="5">
        <f t="shared" si="14"/>
        <v>1</v>
      </c>
      <c r="CC10" s="5">
        <f t="shared" si="15"/>
        <v>0</v>
      </c>
      <c r="CD10" s="5">
        <f t="shared" si="16"/>
        <v>0</v>
      </c>
      <c r="CE10" s="5">
        <f t="shared" si="17"/>
        <v>0</v>
      </c>
      <c r="CF10" s="5">
        <f t="shared" si="18"/>
        <v>0</v>
      </c>
      <c r="CG10" s="5">
        <f t="shared" si="19"/>
        <v>1</v>
      </c>
      <c r="CH10" s="5">
        <f>IF(F10&gt;65,1,0)</f>
        <v>1</v>
      </c>
      <c r="CI10" s="4">
        <f t="shared" si="20"/>
        <v>10</v>
      </c>
      <c r="CJ10" s="4">
        <f t="shared" si="21"/>
        <v>4</v>
      </c>
      <c r="CK10" s="4">
        <v>2</v>
      </c>
      <c r="CL10" s="4">
        <v>2</v>
      </c>
      <c r="CM10" s="5">
        <f t="shared" si="22"/>
        <v>2</v>
      </c>
      <c r="CN10" s="5">
        <f t="shared" si="23"/>
        <v>2</v>
      </c>
      <c r="CO10" s="5">
        <f t="shared" si="24"/>
        <v>1</v>
      </c>
      <c r="CP10" s="4">
        <v>3</v>
      </c>
      <c r="CQ10" s="5">
        <f t="shared" si="25"/>
        <v>1</v>
      </c>
      <c r="CR10" s="5">
        <f>C10</f>
        <v>1</v>
      </c>
      <c r="CS10" s="4">
        <v>0</v>
      </c>
      <c r="CT10" s="4">
        <v>0</v>
      </c>
      <c r="CU10" s="4"/>
      <c r="CV10" s="4">
        <v>1</v>
      </c>
      <c r="CW10" s="5">
        <f>B10</f>
        <v>0</v>
      </c>
      <c r="CX10" s="4">
        <v>0</v>
      </c>
      <c r="CY10" s="4">
        <v>0</v>
      </c>
      <c r="CZ10" s="5">
        <f>F10</f>
        <v>67</v>
      </c>
      <c r="DA10" s="5">
        <f>IF(E10=1,1,0)</f>
        <v>0</v>
      </c>
      <c r="DB10" s="4">
        <v>0</v>
      </c>
      <c r="DC10" s="4">
        <v>1</v>
      </c>
      <c r="DD10" s="4">
        <v>0</v>
      </c>
      <c r="DE10" s="5">
        <f>IF(M10&gt;110,1,0)</f>
        <v>0</v>
      </c>
      <c r="DF10" s="5">
        <f>IF(N10&lt;100,1,0)</f>
        <v>0</v>
      </c>
      <c r="DG10" s="5">
        <f>IF(Q10&gt;30,1,0)</f>
        <v>0</v>
      </c>
      <c r="DH10" s="4">
        <v>0</v>
      </c>
      <c r="DI10" s="4">
        <v>1</v>
      </c>
      <c r="DJ10" s="5">
        <f>IF(P10&lt;90,1,0)</f>
        <v>1</v>
      </c>
      <c r="DK10" s="4">
        <f t="shared" si="2"/>
        <v>157</v>
      </c>
      <c r="DL10" s="4">
        <v>5</v>
      </c>
      <c r="DM10" s="4">
        <f>DB10+DC10+DE10+DF10+DJ10</f>
        <v>2</v>
      </c>
      <c r="DN10" s="5">
        <f t="shared" si="40"/>
        <v>2</v>
      </c>
      <c r="DO10" s="5">
        <f>M10</f>
        <v>100</v>
      </c>
      <c r="DP10" s="5">
        <f t="shared" si="36"/>
        <v>1</v>
      </c>
      <c r="DQ10" s="5">
        <f t="shared" si="37"/>
        <v>0</v>
      </c>
      <c r="DR10" s="5">
        <v>0</v>
      </c>
      <c r="DS10" s="4">
        <v>1</v>
      </c>
      <c r="DT10" s="4">
        <v>1</v>
      </c>
      <c r="DU10" s="4">
        <v>0</v>
      </c>
      <c r="DV10" s="4">
        <v>0</v>
      </c>
      <c r="DW10" s="4">
        <v>29</v>
      </c>
      <c r="DX10" s="4">
        <v>38</v>
      </c>
      <c r="DY10" s="4">
        <v>38</v>
      </c>
      <c r="DZ10" s="4">
        <v>44</v>
      </c>
      <c r="EA10" s="4">
        <v>74</v>
      </c>
      <c r="EB10" s="24">
        <f>EA10/J10</f>
        <v>34.740808699350048</v>
      </c>
      <c r="EC10" s="4">
        <v>1</v>
      </c>
      <c r="ED10" s="4">
        <v>56</v>
      </c>
      <c r="EE10" s="4">
        <v>40</v>
      </c>
      <c r="EF10" s="4">
        <v>134</v>
      </c>
      <c r="EG10" s="4">
        <v>61</v>
      </c>
      <c r="EH10" s="4">
        <v>73</v>
      </c>
      <c r="EI10" s="4">
        <v>1</v>
      </c>
      <c r="EJ10" s="4">
        <v>54</v>
      </c>
      <c r="EK10" s="4">
        <v>0</v>
      </c>
      <c r="EL10" s="4">
        <v>0</v>
      </c>
      <c r="EM10" s="4">
        <v>6</v>
      </c>
      <c r="EN10" s="4">
        <v>9</v>
      </c>
      <c r="EO10" s="4">
        <v>3</v>
      </c>
      <c r="EP10" s="4">
        <v>8</v>
      </c>
      <c r="EQ10" s="4">
        <v>9</v>
      </c>
      <c r="ER10" s="4">
        <v>5</v>
      </c>
      <c r="ES10" s="4">
        <v>167</v>
      </c>
      <c r="ET10" s="24">
        <v>81.099999999999994</v>
      </c>
      <c r="EU10" s="4">
        <v>0</v>
      </c>
      <c r="EV10" s="7">
        <v>1.25</v>
      </c>
      <c r="EW10" s="4">
        <v>39</v>
      </c>
      <c r="EX10" s="4">
        <v>50</v>
      </c>
      <c r="EY10" s="4">
        <v>20</v>
      </c>
      <c r="EZ10" s="4">
        <v>66</v>
      </c>
      <c r="FA10" s="24">
        <f>EZ10/J10</f>
        <v>30.985045596717608</v>
      </c>
      <c r="FB10" s="4">
        <v>1</v>
      </c>
      <c r="FC10" s="4">
        <v>33</v>
      </c>
      <c r="FD10" s="4">
        <v>36</v>
      </c>
      <c r="FE10" s="4">
        <v>65</v>
      </c>
      <c r="FF10" s="4">
        <v>1</v>
      </c>
      <c r="FG10" s="6">
        <f t="shared" si="28"/>
        <v>0.6428571428571429</v>
      </c>
      <c r="FH10" s="5">
        <f t="shared" si="29"/>
        <v>0</v>
      </c>
      <c r="FI10" s="5">
        <f t="shared" si="30"/>
        <v>0</v>
      </c>
      <c r="FJ10" s="4">
        <v>0</v>
      </c>
      <c r="FK10" s="4">
        <v>19</v>
      </c>
      <c r="FL10" s="4">
        <v>0</v>
      </c>
      <c r="FM10" s="4">
        <v>9</v>
      </c>
      <c r="FN10" s="31">
        <f t="shared" ref="FN10:FN12" si="41">(FK10-FM10)/FK10</f>
        <v>0.52631578947368418</v>
      </c>
      <c r="FO10" s="4">
        <v>38</v>
      </c>
      <c r="FP10" s="4">
        <v>0</v>
      </c>
      <c r="FQ10" s="4">
        <v>0</v>
      </c>
      <c r="FR10" s="4">
        <v>18</v>
      </c>
      <c r="FS10" s="4">
        <v>0</v>
      </c>
      <c r="FT10" s="4">
        <v>1</v>
      </c>
      <c r="FU10" s="4">
        <v>2</v>
      </c>
      <c r="FV10" s="4">
        <v>1</v>
      </c>
      <c r="FW10" s="4">
        <v>2</v>
      </c>
      <c r="FX10" s="24">
        <v>32</v>
      </c>
      <c r="FY10" s="24">
        <v>38</v>
      </c>
      <c r="FZ10" s="4">
        <v>1</v>
      </c>
      <c r="GA10" s="4"/>
      <c r="GB10" s="4">
        <v>20</v>
      </c>
      <c r="GC10" s="4">
        <v>0</v>
      </c>
      <c r="GD10" s="4">
        <v>1</v>
      </c>
      <c r="GE10" s="35">
        <v>3</v>
      </c>
      <c r="GF10" s="35">
        <v>3</v>
      </c>
      <c r="GG10" s="4">
        <v>1</v>
      </c>
      <c r="GH10" s="35">
        <v>3</v>
      </c>
      <c r="GI10" s="4">
        <v>1</v>
      </c>
      <c r="GJ10" s="4">
        <v>0</v>
      </c>
      <c r="GK10" s="4">
        <v>1</v>
      </c>
      <c r="GL10" s="4">
        <v>1</v>
      </c>
      <c r="GM10" s="4">
        <v>0</v>
      </c>
      <c r="GN10" s="4">
        <v>1</v>
      </c>
      <c r="GO10" s="4">
        <v>1</v>
      </c>
      <c r="GP10" s="4">
        <v>1</v>
      </c>
      <c r="GQ10" s="4">
        <v>0</v>
      </c>
      <c r="GR10" s="4">
        <v>0</v>
      </c>
      <c r="GS10" s="4">
        <v>1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2</v>
      </c>
      <c r="GZ10" s="4">
        <v>1</v>
      </c>
      <c r="HA10" s="35">
        <v>3</v>
      </c>
      <c r="HB10" s="4">
        <v>0</v>
      </c>
      <c r="HC10" s="4">
        <v>0</v>
      </c>
      <c r="HD10" s="4">
        <v>0</v>
      </c>
      <c r="HE10" s="4">
        <v>1</v>
      </c>
      <c r="HF10" s="4">
        <v>1</v>
      </c>
      <c r="HG10" s="24">
        <v>30</v>
      </c>
      <c r="HH10" s="24">
        <v>30</v>
      </c>
      <c r="HI10" s="5">
        <f t="shared" si="35"/>
        <v>0</v>
      </c>
      <c r="HJ10" s="24">
        <v>20</v>
      </c>
      <c r="HK10" s="24">
        <v>28</v>
      </c>
      <c r="HL10" s="4">
        <v>50</v>
      </c>
      <c r="HM10" s="4">
        <v>0</v>
      </c>
      <c r="HN10" s="4">
        <v>0</v>
      </c>
      <c r="HO10" s="7">
        <v>0.56000000000000005</v>
      </c>
      <c r="HP10" s="4">
        <v>1</v>
      </c>
      <c r="HQ10" s="7">
        <v>378.18</v>
      </c>
      <c r="HR10" s="4">
        <v>1</v>
      </c>
      <c r="HS10" s="7">
        <v>65.61</v>
      </c>
      <c r="HT10" s="4">
        <v>1</v>
      </c>
      <c r="HU10" s="4">
        <v>337</v>
      </c>
      <c r="HV10" s="4">
        <v>0</v>
      </c>
      <c r="HW10" s="7">
        <v>179.22</v>
      </c>
      <c r="HX10" s="4">
        <v>1</v>
      </c>
      <c r="HY10" s="4">
        <v>25</v>
      </c>
      <c r="HZ10" s="24">
        <v>412</v>
      </c>
      <c r="IA10" s="4">
        <v>1</v>
      </c>
      <c r="IB10" s="7">
        <v>10.41</v>
      </c>
      <c r="IC10" s="4">
        <v>1</v>
      </c>
      <c r="ID10" s="7">
        <v>2.5099999999999998</v>
      </c>
      <c r="IE10" s="4">
        <v>71</v>
      </c>
      <c r="IF10" s="4">
        <v>1</v>
      </c>
      <c r="IG10" s="4">
        <v>182</v>
      </c>
      <c r="IH10" s="4">
        <v>0</v>
      </c>
      <c r="II10" s="4">
        <v>0</v>
      </c>
      <c r="IJ10" s="4">
        <v>6</v>
      </c>
      <c r="IK10" s="4">
        <v>6</v>
      </c>
      <c r="IL10" s="24">
        <v>30.9</v>
      </c>
      <c r="IM10" s="7">
        <v>1.87</v>
      </c>
      <c r="IN10" s="24">
        <v>32.299999999999997</v>
      </c>
      <c r="IO10" s="24">
        <v>2.5499999999999998</v>
      </c>
      <c r="IP10" s="24">
        <v>27</v>
      </c>
      <c r="IQ10" s="7">
        <v>2.21</v>
      </c>
      <c r="IR10" s="7">
        <v>1.81</v>
      </c>
      <c r="IS10" s="7">
        <v>0.28000000000000003</v>
      </c>
      <c r="IT10" s="7">
        <v>2.02</v>
      </c>
      <c r="IU10" s="7">
        <v>55</v>
      </c>
      <c r="IV10" s="4">
        <f t="shared" si="32"/>
        <v>1</v>
      </c>
      <c r="IW10" s="24">
        <v>9.9</v>
      </c>
      <c r="IX10" s="4">
        <f t="shared" si="33"/>
        <v>1</v>
      </c>
      <c r="IY10" s="7">
        <v>7.28</v>
      </c>
      <c r="IZ10" s="4">
        <v>25</v>
      </c>
      <c r="JA10" s="4">
        <v>50</v>
      </c>
      <c r="JB10" s="7"/>
      <c r="JC10" s="4"/>
      <c r="JD10" s="4"/>
      <c r="JE10" s="24"/>
      <c r="JF10" s="4">
        <v>53</v>
      </c>
      <c r="JG10" s="4">
        <v>79</v>
      </c>
      <c r="JH10" s="24"/>
      <c r="JI10" s="24"/>
      <c r="JJ10" s="24"/>
      <c r="JK10" s="24">
        <v>2.2999999999999998</v>
      </c>
      <c r="JL10" s="4">
        <v>132</v>
      </c>
      <c r="JM10" s="7">
        <v>0.1</v>
      </c>
      <c r="JN10" s="4"/>
      <c r="JO10" s="24">
        <v>4.9000000000000004</v>
      </c>
      <c r="JP10" s="24">
        <v>1.8</v>
      </c>
    </row>
    <row r="11" spans="1:285" s="1" customFormat="1" x14ac:dyDescent="0.25">
      <c r="A11" s="3">
        <v>10</v>
      </c>
      <c r="B11" s="3">
        <v>1</v>
      </c>
      <c r="C11" s="3">
        <v>0</v>
      </c>
      <c r="D11" s="3">
        <v>0</v>
      </c>
      <c r="E11" s="5">
        <v>1</v>
      </c>
      <c r="F11" s="5">
        <v>90</v>
      </c>
      <c r="G11" s="55">
        <v>1</v>
      </c>
      <c r="H11" s="6">
        <v>1.76</v>
      </c>
      <c r="I11" s="5">
        <v>57</v>
      </c>
      <c r="J11" s="6">
        <f t="shared" si="0"/>
        <v>1.6718992757786804</v>
      </c>
      <c r="K11" s="23">
        <f t="shared" si="1"/>
        <v>18.401342975206614</v>
      </c>
      <c r="L11" s="5">
        <v>0</v>
      </c>
      <c r="M11" s="5">
        <v>56</v>
      </c>
      <c r="N11" s="5">
        <v>80</v>
      </c>
      <c r="O11" s="5">
        <v>40</v>
      </c>
      <c r="P11" s="5">
        <v>64</v>
      </c>
      <c r="Q11" s="5">
        <v>28</v>
      </c>
      <c r="R11" s="5">
        <v>1</v>
      </c>
      <c r="S11" s="5">
        <v>3</v>
      </c>
      <c r="T11" s="5">
        <v>1</v>
      </c>
      <c r="U11" s="5">
        <v>1</v>
      </c>
      <c r="V11" s="4">
        <v>1</v>
      </c>
      <c r="W11" s="5">
        <v>0</v>
      </c>
      <c r="X11" s="5">
        <v>1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1</v>
      </c>
      <c r="AJ11" s="5">
        <v>0</v>
      </c>
      <c r="AK11" s="5">
        <v>0</v>
      </c>
      <c r="AL11" s="5">
        <v>0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1</v>
      </c>
      <c r="AV11" s="5">
        <v>0</v>
      </c>
      <c r="AW11" s="5">
        <v>1</v>
      </c>
      <c r="AX11" s="5">
        <v>0</v>
      </c>
      <c r="AY11" s="5">
        <f>IF(F11&gt;60,1,0)</f>
        <v>1</v>
      </c>
      <c r="AZ11" s="5">
        <v>0</v>
      </c>
      <c r="BA11" s="5">
        <f>C11</f>
        <v>0</v>
      </c>
      <c r="BB11" s="5">
        <v>0</v>
      </c>
      <c r="BC11" s="5">
        <v>0</v>
      </c>
      <c r="BD11" s="5">
        <v>1</v>
      </c>
      <c r="BE11" s="5">
        <v>0</v>
      </c>
      <c r="BF11" s="5">
        <v>0</v>
      </c>
      <c r="BG11" s="5">
        <v>0</v>
      </c>
      <c r="BH11" s="5">
        <v>1</v>
      </c>
      <c r="BI11" s="5">
        <v>1</v>
      </c>
      <c r="BJ11" s="5">
        <v>0</v>
      </c>
      <c r="BK11" s="5">
        <v>0</v>
      </c>
      <c r="BL11" s="5">
        <v>1</v>
      </c>
      <c r="BM11" s="5">
        <v>1</v>
      </c>
      <c r="BN11" s="5">
        <f t="shared" si="3"/>
        <v>1</v>
      </c>
      <c r="BO11" s="5">
        <f t="shared" si="4"/>
        <v>0</v>
      </c>
      <c r="BP11" s="5">
        <v>0</v>
      </c>
      <c r="BQ11" s="5">
        <f t="shared" si="5"/>
        <v>1</v>
      </c>
      <c r="BR11" s="5">
        <f t="shared" si="6"/>
        <v>0</v>
      </c>
      <c r="BS11" s="5">
        <f t="shared" si="7"/>
        <v>1</v>
      </c>
      <c r="BT11" s="5">
        <v>1</v>
      </c>
      <c r="BU11" s="23">
        <f t="shared" si="8"/>
        <v>8.5</v>
      </c>
      <c r="BV11" s="23">
        <f t="shared" si="9"/>
        <v>4</v>
      </c>
      <c r="BW11" s="5">
        <v>3</v>
      </c>
      <c r="BX11" s="5">
        <f t="shared" si="10"/>
        <v>2</v>
      </c>
      <c r="BY11" s="5">
        <f t="shared" si="11"/>
        <v>2</v>
      </c>
      <c r="BZ11" s="5">
        <f t="shared" si="12"/>
        <v>1</v>
      </c>
      <c r="CA11" s="5">
        <f t="shared" si="13"/>
        <v>0</v>
      </c>
      <c r="CB11" s="5">
        <f t="shared" si="14"/>
        <v>0</v>
      </c>
      <c r="CC11" s="5">
        <f t="shared" si="15"/>
        <v>0</v>
      </c>
      <c r="CD11" s="5">
        <f t="shared" si="16"/>
        <v>1</v>
      </c>
      <c r="CE11" s="5">
        <f t="shared" si="17"/>
        <v>0</v>
      </c>
      <c r="CF11" s="5">
        <f t="shared" si="18"/>
        <v>1</v>
      </c>
      <c r="CG11" s="5">
        <f t="shared" si="19"/>
        <v>1</v>
      </c>
      <c r="CH11" s="5">
        <f>IF(F11&gt;65,1,0)</f>
        <v>1</v>
      </c>
      <c r="CI11" s="4">
        <f t="shared" si="20"/>
        <v>13</v>
      </c>
      <c r="CJ11" s="4">
        <f t="shared" si="21"/>
        <v>5</v>
      </c>
      <c r="CK11" s="4">
        <v>3</v>
      </c>
      <c r="CL11" s="4">
        <v>2</v>
      </c>
      <c r="CM11" s="5">
        <f t="shared" si="22"/>
        <v>2</v>
      </c>
      <c r="CN11" s="5">
        <f t="shared" si="23"/>
        <v>2</v>
      </c>
      <c r="CO11" s="5">
        <f t="shared" si="24"/>
        <v>1</v>
      </c>
      <c r="CP11" s="4">
        <v>0</v>
      </c>
      <c r="CQ11" s="5">
        <f t="shared" si="25"/>
        <v>0</v>
      </c>
      <c r="CR11" s="5">
        <f>C11</f>
        <v>0</v>
      </c>
      <c r="CS11" s="4">
        <v>0</v>
      </c>
      <c r="CT11" s="4">
        <v>1</v>
      </c>
      <c r="CU11" s="4">
        <v>6</v>
      </c>
      <c r="CV11" s="4">
        <v>0</v>
      </c>
      <c r="CW11" s="5">
        <f>B11</f>
        <v>1</v>
      </c>
      <c r="CX11" s="4">
        <v>1</v>
      </c>
      <c r="CY11" s="4">
        <v>0</v>
      </c>
      <c r="CZ11" s="5">
        <f>F11</f>
        <v>90</v>
      </c>
      <c r="DA11" s="5">
        <f>IF(E11=1,1,0)</f>
        <v>1</v>
      </c>
      <c r="DB11" s="4">
        <v>0</v>
      </c>
      <c r="DC11" s="4">
        <v>0</v>
      </c>
      <c r="DD11" s="4">
        <v>1</v>
      </c>
      <c r="DE11" s="5">
        <f>IF(M11&gt;110,1,0)</f>
        <v>0</v>
      </c>
      <c r="DF11" s="5">
        <f>IF(N11&lt;100,1,0)</f>
        <v>1</v>
      </c>
      <c r="DG11" s="5">
        <f>IF(Q11&gt;30,1,0)</f>
        <v>0</v>
      </c>
      <c r="DH11" s="4">
        <v>0</v>
      </c>
      <c r="DI11" s="4">
        <v>0</v>
      </c>
      <c r="DJ11" s="5">
        <f>IF(P11&lt;90,1,0)</f>
        <v>1</v>
      </c>
      <c r="DK11" s="4">
        <f t="shared" si="2"/>
        <v>160</v>
      </c>
      <c r="DL11" s="4">
        <v>5</v>
      </c>
      <c r="DM11" s="4">
        <v>3</v>
      </c>
      <c r="DN11" s="5">
        <f t="shared" si="40"/>
        <v>2</v>
      </c>
      <c r="DO11" s="5">
        <f>M11</f>
        <v>56</v>
      </c>
      <c r="DP11" s="5">
        <f t="shared" si="36"/>
        <v>0</v>
      </c>
      <c r="DQ11" s="5">
        <f t="shared" si="37"/>
        <v>1</v>
      </c>
      <c r="DR11" s="4">
        <v>1</v>
      </c>
      <c r="DS11" s="5">
        <v>0</v>
      </c>
      <c r="DT11" s="5">
        <v>1</v>
      </c>
      <c r="DU11" s="5">
        <v>0</v>
      </c>
      <c r="DV11" s="5">
        <v>1</v>
      </c>
      <c r="DW11" s="4">
        <v>36</v>
      </c>
      <c r="DX11" s="4">
        <v>32</v>
      </c>
      <c r="DY11" s="4">
        <v>40</v>
      </c>
      <c r="DZ11" s="4">
        <v>51</v>
      </c>
      <c r="EA11" s="4">
        <v>77</v>
      </c>
      <c r="EB11" s="24">
        <f>EA11/J11</f>
        <v>46.055406037626014</v>
      </c>
      <c r="EC11" s="4">
        <v>1</v>
      </c>
      <c r="ED11" s="4">
        <v>34</v>
      </c>
      <c r="EE11" s="4">
        <v>21</v>
      </c>
      <c r="EF11" s="4">
        <v>53</v>
      </c>
      <c r="EG11" s="4">
        <v>19</v>
      </c>
      <c r="EH11" s="4">
        <v>34</v>
      </c>
      <c r="EI11" s="4">
        <v>0</v>
      </c>
      <c r="EJ11" s="4">
        <v>61</v>
      </c>
      <c r="EK11" s="4">
        <v>0</v>
      </c>
      <c r="EL11" s="4">
        <v>0</v>
      </c>
      <c r="EM11" s="4">
        <v>7</v>
      </c>
      <c r="EN11" s="4">
        <v>12</v>
      </c>
      <c r="EO11" s="4">
        <v>4</v>
      </c>
      <c r="EP11" s="4">
        <v>8</v>
      </c>
      <c r="EQ11" s="4">
        <v>13</v>
      </c>
      <c r="ER11" s="4">
        <v>5</v>
      </c>
      <c r="ES11" s="4">
        <v>220</v>
      </c>
      <c r="ET11" s="24">
        <v>103.1</v>
      </c>
      <c r="EU11" s="4">
        <v>0</v>
      </c>
      <c r="EV11" s="7">
        <v>1</v>
      </c>
      <c r="EW11" s="4">
        <v>73</v>
      </c>
      <c r="EX11" s="4">
        <v>51</v>
      </c>
      <c r="EY11" s="4">
        <v>22</v>
      </c>
      <c r="EZ11" s="4">
        <v>70</v>
      </c>
      <c r="FA11" s="24">
        <f>EZ11/J11</f>
        <v>41.868550943296377</v>
      </c>
      <c r="FB11" s="4">
        <v>1</v>
      </c>
      <c r="FC11" s="4">
        <v>33</v>
      </c>
      <c r="FD11" s="4">
        <v>42</v>
      </c>
      <c r="FE11" s="4">
        <v>64</v>
      </c>
      <c r="FF11" s="4">
        <v>1</v>
      </c>
      <c r="FG11" s="6">
        <f t="shared" si="28"/>
        <v>1.2352941176470589</v>
      </c>
      <c r="FH11" s="5">
        <f t="shared" si="29"/>
        <v>1</v>
      </c>
      <c r="FI11" s="5">
        <f t="shared" si="30"/>
        <v>1</v>
      </c>
      <c r="FJ11" s="4">
        <v>0</v>
      </c>
      <c r="FK11" s="4">
        <v>28</v>
      </c>
      <c r="FL11" s="4">
        <v>1</v>
      </c>
      <c r="FM11" s="4">
        <v>20</v>
      </c>
      <c r="FN11" s="31">
        <f t="shared" si="41"/>
        <v>0.2857142857142857</v>
      </c>
      <c r="FO11" s="4">
        <v>64</v>
      </c>
      <c r="FP11" s="4">
        <v>1</v>
      </c>
      <c r="FQ11" s="4">
        <v>1</v>
      </c>
      <c r="FR11" s="4">
        <v>13</v>
      </c>
      <c r="FS11" s="4">
        <v>1</v>
      </c>
      <c r="FT11" s="4">
        <v>0</v>
      </c>
      <c r="FU11" s="4">
        <v>1</v>
      </c>
      <c r="FV11" s="4">
        <v>2</v>
      </c>
      <c r="FW11" s="4">
        <v>2</v>
      </c>
      <c r="FX11" s="24">
        <v>47</v>
      </c>
      <c r="FY11" s="24">
        <v>64</v>
      </c>
      <c r="FZ11" s="4">
        <v>2</v>
      </c>
      <c r="GA11" s="4"/>
      <c r="GB11" s="4">
        <v>34</v>
      </c>
      <c r="GC11" s="4">
        <v>1</v>
      </c>
      <c r="GD11" s="4">
        <v>1</v>
      </c>
      <c r="GE11" s="35">
        <v>1</v>
      </c>
      <c r="GF11" s="35">
        <v>3</v>
      </c>
      <c r="GG11" s="4">
        <v>0</v>
      </c>
      <c r="GH11" s="35"/>
      <c r="GI11" s="4">
        <v>1</v>
      </c>
      <c r="GJ11" s="4">
        <v>1</v>
      </c>
      <c r="GK11" s="4">
        <v>0</v>
      </c>
      <c r="GL11" s="4">
        <v>0</v>
      </c>
      <c r="GM11" s="4">
        <v>1</v>
      </c>
      <c r="GN11" s="4">
        <v>1</v>
      </c>
      <c r="GO11" s="4">
        <v>1</v>
      </c>
      <c r="GP11" s="4">
        <v>1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1</v>
      </c>
      <c r="GZ11" s="4">
        <v>1</v>
      </c>
      <c r="HA11" s="28">
        <v>3</v>
      </c>
      <c r="HB11" s="4">
        <v>0</v>
      </c>
      <c r="HC11" s="4">
        <v>0</v>
      </c>
      <c r="HD11" s="4">
        <v>0</v>
      </c>
      <c r="HE11" s="4">
        <v>0</v>
      </c>
      <c r="HF11" s="4">
        <v>1</v>
      </c>
      <c r="HG11" s="24">
        <v>38</v>
      </c>
      <c r="HH11" s="24">
        <v>35</v>
      </c>
      <c r="HI11" s="5">
        <f t="shared" si="35"/>
        <v>1</v>
      </c>
      <c r="HJ11" s="24">
        <v>22</v>
      </c>
      <c r="HK11" s="24">
        <v>32</v>
      </c>
      <c r="HL11" s="4">
        <v>30</v>
      </c>
      <c r="HM11" s="4">
        <v>0</v>
      </c>
      <c r="HN11" s="4">
        <v>0</v>
      </c>
      <c r="HO11" s="7">
        <v>0.03</v>
      </c>
      <c r="HP11" s="4">
        <v>1</v>
      </c>
      <c r="HQ11" s="7">
        <v>55.17</v>
      </c>
      <c r="HR11" s="4">
        <v>0</v>
      </c>
      <c r="HS11" s="7">
        <v>12.67</v>
      </c>
      <c r="HT11" s="4">
        <v>0</v>
      </c>
      <c r="HU11" s="4">
        <v>2040</v>
      </c>
      <c r="HV11" s="4">
        <v>1</v>
      </c>
      <c r="HW11" s="7">
        <v>207.39</v>
      </c>
      <c r="HX11" s="4">
        <v>1</v>
      </c>
      <c r="HY11" s="4">
        <v>24</v>
      </c>
      <c r="HZ11" s="24">
        <v>175.8</v>
      </c>
      <c r="IA11" s="4">
        <v>1</v>
      </c>
      <c r="IB11" s="7">
        <v>11.36</v>
      </c>
      <c r="IC11" s="4">
        <v>1</v>
      </c>
      <c r="ID11" s="7">
        <v>5.23</v>
      </c>
      <c r="IE11" s="4">
        <v>148</v>
      </c>
      <c r="IF11" s="4">
        <v>0</v>
      </c>
      <c r="IG11" s="4">
        <v>139</v>
      </c>
      <c r="IH11" s="4">
        <v>0</v>
      </c>
      <c r="II11" s="4">
        <v>1</v>
      </c>
      <c r="IJ11" s="4">
        <v>29</v>
      </c>
      <c r="IK11" s="4">
        <v>1</v>
      </c>
      <c r="IL11" s="24">
        <v>30.7</v>
      </c>
      <c r="IM11" s="7">
        <v>3.64</v>
      </c>
      <c r="IN11" s="24">
        <v>16.600000000000001</v>
      </c>
      <c r="IO11" s="24">
        <v>1.17</v>
      </c>
      <c r="IP11" s="24">
        <v>77</v>
      </c>
      <c r="IQ11" s="7">
        <v>5.15</v>
      </c>
      <c r="IR11" s="7">
        <v>3.12</v>
      </c>
      <c r="IS11" s="7">
        <v>1.01</v>
      </c>
      <c r="IT11" s="7">
        <v>1.56</v>
      </c>
      <c r="IU11" s="7">
        <v>56.6</v>
      </c>
      <c r="IV11" s="4">
        <f t="shared" si="32"/>
        <v>1</v>
      </c>
      <c r="IW11" s="24">
        <v>7.7</v>
      </c>
      <c r="IX11" s="4">
        <f t="shared" si="33"/>
        <v>1</v>
      </c>
      <c r="IY11" s="7">
        <v>7.29</v>
      </c>
      <c r="IZ11" s="4">
        <v>72</v>
      </c>
      <c r="JA11" s="4">
        <v>15</v>
      </c>
      <c r="JB11" s="7"/>
      <c r="JC11" s="4"/>
      <c r="JD11" s="4"/>
      <c r="JE11" s="24">
        <v>16.100000000000001</v>
      </c>
      <c r="JF11" s="4">
        <v>52</v>
      </c>
      <c r="JG11" s="4">
        <v>15</v>
      </c>
      <c r="JH11" s="24"/>
      <c r="JI11" s="24"/>
      <c r="JJ11" s="24"/>
      <c r="JK11" s="24">
        <v>4.3</v>
      </c>
      <c r="JL11" s="4"/>
      <c r="JM11" s="7">
        <v>1.08</v>
      </c>
      <c r="JN11" s="4"/>
      <c r="JO11" s="24">
        <v>7</v>
      </c>
      <c r="JP11" s="24">
        <v>2.2000000000000002</v>
      </c>
    </row>
    <row r="12" spans="1:285" s="1" customFormat="1" x14ac:dyDescent="0.25">
      <c r="A12" s="3">
        <v>11</v>
      </c>
      <c r="B12" s="3">
        <v>1</v>
      </c>
      <c r="C12" s="3">
        <v>0</v>
      </c>
      <c r="D12" s="3">
        <v>0</v>
      </c>
      <c r="E12" s="5">
        <v>2</v>
      </c>
      <c r="F12" s="5">
        <v>85</v>
      </c>
      <c r="G12" s="55">
        <v>1</v>
      </c>
      <c r="H12" s="6">
        <v>1.58</v>
      </c>
      <c r="I12" s="5">
        <v>66</v>
      </c>
      <c r="J12" s="6">
        <f t="shared" si="0"/>
        <v>1.7225707272537718</v>
      </c>
      <c r="K12" s="23">
        <f t="shared" si="1"/>
        <v>26.438070821983651</v>
      </c>
      <c r="L12" s="5">
        <v>2</v>
      </c>
      <c r="M12" s="5">
        <v>170</v>
      </c>
      <c r="N12" s="5">
        <v>110</v>
      </c>
      <c r="O12" s="5">
        <v>60</v>
      </c>
      <c r="P12" s="5">
        <v>77</v>
      </c>
      <c r="Q12" s="5">
        <v>31</v>
      </c>
      <c r="R12" s="5">
        <v>1</v>
      </c>
      <c r="S12" s="5">
        <v>2</v>
      </c>
      <c r="T12" s="5">
        <v>0</v>
      </c>
      <c r="U12" s="5">
        <v>1</v>
      </c>
      <c r="V12" s="4">
        <v>1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1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1</v>
      </c>
      <c r="AV12" s="5">
        <v>0</v>
      </c>
      <c r="AW12" s="5">
        <v>1</v>
      </c>
      <c r="AX12" s="5">
        <v>0</v>
      </c>
      <c r="AY12" s="5">
        <f>IF(F12&gt;60,1,0)</f>
        <v>1</v>
      </c>
      <c r="AZ12" s="5">
        <v>0</v>
      </c>
      <c r="BA12" s="5">
        <f>C12</f>
        <v>0</v>
      </c>
      <c r="BB12" s="5">
        <v>0</v>
      </c>
      <c r="BC12" s="5">
        <v>1</v>
      </c>
      <c r="BD12" s="5">
        <v>0</v>
      </c>
      <c r="BE12" s="5">
        <v>1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1</v>
      </c>
      <c r="BL12" s="5">
        <v>1</v>
      </c>
      <c r="BM12" s="5">
        <v>1</v>
      </c>
      <c r="BN12" s="5">
        <f t="shared" si="3"/>
        <v>0</v>
      </c>
      <c r="BO12" s="5">
        <f t="shared" si="4"/>
        <v>1</v>
      </c>
      <c r="BP12" s="5">
        <v>0</v>
      </c>
      <c r="BQ12" s="5">
        <f t="shared" si="5"/>
        <v>0</v>
      </c>
      <c r="BR12" s="5">
        <f t="shared" si="6"/>
        <v>0</v>
      </c>
      <c r="BS12" s="5">
        <f t="shared" si="7"/>
        <v>1</v>
      </c>
      <c r="BT12" s="5">
        <v>1</v>
      </c>
      <c r="BU12" s="23">
        <f t="shared" si="8"/>
        <v>7.5</v>
      </c>
      <c r="BV12" s="23">
        <f t="shared" si="9"/>
        <v>3</v>
      </c>
      <c r="BW12" s="5">
        <v>3</v>
      </c>
      <c r="BX12" s="5">
        <f t="shared" si="10"/>
        <v>2</v>
      </c>
      <c r="BY12" s="5">
        <f t="shared" si="11"/>
        <v>2</v>
      </c>
      <c r="BZ12" s="5">
        <f t="shared" si="12"/>
        <v>0</v>
      </c>
      <c r="CA12" s="5">
        <f t="shared" si="13"/>
        <v>0</v>
      </c>
      <c r="CB12" s="5">
        <f t="shared" si="14"/>
        <v>1</v>
      </c>
      <c r="CC12" s="5">
        <f t="shared" si="15"/>
        <v>0</v>
      </c>
      <c r="CD12" s="5">
        <f t="shared" si="16"/>
        <v>0</v>
      </c>
      <c r="CE12" s="5">
        <f t="shared" si="17"/>
        <v>0</v>
      </c>
      <c r="CF12" s="5">
        <f t="shared" si="18"/>
        <v>1</v>
      </c>
      <c r="CG12" s="5">
        <f t="shared" si="19"/>
        <v>1</v>
      </c>
      <c r="CH12" s="5">
        <f>IF(F12&gt;65,1,0)</f>
        <v>1</v>
      </c>
      <c r="CI12" s="4">
        <f t="shared" si="20"/>
        <v>13</v>
      </c>
      <c r="CJ12" s="4">
        <f t="shared" si="21"/>
        <v>5</v>
      </c>
      <c r="CK12" s="4">
        <v>3</v>
      </c>
      <c r="CL12" s="4">
        <v>3</v>
      </c>
      <c r="CM12" s="5">
        <f t="shared" si="22"/>
        <v>2</v>
      </c>
      <c r="CN12" s="5">
        <f t="shared" si="23"/>
        <v>2</v>
      </c>
      <c r="CO12" s="5">
        <f t="shared" si="24"/>
        <v>1</v>
      </c>
      <c r="CP12" s="4">
        <v>3</v>
      </c>
      <c r="CQ12" s="5">
        <f t="shared" si="25"/>
        <v>0</v>
      </c>
      <c r="CR12" s="5">
        <f>C12</f>
        <v>0</v>
      </c>
      <c r="CS12" s="4">
        <v>0</v>
      </c>
      <c r="CT12" s="4">
        <v>1</v>
      </c>
      <c r="CU12" s="4">
        <v>1</v>
      </c>
      <c r="CV12" s="4">
        <v>0</v>
      </c>
      <c r="CW12" s="5">
        <f>B12</f>
        <v>1</v>
      </c>
      <c r="CX12" s="4">
        <v>0</v>
      </c>
      <c r="CY12" s="4">
        <v>0</v>
      </c>
      <c r="CZ12" s="5">
        <f>F12</f>
        <v>85</v>
      </c>
      <c r="DA12" s="5">
        <f>IF(E12=1,1,0)</f>
        <v>0</v>
      </c>
      <c r="DB12" s="4">
        <v>0</v>
      </c>
      <c r="DC12" s="4">
        <v>1</v>
      </c>
      <c r="DD12" s="4">
        <v>1</v>
      </c>
      <c r="DE12" s="5">
        <f>IF(M12&gt;110,1,0)</f>
        <v>1</v>
      </c>
      <c r="DF12" s="5">
        <f>IF(N12&lt;100,1,0)</f>
        <v>0</v>
      </c>
      <c r="DG12" s="5">
        <f>IF(Q12&gt;30,1,0)</f>
        <v>1</v>
      </c>
      <c r="DH12" s="4">
        <v>1</v>
      </c>
      <c r="DI12" s="4">
        <v>1</v>
      </c>
      <c r="DJ12" s="5">
        <f>IF(P12&lt;90,1,0)</f>
        <v>1</v>
      </c>
      <c r="DK12" s="4">
        <f t="shared" si="2"/>
        <v>245</v>
      </c>
      <c r="DL12" s="4">
        <v>5</v>
      </c>
      <c r="DM12" s="4">
        <v>5</v>
      </c>
      <c r="DN12" s="5">
        <f t="shared" si="40"/>
        <v>2</v>
      </c>
      <c r="DO12" s="5">
        <f>M12</f>
        <v>170</v>
      </c>
      <c r="DP12" s="5">
        <f t="shared" si="36"/>
        <v>1</v>
      </c>
      <c r="DQ12" s="5">
        <f t="shared" si="37"/>
        <v>0</v>
      </c>
      <c r="DR12" s="4">
        <v>1</v>
      </c>
      <c r="DS12" s="5">
        <v>0</v>
      </c>
      <c r="DT12" s="5">
        <v>0</v>
      </c>
      <c r="DU12" s="5">
        <v>1</v>
      </c>
      <c r="DV12" s="5">
        <v>1</v>
      </c>
      <c r="DW12" s="4">
        <v>34</v>
      </c>
      <c r="DX12" s="4">
        <v>45</v>
      </c>
      <c r="DY12" s="4">
        <v>44</v>
      </c>
      <c r="DZ12" s="4">
        <v>58</v>
      </c>
      <c r="EA12" s="4">
        <v>76</v>
      </c>
      <c r="EB12" s="24">
        <f>EA12/J12</f>
        <v>44.120104212593859</v>
      </c>
      <c r="EC12" s="4">
        <v>1</v>
      </c>
      <c r="ED12" s="4">
        <v>49</v>
      </c>
      <c r="EE12" s="4">
        <v>31</v>
      </c>
      <c r="EF12" s="4">
        <v>95</v>
      </c>
      <c r="EG12" s="4">
        <v>45</v>
      </c>
      <c r="EH12" s="4">
        <v>50</v>
      </c>
      <c r="EI12" s="4">
        <v>0</v>
      </c>
      <c r="EJ12" s="4">
        <v>49</v>
      </c>
      <c r="EK12" s="4">
        <v>1</v>
      </c>
      <c r="EL12" s="4">
        <v>0</v>
      </c>
      <c r="EM12" s="4">
        <v>12</v>
      </c>
      <c r="EN12" s="4">
        <v>15</v>
      </c>
      <c r="EO12" s="4">
        <v>3</v>
      </c>
      <c r="EP12" s="4">
        <v>10</v>
      </c>
      <c r="EQ12" s="4">
        <v>15</v>
      </c>
      <c r="ER12" s="4">
        <v>3</v>
      </c>
      <c r="ES12" s="4">
        <v>210</v>
      </c>
      <c r="ET12" s="24">
        <v>131.55000000000001</v>
      </c>
      <c r="EU12" s="4">
        <v>1</v>
      </c>
      <c r="EV12" s="7">
        <v>1.25</v>
      </c>
      <c r="EW12" s="4">
        <v>61</v>
      </c>
      <c r="EX12" s="4">
        <v>64</v>
      </c>
      <c r="EY12" s="4">
        <v>25</v>
      </c>
      <c r="EZ12" s="4">
        <v>70</v>
      </c>
      <c r="FA12" s="24">
        <f>EZ12/J12</f>
        <v>40.63693809054697</v>
      </c>
      <c r="FB12" s="4">
        <v>1</v>
      </c>
      <c r="FC12" s="4">
        <v>26</v>
      </c>
      <c r="FD12" s="4">
        <v>49</v>
      </c>
      <c r="FE12" s="4">
        <v>63</v>
      </c>
      <c r="FF12" s="4">
        <v>1</v>
      </c>
      <c r="FG12" s="6">
        <f t="shared" si="28"/>
        <v>1</v>
      </c>
      <c r="FH12" s="5">
        <f t="shared" si="29"/>
        <v>0</v>
      </c>
      <c r="FI12" s="5">
        <f t="shared" si="30"/>
        <v>1</v>
      </c>
      <c r="FJ12" s="4">
        <v>0</v>
      </c>
      <c r="FK12" s="4">
        <v>31</v>
      </c>
      <c r="FL12" s="4">
        <v>1</v>
      </c>
      <c r="FM12" s="4">
        <v>26</v>
      </c>
      <c r="FN12" s="31">
        <f t="shared" si="41"/>
        <v>0.16129032258064516</v>
      </c>
      <c r="FO12" s="4">
        <v>62</v>
      </c>
      <c r="FP12" s="4">
        <v>1</v>
      </c>
      <c r="FQ12" s="4">
        <v>1</v>
      </c>
      <c r="FR12" s="4">
        <v>15</v>
      </c>
      <c r="FS12" s="4">
        <v>1</v>
      </c>
      <c r="FT12" s="4">
        <v>0</v>
      </c>
      <c r="FU12" s="4">
        <v>2</v>
      </c>
      <c r="FV12" s="4">
        <v>1</v>
      </c>
      <c r="FW12" s="4">
        <v>3</v>
      </c>
      <c r="FX12" s="24">
        <v>43</v>
      </c>
      <c r="FY12" s="24">
        <v>62</v>
      </c>
      <c r="FZ12" s="4">
        <v>2</v>
      </c>
      <c r="GA12" s="4"/>
      <c r="GB12" s="4">
        <v>33</v>
      </c>
      <c r="GC12" s="4">
        <v>1</v>
      </c>
      <c r="GD12" s="4">
        <v>1</v>
      </c>
      <c r="GE12" s="35">
        <v>2</v>
      </c>
      <c r="GF12" s="35">
        <v>1</v>
      </c>
      <c r="GG12" s="4">
        <v>0</v>
      </c>
      <c r="GH12" s="35"/>
      <c r="GI12" s="4">
        <v>1</v>
      </c>
      <c r="GJ12" s="4">
        <v>1</v>
      </c>
      <c r="GK12" s="4">
        <v>1</v>
      </c>
      <c r="GL12" s="4">
        <v>0</v>
      </c>
      <c r="GM12" s="4">
        <v>0</v>
      </c>
      <c r="GN12" s="4">
        <v>1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3</v>
      </c>
      <c r="GZ12" s="4">
        <v>1</v>
      </c>
      <c r="HA12" s="28">
        <v>3</v>
      </c>
      <c r="HB12" s="4">
        <v>0</v>
      </c>
      <c r="HC12" s="4">
        <v>0</v>
      </c>
      <c r="HD12" s="4">
        <v>1</v>
      </c>
      <c r="HE12" s="4">
        <v>1</v>
      </c>
      <c r="HF12" s="4">
        <v>0</v>
      </c>
      <c r="HG12" s="24">
        <v>38.700000000000003</v>
      </c>
      <c r="HH12" s="24">
        <v>36</v>
      </c>
      <c r="HI12" s="5">
        <f t="shared" si="35"/>
        <v>1</v>
      </c>
      <c r="HJ12" s="24">
        <v>23</v>
      </c>
      <c r="HK12" s="24">
        <v>33</v>
      </c>
      <c r="HL12" s="4">
        <v>75</v>
      </c>
      <c r="HM12" s="4">
        <v>0</v>
      </c>
      <c r="HN12" s="4">
        <v>1</v>
      </c>
      <c r="HO12" s="7">
        <v>0.44</v>
      </c>
      <c r="HP12" s="4">
        <v>1</v>
      </c>
      <c r="HQ12" s="7">
        <v>162.16</v>
      </c>
      <c r="HR12" s="4">
        <v>1</v>
      </c>
      <c r="HS12" s="7">
        <v>41.09</v>
      </c>
      <c r="HT12" s="4">
        <v>1</v>
      </c>
      <c r="HU12" s="4">
        <v>4070</v>
      </c>
      <c r="HV12" s="4">
        <v>1</v>
      </c>
      <c r="HW12" s="7">
        <v>100.32</v>
      </c>
      <c r="HX12" s="4">
        <v>0</v>
      </c>
      <c r="HY12" s="4">
        <v>44</v>
      </c>
      <c r="HZ12" s="24">
        <v>165</v>
      </c>
      <c r="IA12" s="4">
        <v>1</v>
      </c>
      <c r="IB12" s="7">
        <v>7.39</v>
      </c>
      <c r="IC12" s="4">
        <v>0</v>
      </c>
      <c r="ID12" s="7">
        <v>5.71</v>
      </c>
      <c r="IE12" s="4">
        <v>134</v>
      </c>
      <c r="IF12" s="4">
        <v>0</v>
      </c>
      <c r="IG12" s="4">
        <v>184</v>
      </c>
      <c r="IH12" s="4">
        <v>0</v>
      </c>
      <c r="II12" s="4">
        <v>0</v>
      </c>
      <c r="IJ12" s="4">
        <v>5</v>
      </c>
      <c r="IK12" s="4">
        <v>0</v>
      </c>
      <c r="IL12" s="24">
        <v>27.9</v>
      </c>
      <c r="IM12" s="7">
        <v>3.05</v>
      </c>
      <c r="IN12" s="24">
        <v>19.8</v>
      </c>
      <c r="IO12" s="24">
        <v>1.35</v>
      </c>
      <c r="IP12" s="24">
        <v>57</v>
      </c>
      <c r="IQ12" s="7">
        <v>2.94</v>
      </c>
      <c r="IR12" s="7">
        <v>2.13</v>
      </c>
      <c r="IS12" s="7">
        <v>0.67</v>
      </c>
      <c r="IT12" s="7">
        <v>1.1200000000000001</v>
      </c>
      <c r="IU12" s="7">
        <v>32.1</v>
      </c>
      <c r="IV12" s="4">
        <f t="shared" si="32"/>
        <v>1</v>
      </c>
      <c r="IW12" s="24">
        <v>6.5</v>
      </c>
      <c r="IX12" s="4">
        <f t="shared" si="33"/>
        <v>1</v>
      </c>
      <c r="IY12" s="7">
        <v>7.3</v>
      </c>
      <c r="IZ12" s="4">
        <v>64</v>
      </c>
      <c r="JA12" s="4">
        <v>27</v>
      </c>
      <c r="JB12" s="7"/>
      <c r="JC12" s="4"/>
      <c r="JD12" s="4"/>
      <c r="JE12" s="24">
        <v>14.3</v>
      </c>
      <c r="JF12" s="4">
        <v>46</v>
      </c>
      <c r="JG12" s="4">
        <v>43</v>
      </c>
      <c r="JH12" s="24"/>
      <c r="JI12" s="24"/>
      <c r="JJ12" s="24"/>
      <c r="JK12" s="24">
        <v>2.7</v>
      </c>
      <c r="JL12" s="4"/>
      <c r="JM12" s="7">
        <v>0.62</v>
      </c>
      <c r="JN12" s="4"/>
      <c r="JO12" s="24">
        <v>9.5</v>
      </c>
      <c r="JP12" s="24">
        <v>3.7</v>
      </c>
    </row>
    <row r="13" spans="1:285" x14ac:dyDescent="0.25">
      <c r="A13" s="3">
        <v>12</v>
      </c>
      <c r="B13" s="3">
        <v>1</v>
      </c>
      <c r="C13" s="3">
        <v>0</v>
      </c>
      <c r="D13" s="3">
        <v>0</v>
      </c>
      <c r="E13" s="5">
        <v>1</v>
      </c>
      <c r="F13" s="5">
        <v>66</v>
      </c>
      <c r="G13" s="55">
        <v>0</v>
      </c>
      <c r="H13" s="6">
        <v>1.65</v>
      </c>
      <c r="I13" s="5">
        <v>78</v>
      </c>
      <c r="J13" s="6">
        <f t="shared" si="0"/>
        <v>1.911887475044922</v>
      </c>
      <c r="K13" s="23">
        <f t="shared" si="1"/>
        <v>28.650137741046834</v>
      </c>
      <c r="L13" s="5">
        <v>2</v>
      </c>
      <c r="M13" s="5">
        <v>100</v>
      </c>
      <c r="N13" s="5">
        <v>120</v>
      </c>
      <c r="O13" s="5">
        <v>80</v>
      </c>
      <c r="P13" s="5">
        <v>97</v>
      </c>
      <c r="Q13" s="5">
        <v>97</v>
      </c>
      <c r="R13" s="5">
        <v>1</v>
      </c>
      <c r="S13" s="5">
        <v>1</v>
      </c>
      <c r="T13" s="5">
        <v>0</v>
      </c>
      <c r="U13" s="5">
        <v>0</v>
      </c>
      <c r="V13" s="4">
        <v>1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1</v>
      </c>
      <c r="AX13" s="5">
        <v>0</v>
      </c>
      <c r="AY13" s="5">
        <f>IF(F13&gt;60,1,0)</f>
        <v>1</v>
      </c>
      <c r="AZ13" s="5">
        <v>0</v>
      </c>
      <c r="BA13" s="5">
        <f>C13</f>
        <v>0</v>
      </c>
      <c r="BB13" s="5">
        <v>0</v>
      </c>
      <c r="BC13" s="5">
        <v>1</v>
      </c>
      <c r="BD13" s="5">
        <v>0</v>
      </c>
      <c r="BE13" s="5">
        <v>0</v>
      </c>
      <c r="BF13" s="5">
        <v>1</v>
      </c>
      <c r="BG13" s="5">
        <v>0</v>
      </c>
      <c r="BH13" s="5">
        <v>1</v>
      </c>
      <c r="BI13" s="5">
        <v>0</v>
      </c>
      <c r="BJ13" s="5">
        <v>0</v>
      </c>
      <c r="BK13" s="5">
        <v>0</v>
      </c>
      <c r="BL13" s="5">
        <v>0</v>
      </c>
      <c r="BM13" s="5">
        <v>1</v>
      </c>
      <c r="BN13" s="5">
        <f t="shared" si="3"/>
        <v>1</v>
      </c>
      <c r="BO13" s="5">
        <f t="shared" si="4"/>
        <v>0</v>
      </c>
      <c r="BP13" s="5">
        <v>0</v>
      </c>
      <c r="BQ13" s="5">
        <f t="shared" si="5"/>
        <v>0</v>
      </c>
      <c r="BR13" s="5">
        <f t="shared" si="6"/>
        <v>0</v>
      </c>
      <c r="BS13" s="5">
        <f t="shared" si="7"/>
        <v>1</v>
      </c>
      <c r="BT13" s="5">
        <v>0</v>
      </c>
      <c r="BU13" s="23">
        <f t="shared" si="8"/>
        <v>4.5</v>
      </c>
      <c r="BV13" s="23">
        <f t="shared" si="9"/>
        <v>2</v>
      </c>
      <c r="BW13" s="5">
        <v>2</v>
      </c>
      <c r="BX13" s="5">
        <f t="shared" si="10"/>
        <v>2</v>
      </c>
      <c r="BY13" s="5">
        <f t="shared" si="11"/>
        <v>2</v>
      </c>
      <c r="BZ13" s="5">
        <f t="shared" si="12"/>
        <v>1</v>
      </c>
      <c r="CA13" s="5">
        <f t="shared" si="13"/>
        <v>0</v>
      </c>
      <c r="CB13" s="5">
        <f t="shared" si="14"/>
        <v>1</v>
      </c>
      <c r="CC13" s="5">
        <f t="shared" si="15"/>
        <v>0</v>
      </c>
      <c r="CD13" s="5">
        <f t="shared" si="16"/>
        <v>0</v>
      </c>
      <c r="CE13" s="5">
        <f t="shared" si="17"/>
        <v>0</v>
      </c>
      <c r="CF13" s="5">
        <f t="shared" si="18"/>
        <v>0</v>
      </c>
      <c r="CG13" s="5">
        <f t="shared" si="19"/>
        <v>1</v>
      </c>
      <c r="CH13" s="5">
        <f>IF(F13&gt;65,1,0)</f>
        <v>1</v>
      </c>
      <c r="CI13" s="4">
        <f t="shared" si="20"/>
        <v>13</v>
      </c>
      <c r="CJ13" s="4">
        <f t="shared" si="21"/>
        <v>5</v>
      </c>
      <c r="CK13" s="4">
        <v>2</v>
      </c>
      <c r="CL13" s="4">
        <v>2</v>
      </c>
      <c r="CM13" s="5">
        <f t="shared" si="22"/>
        <v>2</v>
      </c>
      <c r="CN13" s="5">
        <f t="shared" si="23"/>
        <v>2</v>
      </c>
      <c r="CO13" s="5">
        <f t="shared" si="24"/>
        <v>1</v>
      </c>
      <c r="CP13" s="4">
        <v>0</v>
      </c>
      <c r="CQ13" s="5">
        <f t="shared" si="25"/>
        <v>0</v>
      </c>
      <c r="CR13" s="5">
        <f>C13</f>
        <v>0</v>
      </c>
      <c r="CS13" s="4">
        <v>0</v>
      </c>
      <c r="CT13" s="4">
        <v>0</v>
      </c>
      <c r="CV13" s="4">
        <v>0</v>
      </c>
      <c r="CW13" s="5">
        <f>B13</f>
        <v>1</v>
      </c>
      <c r="CX13" s="4">
        <v>0</v>
      </c>
      <c r="CY13" s="4">
        <v>0</v>
      </c>
      <c r="CZ13" s="5">
        <f>F13</f>
        <v>66</v>
      </c>
      <c r="DA13" s="5">
        <f>IF(E13=1,1,0)</f>
        <v>1</v>
      </c>
      <c r="DB13" s="4">
        <v>0</v>
      </c>
      <c r="DC13" s="4">
        <v>1</v>
      </c>
      <c r="DD13" s="4">
        <v>1</v>
      </c>
      <c r="DE13" s="5">
        <f>IF(M13&gt;110,1,0)</f>
        <v>0</v>
      </c>
      <c r="DF13" s="5">
        <f>IF(N13&lt;100,1,0)</f>
        <v>0</v>
      </c>
      <c r="DG13" s="5">
        <f>IF(Q13&gt;30,1,0)</f>
        <v>1</v>
      </c>
      <c r="DH13" s="4">
        <v>0</v>
      </c>
      <c r="DI13" s="4">
        <v>0</v>
      </c>
      <c r="DJ13" s="5">
        <f>IF(P13&lt;90,1,0)</f>
        <v>0</v>
      </c>
      <c r="DK13" s="4">
        <f>CZ13+10*DA13+30*DB13+10*DC13+10*DD13+20*DE13+30*DF13+20*DG13+20*DH13+60*DI13+20*DJ13</f>
        <v>116</v>
      </c>
      <c r="DL13" s="4">
        <v>3</v>
      </c>
      <c r="DM13" s="4">
        <f>DB13+DC13+DE13+DF13+DJ13</f>
        <v>1</v>
      </c>
      <c r="DN13" s="5">
        <f>IF(DM13=0,1,2)</f>
        <v>2</v>
      </c>
      <c r="DO13" s="5">
        <f>M13</f>
        <v>100</v>
      </c>
      <c r="DP13" s="5">
        <f t="shared" si="36"/>
        <v>1</v>
      </c>
      <c r="DQ13" s="5">
        <f t="shared" si="37"/>
        <v>0</v>
      </c>
      <c r="DR13" s="5">
        <v>0</v>
      </c>
      <c r="DS13" s="4">
        <v>0</v>
      </c>
      <c r="DT13" s="4">
        <v>0</v>
      </c>
      <c r="DU13" s="4">
        <v>0</v>
      </c>
      <c r="DV13" s="4">
        <v>1</v>
      </c>
      <c r="DW13" s="4">
        <v>36</v>
      </c>
      <c r="DX13" s="4">
        <v>39</v>
      </c>
      <c r="DY13" s="4">
        <v>34</v>
      </c>
      <c r="DZ13" s="4">
        <v>52</v>
      </c>
      <c r="EA13" s="4">
        <v>60</v>
      </c>
      <c r="EB13" s="24">
        <f>EA13/J13</f>
        <v>31.382600065723132</v>
      </c>
      <c r="EC13" s="4">
        <v>0</v>
      </c>
      <c r="ED13" s="4">
        <v>55</v>
      </c>
      <c r="EE13" s="4">
        <v>38</v>
      </c>
      <c r="EF13" s="4">
        <v>103</v>
      </c>
      <c r="EG13" s="4">
        <v>52</v>
      </c>
      <c r="EH13" s="4">
        <v>51</v>
      </c>
      <c r="EI13" s="4">
        <v>0</v>
      </c>
      <c r="EJ13" s="4">
        <v>49</v>
      </c>
      <c r="EK13" s="4">
        <v>1</v>
      </c>
      <c r="EL13" s="4">
        <v>0</v>
      </c>
      <c r="EM13" s="4">
        <v>13</v>
      </c>
      <c r="EN13" s="4">
        <v>14</v>
      </c>
      <c r="EO13" s="4">
        <v>3</v>
      </c>
      <c r="EP13" s="4">
        <v>8</v>
      </c>
      <c r="EQ13" s="4">
        <v>13</v>
      </c>
      <c r="ER13" s="4">
        <v>5</v>
      </c>
      <c r="ES13" s="4">
        <v>217</v>
      </c>
      <c r="ET13" s="24">
        <v>118.29</v>
      </c>
      <c r="EU13" s="4">
        <v>1</v>
      </c>
      <c r="EV13" s="7">
        <v>1.19</v>
      </c>
      <c r="EW13" s="4">
        <v>50</v>
      </c>
      <c r="EX13" s="4">
        <v>59</v>
      </c>
      <c r="EY13" s="4">
        <v>23</v>
      </c>
      <c r="EZ13" s="4">
        <v>100</v>
      </c>
      <c r="FA13" s="24">
        <f>EZ13/J13</f>
        <v>52.304333442871886</v>
      </c>
      <c r="FB13" s="4">
        <v>1</v>
      </c>
      <c r="FC13" s="4">
        <v>36</v>
      </c>
      <c r="FD13" s="4">
        <v>43</v>
      </c>
      <c r="FE13" s="4">
        <v>65</v>
      </c>
      <c r="FF13" s="4">
        <v>1</v>
      </c>
      <c r="FG13" s="6">
        <f t="shared" si="28"/>
        <v>0.78181818181818186</v>
      </c>
      <c r="FH13" s="5">
        <f t="shared" si="29"/>
        <v>0</v>
      </c>
      <c r="FI13" s="5">
        <f t="shared" si="30"/>
        <v>0</v>
      </c>
      <c r="FJ13" s="4">
        <v>0</v>
      </c>
      <c r="FK13" s="4">
        <v>18</v>
      </c>
      <c r="FL13" s="4">
        <v>0</v>
      </c>
      <c r="FM13" s="4">
        <v>6</v>
      </c>
      <c r="FN13" s="31">
        <f t="shared" ref="FN13" si="42">(FK13-FM13)/FK13</f>
        <v>0.66666666666666663</v>
      </c>
      <c r="FO13" s="4">
        <v>77</v>
      </c>
      <c r="FP13" s="4">
        <v>0</v>
      </c>
      <c r="FQ13" s="4">
        <v>0</v>
      </c>
      <c r="FR13" s="4">
        <v>15</v>
      </c>
      <c r="FS13" s="4">
        <v>1</v>
      </c>
      <c r="FT13" s="4">
        <v>1</v>
      </c>
      <c r="FU13" s="4">
        <v>2</v>
      </c>
      <c r="FV13" s="4">
        <v>1</v>
      </c>
      <c r="FW13" s="4">
        <v>3</v>
      </c>
      <c r="FX13" s="24">
        <v>38.5</v>
      </c>
      <c r="FY13" s="24">
        <v>77</v>
      </c>
      <c r="FZ13" s="4">
        <v>2</v>
      </c>
      <c r="GA13" s="4">
        <v>1</v>
      </c>
      <c r="GB13" s="4">
        <v>30</v>
      </c>
      <c r="GC13" s="4">
        <v>1</v>
      </c>
      <c r="GD13" s="4">
        <v>1</v>
      </c>
      <c r="GE13" s="35">
        <v>3</v>
      </c>
      <c r="GF13" s="35">
        <v>3</v>
      </c>
      <c r="GG13" s="4">
        <v>0</v>
      </c>
      <c r="GI13" s="4">
        <v>0</v>
      </c>
      <c r="GJ13" s="4">
        <v>0</v>
      </c>
      <c r="GK13" s="4">
        <v>1</v>
      </c>
      <c r="GL13" s="4">
        <v>1</v>
      </c>
      <c r="GM13" s="4">
        <v>1</v>
      </c>
      <c r="GN13" s="4">
        <v>1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2</v>
      </c>
      <c r="GZ13" s="4">
        <v>1</v>
      </c>
      <c r="HA13" s="28">
        <v>3</v>
      </c>
      <c r="HB13" s="4">
        <v>1</v>
      </c>
      <c r="HC13" s="4">
        <v>0</v>
      </c>
      <c r="HD13" s="4">
        <v>0</v>
      </c>
      <c r="HE13" s="4">
        <v>1</v>
      </c>
      <c r="HF13" s="4">
        <v>1</v>
      </c>
      <c r="HG13" s="24">
        <v>39</v>
      </c>
      <c r="HH13" s="24">
        <v>34</v>
      </c>
      <c r="HI13" s="5">
        <f t="shared" si="35"/>
        <v>1</v>
      </c>
      <c r="HJ13" s="24">
        <v>25</v>
      </c>
      <c r="HK13" s="24">
        <v>31</v>
      </c>
      <c r="HL13" s="4">
        <v>50</v>
      </c>
      <c r="HM13" s="4">
        <v>1</v>
      </c>
      <c r="HN13" s="4">
        <v>1</v>
      </c>
      <c r="HO13" s="7">
        <v>0.02</v>
      </c>
      <c r="HP13" s="4">
        <v>0</v>
      </c>
      <c r="HQ13" s="7">
        <v>144</v>
      </c>
      <c r="HR13" s="4">
        <v>0</v>
      </c>
      <c r="HS13" s="7">
        <v>15.6</v>
      </c>
      <c r="HT13" s="4">
        <v>0</v>
      </c>
      <c r="HU13" s="4">
        <v>2563</v>
      </c>
      <c r="HV13" s="4">
        <v>1</v>
      </c>
      <c r="HW13" s="7">
        <v>140.08000000000001</v>
      </c>
      <c r="HX13" s="4">
        <v>1</v>
      </c>
      <c r="HY13" s="4">
        <v>45</v>
      </c>
      <c r="HZ13" s="24">
        <v>502</v>
      </c>
      <c r="IA13" s="4">
        <v>1</v>
      </c>
      <c r="IB13" s="7">
        <v>14.24</v>
      </c>
      <c r="IC13" s="4">
        <v>1</v>
      </c>
      <c r="ID13" s="7">
        <v>4.13</v>
      </c>
      <c r="IE13" s="4">
        <v>128</v>
      </c>
      <c r="IF13" s="4">
        <v>0</v>
      </c>
      <c r="IG13" s="4">
        <v>176</v>
      </c>
      <c r="IH13" s="4">
        <v>0</v>
      </c>
      <c r="II13" s="4">
        <v>0</v>
      </c>
      <c r="IJ13" s="4">
        <v>50</v>
      </c>
      <c r="IK13" s="4">
        <v>1</v>
      </c>
      <c r="IL13" s="24">
        <v>35.4</v>
      </c>
      <c r="IM13" s="7">
        <v>9.32</v>
      </c>
      <c r="IN13" s="24">
        <v>16.7</v>
      </c>
      <c r="IO13" s="24">
        <v>1.1599999999999999</v>
      </c>
      <c r="IP13" s="24">
        <v>77</v>
      </c>
      <c r="IQ13" s="7">
        <v>5.22</v>
      </c>
      <c r="IR13" s="7">
        <v>3.87</v>
      </c>
      <c r="IS13" s="7">
        <v>1.26</v>
      </c>
      <c r="IT13" s="7">
        <v>1.04</v>
      </c>
      <c r="IU13" s="7">
        <v>180.01</v>
      </c>
      <c r="IV13" s="4">
        <f t="shared" si="32"/>
        <v>1</v>
      </c>
      <c r="IW13" s="24">
        <v>5.3</v>
      </c>
      <c r="IX13" s="4">
        <f t="shared" si="33"/>
        <v>0</v>
      </c>
    </row>
    <row r="14" spans="1:285" x14ac:dyDescent="0.25">
      <c r="A14" s="3">
        <v>13</v>
      </c>
      <c r="B14" s="3">
        <v>0</v>
      </c>
      <c r="C14" s="3">
        <v>1</v>
      </c>
      <c r="D14" s="3">
        <v>0</v>
      </c>
      <c r="E14" s="5">
        <v>1</v>
      </c>
      <c r="F14" s="5">
        <v>86</v>
      </c>
      <c r="G14" s="55">
        <v>0</v>
      </c>
      <c r="H14" s="6">
        <v>1.81</v>
      </c>
      <c r="I14" s="5">
        <v>100</v>
      </c>
      <c r="J14" s="6">
        <f t="shared" si="0"/>
        <v>2.2592628079474104</v>
      </c>
      <c r="K14" s="6">
        <f t="shared" si="1"/>
        <v>30.524098775983639</v>
      </c>
      <c r="L14" s="5">
        <v>3</v>
      </c>
      <c r="M14" s="5">
        <v>45</v>
      </c>
      <c r="N14" s="5">
        <v>130</v>
      </c>
      <c r="O14" s="5">
        <v>90</v>
      </c>
      <c r="P14" s="5">
        <v>91</v>
      </c>
      <c r="Q14" s="5">
        <v>22</v>
      </c>
      <c r="R14" s="5">
        <v>1</v>
      </c>
      <c r="S14" s="5">
        <v>1</v>
      </c>
      <c r="T14" s="5">
        <v>0</v>
      </c>
      <c r="U14" s="5">
        <v>0</v>
      </c>
      <c r="V14" s="4">
        <v>0</v>
      </c>
      <c r="W14" s="5">
        <v>0</v>
      </c>
      <c r="X14" s="5">
        <v>1</v>
      </c>
      <c r="Y14" s="5">
        <v>0</v>
      </c>
      <c r="Z14" s="5">
        <v>0</v>
      </c>
      <c r="AA14" s="5">
        <v>0</v>
      </c>
      <c r="AB14" s="5">
        <v>1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1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1</v>
      </c>
      <c r="AR14" s="5">
        <v>0</v>
      </c>
      <c r="AS14" s="5">
        <v>0</v>
      </c>
      <c r="AT14" s="5">
        <v>0</v>
      </c>
      <c r="AU14" s="5">
        <v>1</v>
      </c>
      <c r="AV14" s="5">
        <v>0</v>
      </c>
      <c r="AW14" s="5">
        <v>1</v>
      </c>
      <c r="AX14" s="5">
        <v>0</v>
      </c>
      <c r="AY14" s="5">
        <f>IF(F14&gt;60,1,0)</f>
        <v>1</v>
      </c>
      <c r="AZ14" s="5">
        <v>0</v>
      </c>
      <c r="BA14" s="5">
        <f>C14</f>
        <v>1</v>
      </c>
      <c r="BB14" s="5">
        <v>0</v>
      </c>
      <c r="BC14" s="5">
        <v>1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1</v>
      </c>
      <c r="BK14" s="5">
        <v>0</v>
      </c>
      <c r="BL14" s="5">
        <v>0</v>
      </c>
      <c r="BM14" s="5">
        <v>0</v>
      </c>
      <c r="BN14" s="5">
        <f t="shared" si="3"/>
        <v>1</v>
      </c>
      <c r="BO14" s="5">
        <f t="shared" si="4"/>
        <v>0</v>
      </c>
      <c r="BP14" s="5">
        <v>0</v>
      </c>
      <c r="BQ14" s="5">
        <f t="shared" si="5"/>
        <v>0</v>
      </c>
      <c r="BR14" s="5">
        <f t="shared" si="6"/>
        <v>0</v>
      </c>
      <c r="BS14" s="5">
        <f t="shared" si="7"/>
        <v>0</v>
      </c>
      <c r="BT14" s="5">
        <v>0</v>
      </c>
      <c r="BU14" s="23">
        <f t="shared" si="8"/>
        <v>1.5</v>
      </c>
      <c r="BV14" s="23">
        <f t="shared" si="9"/>
        <v>1</v>
      </c>
      <c r="BW14" s="5">
        <v>2</v>
      </c>
      <c r="BX14" s="5">
        <f t="shared" si="10"/>
        <v>1</v>
      </c>
      <c r="BY14" s="5">
        <f t="shared" si="11"/>
        <v>1</v>
      </c>
      <c r="BZ14" s="5">
        <f t="shared" si="12"/>
        <v>1</v>
      </c>
      <c r="CA14" s="5">
        <f t="shared" si="13"/>
        <v>0</v>
      </c>
      <c r="CB14" s="5">
        <f t="shared" si="14"/>
        <v>0</v>
      </c>
      <c r="CC14" s="5">
        <f t="shared" si="15"/>
        <v>0</v>
      </c>
      <c r="CD14" s="5">
        <f t="shared" si="16"/>
        <v>0</v>
      </c>
      <c r="CE14" s="5">
        <f t="shared" si="17"/>
        <v>0</v>
      </c>
      <c r="CF14" s="5">
        <f t="shared" si="18"/>
        <v>0</v>
      </c>
      <c r="CG14" s="5">
        <f t="shared" si="19"/>
        <v>0</v>
      </c>
      <c r="CH14" s="5">
        <f>IF(F14&gt;65,1,0)</f>
        <v>1</v>
      </c>
      <c r="CI14" s="4">
        <f t="shared" si="20"/>
        <v>4</v>
      </c>
      <c r="CJ14" s="4">
        <f t="shared" si="21"/>
        <v>2</v>
      </c>
      <c r="CK14" s="4">
        <v>2</v>
      </c>
      <c r="CL14" s="4">
        <v>2</v>
      </c>
      <c r="CM14" s="5">
        <f t="shared" si="22"/>
        <v>1</v>
      </c>
      <c r="CN14" s="5">
        <f t="shared" si="23"/>
        <v>1</v>
      </c>
      <c r="CO14" s="5">
        <f t="shared" si="24"/>
        <v>1</v>
      </c>
      <c r="CP14" s="4">
        <v>0</v>
      </c>
      <c r="CQ14" s="5">
        <f t="shared" si="25"/>
        <v>0</v>
      </c>
      <c r="CR14" s="5">
        <f>C14</f>
        <v>1</v>
      </c>
      <c r="CS14" s="4">
        <v>0</v>
      </c>
      <c r="CT14" s="4">
        <v>1</v>
      </c>
      <c r="CU14" s="4">
        <v>6</v>
      </c>
      <c r="CV14" s="4">
        <v>1</v>
      </c>
      <c r="CW14" s="5">
        <f>B14</f>
        <v>0</v>
      </c>
      <c r="CX14" s="4">
        <v>0</v>
      </c>
      <c r="CY14" s="4">
        <v>0</v>
      </c>
      <c r="CZ14" s="5">
        <f>F14</f>
        <v>86</v>
      </c>
      <c r="DA14" s="5">
        <f>IF(E14=1,1,0)</f>
        <v>1</v>
      </c>
      <c r="DB14" s="4">
        <v>0</v>
      </c>
      <c r="DC14" s="4">
        <v>1</v>
      </c>
      <c r="DD14" s="4">
        <v>0</v>
      </c>
      <c r="DE14" s="5">
        <f>IF(M14&gt;110,1,0)</f>
        <v>0</v>
      </c>
      <c r="DF14" s="5">
        <f>IF(N14&lt;100,1,0)</f>
        <v>0</v>
      </c>
      <c r="DG14" s="5">
        <f>IF(Q14&gt;30,1,0)</f>
        <v>0</v>
      </c>
      <c r="DH14" s="4">
        <v>0</v>
      </c>
      <c r="DI14" s="4">
        <v>1</v>
      </c>
      <c r="DJ14" s="5">
        <f>IF(P14&lt;90,1,0)</f>
        <v>0</v>
      </c>
      <c r="DK14" s="4">
        <f>CZ14+10*DA14+30*DB14+10*DC14+10*DD14+20*DE14+30*DF14+20*DG14+20*DH14+60*DI14+20*DJ14</f>
        <v>166</v>
      </c>
      <c r="DL14" s="4">
        <v>5</v>
      </c>
      <c r="DM14" s="4">
        <v>2</v>
      </c>
      <c r="DN14" s="5">
        <f>IF(DM14=0,1,2)</f>
        <v>2</v>
      </c>
      <c r="DO14" s="5">
        <f>M14</f>
        <v>45</v>
      </c>
      <c r="DP14" s="5">
        <f t="shared" si="36"/>
        <v>0</v>
      </c>
      <c r="DQ14" s="5">
        <f t="shared" si="37"/>
        <v>1</v>
      </c>
      <c r="DR14" s="5">
        <v>0</v>
      </c>
      <c r="DS14" s="4">
        <v>1</v>
      </c>
      <c r="DT14" s="4">
        <v>0</v>
      </c>
      <c r="DU14" s="4">
        <v>0</v>
      </c>
      <c r="DV14" s="4">
        <v>0</v>
      </c>
      <c r="DW14" s="4">
        <v>36</v>
      </c>
      <c r="DX14" s="4">
        <v>41</v>
      </c>
      <c r="DY14" s="4">
        <v>41</v>
      </c>
      <c r="DZ14" s="4">
        <v>54</v>
      </c>
      <c r="EA14" s="4">
        <v>80</v>
      </c>
      <c r="EB14" s="24">
        <f>EA14/J14</f>
        <v>35.409780446340257</v>
      </c>
      <c r="EC14" s="4">
        <v>1</v>
      </c>
      <c r="ED14" s="4">
        <v>56</v>
      </c>
      <c r="EE14" s="4">
        <v>41</v>
      </c>
      <c r="EF14" s="4">
        <v>142</v>
      </c>
      <c r="EG14" s="4">
        <v>74</v>
      </c>
      <c r="EH14" s="4">
        <v>68</v>
      </c>
      <c r="EI14" s="4">
        <v>1</v>
      </c>
      <c r="EJ14" s="4">
        <v>45</v>
      </c>
      <c r="EK14" s="4">
        <v>1</v>
      </c>
      <c r="EL14" s="4">
        <v>0</v>
      </c>
      <c r="EM14" s="4">
        <v>10</v>
      </c>
      <c r="EN14" s="4">
        <v>12</v>
      </c>
      <c r="EO14" s="4">
        <v>4</v>
      </c>
      <c r="EP14" s="4">
        <v>9</v>
      </c>
      <c r="EQ14" s="4">
        <v>14</v>
      </c>
      <c r="ER14" s="4">
        <v>4</v>
      </c>
      <c r="ES14" s="4">
        <v>200</v>
      </c>
      <c r="ET14" s="24">
        <v>108.33</v>
      </c>
      <c r="EU14" s="4">
        <v>0</v>
      </c>
      <c r="EV14" s="7">
        <v>1.38</v>
      </c>
      <c r="EW14" s="4">
        <v>39</v>
      </c>
      <c r="EX14" s="4">
        <v>52</v>
      </c>
      <c r="EY14" s="4">
        <v>23</v>
      </c>
      <c r="EZ14" s="4">
        <v>60</v>
      </c>
      <c r="FA14" s="24">
        <f>EZ14/J14</f>
        <v>26.557335334755194</v>
      </c>
      <c r="FB14" s="4">
        <v>0</v>
      </c>
      <c r="FC14" s="4">
        <v>26</v>
      </c>
      <c r="FD14" s="4">
        <v>36</v>
      </c>
      <c r="FE14" s="4">
        <v>73</v>
      </c>
      <c r="FF14" s="4">
        <v>0</v>
      </c>
      <c r="FG14" s="6">
        <f t="shared" si="28"/>
        <v>0.6428571428571429</v>
      </c>
      <c r="FH14" s="5">
        <f t="shared" ref="FH14:FH43" si="43">IF(FG14&gt;1,1,0)</f>
        <v>0</v>
      </c>
      <c r="FI14" s="5">
        <f t="shared" si="30"/>
        <v>0</v>
      </c>
      <c r="FJ14" s="4">
        <v>0</v>
      </c>
      <c r="FK14" s="4">
        <v>23</v>
      </c>
      <c r="FL14" s="4">
        <v>1</v>
      </c>
      <c r="FM14" s="4">
        <v>14</v>
      </c>
      <c r="FN14" s="31">
        <f t="shared" ref="FN14:FN24" si="44">(FK14-FM14)/FK14</f>
        <v>0.39130434782608697</v>
      </c>
      <c r="FO14" s="4">
        <v>32</v>
      </c>
      <c r="FP14" s="4">
        <v>0</v>
      </c>
      <c r="FQ14" s="4">
        <v>0</v>
      </c>
      <c r="FR14" s="4">
        <v>16</v>
      </c>
      <c r="FS14" s="4">
        <v>1</v>
      </c>
      <c r="FT14" s="4">
        <v>0</v>
      </c>
      <c r="FU14" s="4">
        <v>1</v>
      </c>
      <c r="FV14" s="4">
        <v>1</v>
      </c>
      <c r="FW14" s="4">
        <v>2</v>
      </c>
      <c r="FX14" s="24">
        <v>21</v>
      </c>
      <c r="FY14" s="24">
        <v>32</v>
      </c>
      <c r="FZ14" s="4">
        <v>1</v>
      </c>
      <c r="GA14" s="4">
        <v>1</v>
      </c>
      <c r="GB14" s="4">
        <v>27</v>
      </c>
      <c r="GC14" s="4">
        <v>1</v>
      </c>
      <c r="GD14" s="4">
        <v>1</v>
      </c>
      <c r="GE14" s="4">
        <v>1</v>
      </c>
      <c r="GF14" s="4">
        <v>3</v>
      </c>
      <c r="GG14" s="4">
        <v>1</v>
      </c>
      <c r="GH14" s="4">
        <v>2</v>
      </c>
      <c r="GI14" s="4">
        <v>1</v>
      </c>
      <c r="GJ14" s="4">
        <v>0</v>
      </c>
      <c r="GK14" s="4">
        <v>0</v>
      </c>
      <c r="GL14" s="4">
        <v>1</v>
      </c>
      <c r="GM14" s="4">
        <v>0</v>
      </c>
      <c r="GN14" s="4">
        <v>1</v>
      </c>
      <c r="GO14" s="4">
        <v>1</v>
      </c>
      <c r="GP14" s="4">
        <v>0</v>
      </c>
      <c r="GQ14" s="4">
        <v>0</v>
      </c>
      <c r="GR14" s="4">
        <v>1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2</v>
      </c>
      <c r="GZ14" s="4">
        <v>1</v>
      </c>
      <c r="HA14" s="28">
        <v>3</v>
      </c>
      <c r="HB14" s="4">
        <v>0</v>
      </c>
      <c r="HC14" s="4">
        <v>0</v>
      </c>
      <c r="HD14" s="4">
        <v>0</v>
      </c>
      <c r="HE14" s="4">
        <v>1</v>
      </c>
      <c r="HF14" s="4">
        <v>1</v>
      </c>
      <c r="HG14" s="24">
        <v>46.8</v>
      </c>
      <c r="HH14" s="24">
        <v>35</v>
      </c>
      <c r="HI14" s="5">
        <f t="shared" si="35"/>
        <v>1</v>
      </c>
      <c r="HJ14" s="24">
        <v>30</v>
      </c>
      <c r="HK14" s="24">
        <v>36</v>
      </c>
      <c r="HL14" s="4">
        <v>50</v>
      </c>
      <c r="HM14" s="4">
        <v>0</v>
      </c>
      <c r="HN14" s="4">
        <v>0</v>
      </c>
      <c r="HO14" s="7">
        <v>0.02</v>
      </c>
      <c r="HP14" s="4">
        <v>0</v>
      </c>
      <c r="HQ14" s="7">
        <v>121.64</v>
      </c>
      <c r="HR14" s="4">
        <v>0</v>
      </c>
      <c r="HS14" s="7">
        <v>10.9</v>
      </c>
      <c r="HT14" s="4">
        <v>0</v>
      </c>
      <c r="HU14" s="4">
        <v>1242</v>
      </c>
      <c r="HV14" s="4">
        <v>1</v>
      </c>
      <c r="HW14" s="7">
        <v>232</v>
      </c>
      <c r="HX14" s="4">
        <v>1</v>
      </c>
      <c r="HY14" s="4">
        <v>21</v>
      </c>
      <c r="HZ14" s="24">
        <v>507</v>
      </c>
      <c r="IA14" s="4">
        <v>1</v>
      </c>
      <c r="IB14" s="7">
        <v>9.1999999999999993</v>
      </c>
      <c r="IC14" s="4">
        <v>1</v>
      </c>
      <c r="ID14" s="7">
        <v>4.2</v>
      </c>
      <c r="IE14" s="4">
        <v>135</v>
      </c>
      <c r="IF14" s="4">
        <v>0</v>
      </c>
      <c r="IG14" s="4">
        <v>179</v>
      </c>
      <c r="IH14" s="4">
        <v>0</v>
      </c>
      <c r="II14" s="4">
        <v>0</v>
      </c>
      <c r="IJ14" s="4">
        <v>12</v>
      </c>
      <c r="IK14" s="4">
        <v>0</v>
      </c>
      <c r="IL14" s="24">
        <v>30.7</v>
      </c>
      <c r="IM14" s="7">
        <v>4.05</v>
      </c>
      <c r="IN14" s="24">
        <v>15.2</v>
      </c>
      <c r="IO14" s="24">
        <v>1.02</v>
      </c>
      <c r="IP14" s="24">
        <v>94</v>
      </c>
      <c r="IQ14" s="7">
        <v>3.7</v>
      </c>
      <c r="IR14" s="7">
        <v>2.4</v>
      </c>
      <c r="IS14" s="7">
        <v>0.6</v>
      </c>
      <c r="IT14" s="7">
        <v>1</v>
      </c>
      <c r="IU14" s="7">
        <v>2.6</v>
      </c>
      <c r="IV14" s="4">
        <f t="shared" si="32"/>
        <v>0</v>
      </c>
      <c r="IW14" s="24">
        <v>5.5</v>
      </c>
      <c r="IX14" s="4">
        <f t="shared" si="33"/>
        <v>0</v>
      </c>
    </row>
    <row r="15" spans="1:285" x14ac:dyDescent="0.25">
      <c r="A15" s="3">
        <v>14</v>
      </c>
      <c r="B15" s="3">
        <v>0</v>
      </c>
      <c r="C15" s="3">
        <v>0</v>
      </c>
      <c r="D15" s="3">
        <v>0</v>
      </c>
      <c r="E15" s="5">
        <v>2</v>
      </c>
      <c r="F15" s="5">
        <v>68</v>
      </c>
      <c r="G15" s="55">
        <v>0</v>
      </c>
      <c r="H15" s="6">
        <v>1.55</v>
      </c>
      <c r="I15" s="5">
        <v>60</v>
      </c>
      <c r="J15" s="6">
        <f t="shared" si="0"/>
        <v>1.6269001488055499</v>
      </c>
      <c r="K15" s="23">
        <f t="shared" si="1"/>
        <v>24.973985431841829</v>
      </c>
      <c r="L15" s="5">
        <v>2</v>
      </c>
      <c r="M15" s="5">
        <v>120</v>
      </c>
      <c r="N15" s="5">
        <v>105</v>
      </c>
      <c r="O15" s="5">
        <v>91</v>
      </c>
      <c r="P15" s="5">
        <v>94</v>
      </c>
      <c r="Q15" s="5">
        <v>20</v>
      </c>
      <c r="R15" s="5">
        <v>1</v>
      </c>
      <c r="S15" s="5">
        <v>1</v>
      </c>
      <c r="T15" s="5">
        <v>0</v>
      </c>
      <c r="U15" s="5">
        <v>0</v>
      </c>
      <c r="V15" s="4">
        <v>0</v>
      </c>
      <c r="W15" s="5">
        <v>0</v>
      </c>
      <c r="X15" s="5">
        <v>1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1</v>
      </c>
      <c r="AJ15" s="5">
        <v>0</v>
      </c>
      <c r="AK15" s="5">
        <v>0</v>
      </c>
      <c r="AL15" s="5">
        <v>0</v>
      </c>
      <c r="AM15" s="5">
        <v>1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1</v>
      </c>
      <c r="AV15" s="5">
        <v>1</v>
      </c>
      <c r="AW15" s="5">
        <v>1</v>
      </c>
      <c r="AX15" s="5">
        <v>0</v>
      </c>
      <c r="AY15" s="5">
        <f>IF(F15&gt;60,1,0)</f>
        <v>1</v>
      </c>
      <c r="AZ15" s="5">
        <v>0</v>
      </c>
      <c r="BA15" s="5">
        <f>C15</f>
        <v>0</v>
      </c>
      <c r="BB15" s="5">
        <v>0</v>
      </c>
      <c r="BC15" s="5">
        <v>0</v>
      </c>
      <c r="BD15" s="5">
        <v>1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1</v>
      </c>
      <c r="BK15" s="5">
        <v>0</v>
      </c>
      <c r="BL15" s="5">
        <v>0</v>
      </c>
      <c r="BM15" s="5">
        <v>0</v>
      </c>
      <c r="BN15" s="5">
        <f t="shared" si="3"/>
        <v>0</v>
      </c>
      <c r="BO15" s="5">
        <f t="shared" si="4"/>
        <v>1</v>
      </c>
      <c r="BP15" s="5">
        <v>0</v>
      </c>
      <c r="BQ15" s="5">
        <f t="shared" si="5"/>
        <v>0</v>
      </c>
      <c r="BR15" s="5">
        <f t="shared" si="6"/>
        <v>0</v>
      </c>
      <c r="BS15" s="5">
        <f t="shared" si="7"/>
        <v>0</v>
      </c>
      <c r="BT15" s="5">
        <v>1</v>
      </c>
      <c r="BU15" s="23">
        <f t="shared" si="8"/>
        <v>4.5</v>
      </c>
      <c r="BV15" s="23">
        <f t="shared" si="9"/>
        <v>2</v>
      </c>
      <c r="BW15" s="5">
        <v>2</v>
      </c>
      <c r="BX15" s="5">
        <f t="shared" si="10"/>
        <v>2</v>
      </c>
      <c r="BY15" s="5">
        <f t="shared" si="11"/>
        <v>2</v>
      </c>
      <c r="BZ15" s="5">
        <f t="shared" si="12"/>
        <v>0</v>
      </c>
      <c r="CA15" s="5">
        <f t="shared" si="13"/>
        <v>0</v>
      </c>
      <c r="CB15" s="5">
        <f t="shared" si="14"/>
        <v>1</v>
      </c>
      <c r="CC15" s="5">
        <f t="shared" si="15"/>
        <v>0</v>
      </c>
      <c r="CD15" s="5">
        <f t="shared" si="16"/>
        <v>0</v>
      </c>
      <c r="CE15" s="5">
        <f t="shared" si="17"/>
        <v>0</v>
      </c>
      <c r="CF15" s="5">
        <f t="shared" si="18"/>
        <v>0</v>
      </c>
      <c r="CG15" s="5">
        <f t="shared" si="19"/>
        <v>0</v>
      </c>
      <c r="CH15" s="5">
        <f>IF(F15&gt;65,1,0)</f>
        <v>1</v>
      </c>
      <c r="CI15" s="4">
        <f t="shared" si="20"/>
        <v>6</v>
      </c>
      <c r="CJ15" s="4">
        <f t="shared" si="21"/>
        <v>3</v>
      </c>
      <c r="CK15" s="4">
        <v>2</v>
      </c>
      <c r="CL15" s="4">
        <v>2</v>
      </c>
      <c r="CM15" s="5">
        <f t="shared" si="22"/>
        <v>2</v>
      </c>
      <c r="CN15" s="5">
        <f t="shared" si="23"/>
        <v>2</v>
      </c>
      <c r="CO15" s="5">
        <f t="shared" si="24"/>
        <v>1</v>
      </c>
      <c r="CP15" s="4">
        <v>1</v>
      </c>
      <c r="CQ15" s="5">
        <f t="shared" si="25"/>
        <v>1</v>
      </c>
      <c r="CR15" s="5">
        <f>C15</f>
        <v>0</v>
      </c>
      <c r="CS15" s="4">
        <v>1</v>
      </c>
      <c r="CT15" s="4">
        <v>1</v>
      </c>
      <c r="CU15" s="4">
        <v>6</v>
      </c>
      <c r="CV15" s="4">
        <v>0</v>
      </c>
      <c r="CW15" s="5">
        <f>B15</f>
        <v>0</v>
      </c>
      <c r="CX15" s="4">
        <v>0</v>
      </c>
      <c r="CY15" s="4">
        <v>0</v>
      </c>
      <c r="CZ15" s="5">
        <f>F15</f>
        <v>68</v>
      </c>
      <c r="DA15" s="5">
        <f>IF(E15=1,1,0)</f>
        <v>0</v>
      </c>
      <c r="DB15" s="4">
        <v>0</v>
      </c>
      <c r="DC15" s="4">
        <v>1</v>
      </c>
      <c r="DD15" s="4">
        <v>0</v>
      </c>
      <c r="DE15" s="5">
        <f>IF(M15&gt;110,1,0)</f>
        <v>1</v>
      </c>
      <c r="DF15" s="5">
        <f>IF(N15&lt;100,1,0)</f>
        <v>0</v>
      </c>
      <c r="DG15" s="5">
        <f>IF(Q15&gt;30,1,0)</f>
        <v>0</v>
      </c>
      <c r="DH15" s="4">
        <v>0</v>
      </c>
      <c r="DI15" s="4">
        <v>1</v>
      </c>
      <c r="DJ15" s="5">
        <f>IF(P15&lt;90,1,0)</f>
        <v>0</v>
      </c>
      <c r="DK15" s="4">
        <f t="shared" ref="DK15:DK21" si="45">CZ15+10*DA15+30*DB15+10*DC15+10*DD15+20*DE15+30*DF15+20*DG15+20*DH15+60*DI15+20*DJ15</f>
        <v>158</v>
      </c>
      <c r="DL15" s="4">
        <v>5</v>
      </c>
      <c r="DM15" s="4">
        <f t="shared" ref="DM15:DM21" si="46">DB15+DC15+DE15+DF15+DJ15</f>
        <v>2</v>
      </c>
      <c r="DN15" s="5">
        <f t="shared" ref="DN15:DN21" si="47">IF(DM15=0,1,2)</f>
        <v>2</v>
      </c>
      <c r="DO15" s="5">
        <f>M15</f>
        <v>120</v>
      </c>
      <c r="DP15" s="5">
        <f t="shared" si="36"/>
        <v>1</v>
      </c>
      <c r="DQ15" s="5">
        <f t="shared" si="37"/>
        <v>0</v>
      </c>
      <c r="DR15" s="4">
        <v>1</v>
      </c>
      <c r="DS15" s="4">
        <v>0</v>
      </c>
      <c r="DT15" s="4">
        <v>0</v>
      </c>
      <c r="DU15" s="4">
        <v>0</v>
      </c>
      <c r="DV15" s="4">
        <v>0</v>
      </c>
      <c r="DW15" s="4">
        <v>28</v>
      </c>
      <c r="DX15" s="4">
        <v>50</v>
      </c>
      <c r="DY15" s="4">
        <v>47</v>
      </c>
      <c r="DZ15" s="4">
        <v>53</v>
      </c>
      <c r="EA15" s="4">
        <v>58</v>
      </c>
      <c r="EB15" s="24">
        <f>EA15/J15</f>
        <v>35.650620625108978</v>
      </c>
      <c r="EC15" s="4">
        <v>1</v>
      </c>
      <c r="ED15" s="4">
        <v>49</v>
      </c>
      <c r="EE15" s="4">
        <v>39</v>
      </c>
      <c r="EF15" s="4">
        <v>61</v>
      </c>
      <c r="EG15" s="4">
        <v>40</v>
      </c>
      <c r="EH15" s="4">
        <v>21</v>
      </c>
      <c r="EI15" s="4">
        <v>0</v>
      </c>
      <c r="EJ15" s="4">
        <v>35</v>
      </c>
      <c r="EK15" s="4">
        <v>2</v>
      </c>
      <c r="EL15" s="4">
        <v>1</v>
      </c>
      <c r="EM15" s="4">
        <v>9</v>
      </c>
      <c r="EN15" s="4">
        <v>12</v>
      </c>
      <c r="EO15" s="4">
        <v>2</v>
      </c>
      <c r="EP15" s="4">
        <v>10</v>
      </c>
      <c r="EQ15" s="4">
        <v>13</v>
      </c>
      <c r="ER15" s="4">
        <v>4</v>
      </c>
      <c r="ES15" s="4">
        <v>191</v>
      </c>
      <c r="ET15" s="24">
        <v>112.85</v>
      </c>
      <c r="EU15" s="4">
        <v>1</v>
      </c>
      <c r="EV15" s="7">
        <v>1.5</v>
      </c>
      <c r="EW15" s="4">
        <v>41</v>
      </c>
      <c r="EX15" s="4">
        <v>50</v>
      </c>
      <c r="EY15" s="4">
        <v>21</v>
      </c>
      <c r="EZ15" s="4">
        <v>56</v>
      </c>
      <c r="FA15" s="24">
        <f>EZ15/J15</f>
        <v>34.421288879415563</v>
      </c>
      <c r="FB15" s="4">
        <v>1</v>
      </c>
      <c r="FC15" s="4">
        <v>26</v>
      </c>
      <c r="FD15" s="4">
        <v>35</v>
      </c>
      <c r="FE15" s="4">
        <v>58</v>
      </c>
      <c r="FF15" s="4">
        <v>0</v>
      </c>
      <c r="FG15" s="6">
        <f t="shared" si="28"/>
        <v>0.7142857142857143</v>
      </c>
      <c r="FH15" s="5">
        <f t="shared" si="43"/>
        <v>0</v>
      </c>
      <c r="FI15" s="5">
        <f t="shared" si="30"/>
        <v>0</v>
      </c>
      <c r="FJ15" s="4">
        <v>0</v>
      </c>
      <c r="FK15" s="4">
        <v>17</v>
      </c>
      <c r="FL15" s="4">
        <v>0</v>
      </c>
      <c r="FM15" s="4">
        <v>11</v>
      </c>
      <c r="FN15" s="31">
        <f t="shared" si="44"/>
        <v>0.35294117647058826</v>
      </c>
      <c r="FO15" s="4">
        <v>34</v>
      </c>
      <c r="FP15" s="4">
        <v>1</v>
      </c>
      <c r="FQ15" s="4">
        <v>1</v>
      </c>
      <c r="FR15" s="4">
        <v>15</v>
      </c>
      <c r="FS15" s="4">
        <v>1</v>
      </c>
      <c r="FT15" s="4">
        <v>1</v>
      </c>
      <c r="FU15" s="4">
        <v>3</v>
      </c>
      <c r="FV15" s="4">
        <v>1</v>
      </c>
      <c r="FW15" s="4">
        <v>3</v>
      </c>
      <c r="FX15" s="24">
        <v>47</v>
      </c>
      <c r="FY15" s="24">
        <v>34</v>
      </c>
      <c r="FZ15" s="4">
        <v>1</v>
      </c>
      <c r="GA15" s="4">
        <v>0</v>
      </c>
      <c r="GB15" s="4">
        <v>20</v>
      </c>
      <c r="GC15" s="4">
        <v>0</v>
      </c>
      <c r="GY15" s="4">
        <v>1</v>
      </c>
      <c r="GZ15" s="4">
        <v>1</v>
      </c>
      <c r="HA15" s="4">
        <v>1</v>
      </c>
      <c r="HB15" s="4">
        <v>1</v>
      </c>
      <c r="HC15" s="4">
        <v>0</v>
      </c>
      <c r="HD15" s="4">
        <v>0</v>
      </c>
      <c r="HE15" s="4">
        <v>1</v>
      </c>
      <c r="HF15" s="4">
        <v>1</v>
      </c>
      <c r="HG15" s="24">
        <v>25</v>
      </c>
      <c r="HH15" s="24">
        <v>32</v>
      </c>
      <c r="HI15" s="5">
        <f t="shared" si="35"/>
        <v>0</v>
      </c>
      <c r="HJ15" s="24">
        <v>20</v>
      </c>
      <c r="HK15" s="24">
        <v>26</v>
      </c>
      <c r="HL15" s="4">
        <v>30</v>
      </c>
      <c r="HM15" s="4">
        <v>1</v>
      </c>
      <c r="HN15" s="4">
        <v>0</v>
      </c>
      <c r="HO15" s="7">
        <v>0.08</v>
      </c>
      <c r="HP15" s="4">
        <v>1</v>
      </c>
      <c r="HQ15" s="7">
        <v>73.42</v>
      </c>
      <c r="HR15" s="4">
        <v>0</v>
      </c>
      <c r="HS15" s="7">
        <v>26.97</v>
      </c>
      <c r="HT15" s="4">
        <v>1</v>
      </c>
      <c r="HU15" s="4">
        <v>4000</v>
      </c>
      <c r="HV15" s="4">
        <v>1</v>
      </c>
      <c r="HW15" s="7">
        <v>190.8</v>
      </c>
      <c r="HX15" s="4">
        <v>1</v>
      </c>
      <c r="HY15" s="4">
        <v>23</v>
      </c>
      <c r="HZ15" s="24">
        <v>2265</v>
      </c>
      <c r="IA15" s="4">
        <v>1</v>
      </c>
      <c r="IB15" s="7">
        <v>11.89</v>
      </c>
      <c r="IC15" s="4">
        <v>1</v>
      </c>
      <c r="ID15" s="7">
        <v>3.82</v>
      </c>
      <c r="IE15" s="4">
        <v>96</v>
      </c>
      <c r="IF15" s="4">
        <v>1</v>
      </c>
      <c r="IG15" s="4">
        <v>186</v>
      </c>
      <c r="IH15" s="4">
        <v>0</v>
      </c>
      <c r="II15" s="4">
        <v>0</v>
      </c>
      <c r="IJ15" s="4">
        <v>12</v>
      </c>
      <c r="IK15" s="4">
        <v>0</v>
      </c>
      <c r="IL15" s="24">
        <v>32</v>
      </c>
      <c r="IM15" s="7">
        <v>4.97</v>
      </c>
      <c r="IN15" s="24">
        <v>31.7</v>
      </c>
      <c r="IO15" s="24">
        <v>2.5</v>
      </c>
      <c r="IP15" s="24">
        <v>28</v>
      </c>
      <c r="IU15" s="7">
        <v>57.2</v>
      </c>
      <c r="IV15" s="4">
        <f t="shared" si="32"/>
        <v>1</v>
      </c>
      <c r="IW15" s="24">
        <v>14.4</v>
      </c>
      <c r="IX15" s="4">
        <f t="shared" si="33"/>
        <v>1</v>
      </c>
      <c r="IY15" s="7">
        <v>7.42</v>
      </c>
      <c r="IZ15" s="4">
        <v>54</v>
      </c>
      <c r="JA15" s="4">
        <v>48</v>
      </c>
      <c r="JE15" s="24">
        <v>15.5</v>
      </c>
      <c r="JF15" s="4">
        <v>50</v>
      </c>
      <c r="JG15" s="4">
        <v>84</v>
      </c>
      <c r="JK15" s="24">
        <v>3.9</v>
      </c>
      <c r="JO15" s="24">
        <v>10.8</v>
      </c>
      <c r="JP15" s="24">
        <v>1.5</v>
      </c>
    </row>
    <row r="16" spans="1:285" x14ac:dyDescent="0.25">
      <c r="A16" s="3">
        <v>15</v>
      </c>
      <c r="B16" s="3">
        <v>0</v>
      </c>
      <c r="C16" s="3">
        <v>1</v>
      </c>
      <c r="D16" s="3">
        <v>0</v>
      </c>
      <c r="E16" s="5">
        <v>2</v>
      </c>
      <c r="F16" s="5">
        <v>69</v>
      </c>
      <c r="G16" s="55">
        <v>0</v>
      </c>
      <c r="H16" s="6">
        <v>1.56</v>
      </c>
      <c r="I16" s="5">
        <v>80</v>
      </c>
      <c r="J16" s="6">
        <f t="shared" si="0"/>
        <v>1.8915998190511119</v>
      </c>
      <c r="K16" s="6">
        <f t="shared" si="1"/>
        <v>32.873109796186718</v>
      </c>
      <c r="L16" s="5">
        <v>3</v>
      </c>
      <c r="M16" s="5">
        <v>120</v>
      </c>
      <c r="N16" s="5">
        <v>150</v>
      </c>
      <c r="O16" s="5">
        <v>100</v>
      </c>
      <c r="P16" s="5">
        <v>88</v>
      </c>
      <c r="Q16" s="5">
        <v>18</v>
      </c>
      <c r="R16" s="5">
        <v>1</v>
      </c>
      <c r="S16" s="5">
        <v>1</v>
      </c>
      <c r="T16" s="5">
        <v>0</v>
      </c>
      <c r="U16" s="5">
        <v>0</v>
      </c>
      <c r="V16" s="4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1</v>
      </c>
      <c r="AT16" s="5">
        <v>0</v>
      </c>
      <c r="AU16" s="5">
        <v>0</v>
      </c>
      <c r="AV16" s="5">
        <v>0</v>
      </c>
      <c r="AW16" s="5">
        <v>1</v>
      </c>
      <c r="AX16" s="5">
        <v>0</v>
      </c>
      <c r="AY16" s="5">
        <f>IF(F16&gt;60,1,0)</f>
        <v>1</v>
      </c>
      <c r="AZ16" s="5">
        <v>0</v>
      </c>
      <c r="BA16" s="5">
        <f>C16</f>
        <v>1</v>
      </c>
      <c r="BB16" s="5">
        <v>0</v>
      </c>
      <c r="BC16" s="5">
        <v>1</v>
      </c>
      <c r="BD16" s="5">
        <v>0</v>
      </c>
      <c r="BE16" s="5">
        <v>0</v>
      </c>
      <c r="BF16" s="5">
        <v>0</v>
      </c>
      <c r="BG16" s="5">
        <v>1</v>
      </c>
      <c r="BH16" s="5">
        <v>0</v>
      </c>
      <c r="BI16" s="5">
        <v>0</v>
      </c>
      <c r="BJ16" s="5">
        <v>1</v>
      </c>
      <c r="BK16" s="5">
        <v>1</v>
      </c>
      <c r="BL16" s="5">
        <v>1</v>
      </c>
      <c r="BM16" s="5">
        <v>1</v>
      </c>
      <c r="BN16" s="5">
        <f t="shared" si="3"/>
        <v>0</v>
      </c>
      <c r="BO16" s="5">
        <f t="shared" si="4"/>
        <v>1</v>
      </c>
      <c r="BP16" s="5">
        <v>0</v>
      </c>
      <c r="BQ16" s="5">
        <f t="shared" si="5"/>
        <v>0</v>
      </c>
      <c r="BR16" s="5">
        <f t="shared" si="6"/>
        <v>0</v>
      </c>
      <c r="BS16" s="5">
        <f t="shared" si="7"/>
        <v>1</v>
      </c>
      <c r="BT16" s="5">
        <v>1</v>
      </c>
      <c r="BU16" s="23">
        <f t="shared" si="8"/>
        <v>7.5</v>
      </c>
      <c r="BV16" s="23">
        <f t="shared" si="9"/>
        <v>3</v>
      </c>
      <c r="BW16" s="5">
        <v>3</v>
      </c>
      <c r="BX16" s="5">
        <f t="shared" si="10"/>
        <v>2</v>
      </c>
      <c r="BY16" s="5">
        <f t="shared" si="11"/>
        <v>2</v>
      </c>
      <c r="BZ16" s="5">
        <f t="shared" si="12"/>
        <v>0</v>
      </c>
      <c r="CA16" s="5">
        <f t="shared" si="13"/>
        <v>0</v>
      </c>
      <c r="CB16" s="5">
        <f t="shared" si="14"/>
        <v>1</v>
      </c>
      <c r="CC16" s="5">
        <f t="shared" si="15"/>
        <v>0</v>
      </c>
      <c r="CD16" s="5">
        <f t="shared" si="16"/>
        <v>0</v>
      </c>
      <c r="CE16" s="5">
        <f t="shared" si="17"/>
        <v>0</v>
      </c>
      <c r="CF16" s="5">
        <f t="shared" si="18"/>
        <v>1</v>
      </c>
      <c r="CG16" s="5">
        <f t="shared" si="19"/>
        <v>1</v>
      </c>
      <c r="CH16" s="5">
        <f>IF(F16&gt;65,1,0)</f>
        <v>1</v>
      </c>
      <c r="CI16" s="4">
        <f t="shared" si="20"/>
        <v>13</v>
      </c>
      <c r="CJ16" s="4">
        <f t="shared" si="21"/>
        <v>5</v>
      </c>
      <c r="CK16" s="4">
        <v>3</v>
      </c>
      <c r="CL16" s="4">
        <v>3</v>
      </c>
      <c r="CM16" s="5">
        <f t="shared" si="22"/>
        <v>2</v>
      </c>
      <c r="CN16" s="5">
        <f t="shared" si="23"/>
        <v>2</v>
      </c>
      <c r="CO16" s="5">
        <f t="shared" si="24"/>
        <v>1</v>
      </c>
      <c r="CP16" s="4">
        <v>0</v>
      </c>
      <c r="CQ16" s="5">
        <f t="shared" si="25"/>
        <v>0</v>
      </c>
      <c r="CR16" s="5">
        <f>C16</f>
        <v>1</v>
      </c>
      <c r="CS16" s="4">
        <v>0</v>
      </c>
      <c r="CT16" s="4">
        <v>0</v>
      </c>
      <c r="CV16" s="4">
        <v>0</v>
      </c>
      <c r="CW16" s="5">
        <f>B16</f>
        <v>0</v>
      </c>
      <c r="CX16" s="4">
        <v>0</v>
      </c>
      <c r="CY16" s="4">
        <v>0</v>
      </c>
      <c r="CZ16" s="5">
        <f>F16</f>
        <v>69</v>
      </c>
      <c r="DA16" s="5">
        <f>IF(E16=1,1,0)</f>
        <v>0</v>
      </c>
      <c r="DB16" s="4">
        <v>0</v>
      </c>
      <c r="DC16" s="4">
        <v>0</v>
      </c>
      <c r="DD16" s="4">
        <v>0</v>
      </c>
      <c r="DE16" s="5">
        <f>IF(M16&gt;110,1,0)</f>
        <v>1</v>
      </c>
      <c r="DF16" s="5">
        <f>IF(N16&lt;100,1,0)</f>
        <v>0</v>
      </c>
      <c r="DG16" s="5">
        <f>IF(Q16&gt;30,1,0)</f>
        <v>0</v>
      </c>
      <c r="DH16" s="4">
        <v>0</v>
      </c>
      <c r="DI16" s="4">
        <v>1</v>
      </c>
      <c r="DJ16" s="5">
        <f>IF(P16&lt;90,1,0)</f>
        <v>1</v>
      </c>
      <c r="DK16" s="4">
        <f t="shared" si="45"/>
        <v>169</v>
      </c>
      <c r="DL16" s="4">
        <v>5</v>
      </c>
      <c r="DM16" s="4">
        <f t="shared" si="46"/>
        <v>2</v>
      </c>
      <c r="DN16" s="5">
        <f t="shared" si="47"/>
        <v>2</v>
      </c>
      <c r="DO16" s="5">
        <f>M16</f>
        <v>120</v>
      </c>
      <c r="DP16" s="5">
        <f t="shared" si="36"/>
        <v>1</v>
      </c>
      <c r="DQ16" s="5">
        <f t="shared" si="37"/>
        <v>0</v>
      </c>
      <c r="DR16" s="5">
        <v>0</v>
      </c>
      <c r="DS16" s="4">
        <v>1</v>
      </c>
      <c r="DT16" s="4">
        <v>0</v>
      </c>
      <c r="DU16" s="4">
        <v>0</v>
      </c>
      <c r="DV16" s="4">
        <v>0</v>
      </c>
      <c r="DW16" s="4">
        <v>33</v>
      </c>
      <c r="DX16" s="4">
        <v>41</v>
      </c>
      <c r="DY16" s="4">
        <v>41</v>
      </c>
      <c r="DZ16" s="4">
        <v>51</v>
      </c>
      <c r="EA16" s="4">
        <v>66</v>
      </c>
      <c r="EB16" s="24">
        <f>EA16/J16</f>
        <v>34.891100821265539</v>
      </c>
      <c r="EC16" s="4">
        <v>1</v>
      </c>
      <c r="ED16" s="4">
        <v>49</v>
      </c>
      <c r="EE16" s="4">
        <v>31</v>
      </c>
      <c r="EF16" s="4">
        <v>74</v>
      </c>
      <c r="EG16" s="4">
        <v>31</v>
      </c>
      <c r="EH16" s="4">
        <v>43</v>
      </c>
      <c r="EI16" s="4">
        <v>0</v>
      </c>
      <c r="EJ16" s="4">
        <v>57</v>
      </c>
      <c r="EK16" s="4">
        <v>0</v>
      </c>
      <c r="EL16" s="4">
        <v>0</v>
      </c>
      <c r="EM16" s="4">
        <v>9</v>
      </c>
      <c r="EN16" s="4">
        <v>16</v>
      </c>
      <c r="EO16" s="4">
        <v>9</v>
      </c>
      <c r="EP16" s="4">
        <v>9</v>
      </c>
      <c r="EQ16" s="4">
        <v>17</v>
      </c>
      <c r="ER16" s="4">
        <v>9</v>
      </c>
      <c r="ES16" s="4">
        <v>164</v>
      </c>
      <c r="ET16" s="24">
        <v>91.13</v>
      </c>
      <c r="EU16" s="4">
        <v>0</v>
      </c>
      <c r="EV16" s="7">
        <v>1</v>
      </c>
      <c r="EW16" s="4">
        <v>35</v>
      </c>
      <c r="EX16" s="4">
        <v>50</v>
      </c>
      <c r="EY16" s="4">
        <v>20</v>
      </c>
      <c r="EZ16" s="4">
        <v>56</v>
      </c>
      <c r="FA16" s="24">
        <f>EZ16/J16</f>
        <v>29.604570393801065</v>
      </c>
      <c r="FB16" s="4">
        <v>0</v>
      </c>
      <c r="FC16" s="4">
        <v>26</v>
      </c>
      <c r="FD16" s="4">
        <v>30</v>
      </c>
      <c r="FE16" s="4">
        <v>58</v>
      </c>
      <c r="FF16" s="4">
        <v>0</v>
      </c>
      <c r="FG16" s="6">
        <f t="shared" si="28"/>
        <v>0.61224489795918369</v>
      </c>
      <c r="FH16" s="5">
        <f t="shared" si="43"/>
        <v>0</v>
      </c>
      <c r="FI16" s="5">
        <f t="shared" si="30"/>
        <v>0</v>
      </c>
      <c r="FJ16" s="4">
        <v>0</v>
      </c>
      <c r="FK16" s="4">
        <v>19</v>
      </c>
      <c r="FL16" s="4">
        <v>0</v>
      </c>
      <c r="FM16" s="4">
        <v>5</v>
      </c>
      <c r="FN16" s="31">
        <f t="shared" si="44"/>
        <v>0.73684210526315785</v>
      </c>
      <c r="FO16" s="4">
        <v>33</v>
      </c>
      <c r="FP16" s="4">
        <v>0</v>
      </c>
      <c r="FQ16" s="4">
        <v>0</v>
      </c>
      <c r="FR16" s="4">
        <v>19</v>
      </c>
      <c r="FS16" s="4">
        <v>0</v>
      </c>
      <c r="FT16" s="4">
        <v>0</v>
      </c>
      <c r="FU16" s="4">
        <v>2</v>
      </c>
      <c r="FV16" s="4">
        <v>1</v>
      </c>
      <c r="FW16" s="4">
        <v>2</v>
      </c>
      <c r="FX16" s="24">
        <v>28.5</v>
      </c>
      <c r="FY16" s="24">
        <v>33</v>
      </c>
      <c r="FZ16" s="4">
        <v>1</v>
      </c>
      <c r="GA16" s="4">
        <v>0</v>
      </c>
      <c r="GB16" s="4">
        <v>22</v>
      </c>
      <c r="GC16" s="4">
        <v>0</v>
      </c>
      <c r="GD16" s="4">
        <v>1</v>
      </c>
      <c r="GE16" s="4">
        <v>2</v>
      </c>
      <c r="GF16" s="4">
        <v>2</v>
      </c>
      <c r="GG16" s="4">
        <v>1</v>
      </c>
      <c r="GH16" s="4">
        <v>2</v>
      </c>
      <c r="GI16" s="4">
        <v>1</v>
      </c>
      <c r="GJ16" s="4">
        <v>0</v>
      </c>
      <c r="GK16" s="4">
        <v>1</v>
      </c>
      <c r="GL16" s="4">
        <v>1</v>
      </c>
      <c r="GM16" s="4">
        <v>0</v>
      </c>
      <c r="GN16" s="4">
        <v>1</v>
      </c>
      <c r="GO16" s="4">
        <v>0</v>
      </c>
      <c r="GP16" s="4">
        <v>0</v>
      </c>
      <c r="GQ16" s="4">
        <v>0</v>
      </c>
      <c r="GR16" s="4">
        <v>0</v>
      </c>
      <c r="GS16" s="4">
        <v>1</v>
      </c>
      <c r="GT16" s="4">
        <v>1</v>
      </c>
      <c r="GU16" s="4">
        <v>0</v>
      </c>
      <c r="GV16" s="4">
        <v>0</v>
      </c>
      <c r="GW16" s="4">
        <v>0</v>
      </c>
      <c r="GX16" s="4">
        <v>0</v>
      </c>
      <c r="GY16" s="4">
        <v>3</v>
      </c>
      <c r="GZ16" s="4">
        <v>1</v>
      </c>
      <c r="HA16" s="28">
        <v>3</v>
      </c>
      <c r="HB16" s="4">
        <v>0</v>
      </c>
      <c r="HC16" s="4">
        <v>1</v>
      </c>
      <c r="HD16" s="4">
        <v>1</v>
      </c>
      <c r="HE16" s="4">
        <v>1</v>
      </c>
      <c r="HF16" s="4">
        <v>1</v>
      </c>
      <c r="HG16" s="24">
        <v>31</v>
      </c>
      <c r="HH16" s="24">
        <v>33</v>
      </c>
      <c r="HI16" s="5">
        <f t="shared" si="35"/>
        <v>0</v>
      </c>
      <c r="HJ16" s="24">
        <v>21</v>
      </c>
      <c r="HK16" s="24">
        <v>28</v>
      </c>
      <c r="HL16" s="4">
        <v>70</v>
      </c>
      <c r="HM16" s="4">
        <v>0</v>
      </c>
      <c r="HN16" s="4">
        <v>0</v>
      </c>
      <c r="HO16" s="7">
        <v>1.06</v>
      </c>
      <c r="HP16" s="4">
        <v>1</v>
      </c>
      <c r="HQ16" s="7">
        <v>156.74</v>
      </c>
      <c r="HR16" s="4">
        <v>1</v>
      </c>
      <c r="HS16" s="7">
        <v>26.87</v>
      </c>
      <c r="HT16" s="4">
        <v>1</v>
      </c>
      <c r="HU16" s="4">
        <v>4462</v>
      </c>
      <c r="HV16" s="4">
        <v>1</v>
      </c>
      <c r="HW16" s="7">
        <v>92.5</v>
      </c>
      <c r="HX16" s="4">
        <v>0</v>
      </c>
      <c r="HY16" s="4">
        <v>55</v>
      </c>
      <c r="HZ16" s="24">
        <v>256</v>
      </c>
      <c r="IA16" s="4">
        <v>1</v>
      </c>
      <c r="IB16" s="7">
        <v>12.88</v>
      </c>
      <c r="IC16" s="4">
        <v>1</v>
      </c>
      <c r="ID16" s="7">
        <v>3.95</v>
      </c>
      <c r="IE16" s="4">
        <v>125</v>
      </c>
      <c r="IF16" s="4">
        <v>0</v>
      </c>
      <c r="IG16" s="4">
        <v>238</v>
      </c>
      <c r="IH16" s="4">
        <v>0</v>
      </c>
      <c r="II16" s="4">
        <v>0</v>
      </c>
      <c r="IJ16" s="4">
        <v>55</v>
      </c>
      <c r="IK16" s="4">
        <v>1</v>
      </c>
      <c r="IL16" s="24">
        <v>29.6</v>
      </c>
      <c r="IM16" s="7">
        <v>3.63</v>
      </c>
      <c r="IN16" s="24">
        <v>16.8</v>
      </c>
      <c r="IO16" s="24">
        <v>1.17</v>
      </c>
      <c r="IP16" s="24">
        <v>76</v>
      </c>
      <c r="IQ16" s="7">
        <v>5.91</v>
      </c>
      <c r="IR16" s="7">
        <v>4.32</v>
      </c>
      <c r="IS16" s="7">
        <v>1.21</v>
      </c>
      <c r="IT16" s="7">
        <v>1.64</v>
      </c>
      <c r="IU16" s="7">
        <v>15.36</v>
      </c>
      <c r="IV16" s="4">
        <f t="shared" si="32"/>
        <v>1</v>
      </c>
      <c r="IW16" s="24">
        <v>6.1</v>
      </c>
      <c r="IX16" s="4">
        <f t="shared" si="33"/>
        <v>1</v>
      </c>
    </row>
    <row r="17" spans="1:276" x14ac:dyDescent="0.25">
      <c r="A17" s="3">
        <v>16</v>
      </c>
      <c r="B17" s="3">
        <v>0</v>
      </c>
      <c r="C17" s="3">
        <v>0</v>
      </c>
      <c r="D17" s="3">
        <v>1</v>
      </c>
      <c r="E17" s="5">
        <v>1</v>
      </c>
      <c r="F17" s="5">
        <v>59</v>
      </c>
      <c r="G17" s="55">
        <v>0</v>
      </c>
      <c r="H17" s="6">
        <v>1.64</v>
      </c>
      <c r="I17" s="5">
        <v>78</v>
      </c>
      <c r="J17" s="6">
        <f t="shared" si="0"/>
        <v>1.9069837534012075</v>
      </c>
      <c r="K17" s="23">
        <f t="shared" si="1"/>
        <v>29.000594883997625</v>
      </c>
      <c r="L17" s="5">
        <v>2</v>
      </c>
      <c r="M17" s="5">
        <v>74</v>
      </c>
      <c r="N17" s="5">
        <v>160</v>
      </c>
      <c r="O17" s="5">
        <v>90</v>
      </c>
      <c r="P17" s="5">
        <v>97</v>
      </c>
      <c r="Q17" s="5">
        <v>18</v>
      </c>
      <c r="R17" s="5">
        <v>1</v>
      </c>
      <c r="S17" s="5">
        <v>1</v>
      </c>
      <c r="T17" s="5">
        <v>0</v>
      </c>
      <c r="U17" s="5">
        <v>0</v>
      </c>
      <c r="V17" s="4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1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1</v>
      </c>
      <c r="AW17" s="5">
        <v>1</v>
      </c>
      <c r="AX17" s="5">
        <v>1</v>
      </c>
      <c r="AY17" s="5">
        <f>IF(F17&gt;60,1,0)</f>
        <v>0</v>
      </c>
      <c r="AZ17" s="5">
        <v>0</v>
      </c>
      <c r="BA17" s="5">
        <f>C17</f>
        <v>0</v>
      </c>
      <c r="BB17" s="5">
        <v>0</v>
      </c>
      <c r="BC17" s="5">
        <v>0</v>
      </c>
      <c r="BD17" s="5">
        <v>0</v>
      </c>
      <c r="BE17" s="5">
        <v>0</v>
      </c>
      <c r="BF17" s="5">
        <v>1</v>
      </c>
      <c r="BG17" s="5">
        <v>0</v>
      </c>
      <c r="BH17" s="5">
        <v>1</v>
      </c>
      <c r="BI17" s="5">
        <v>1</v>
      </c>
      <c r="BJ17" s="5">
        <v>0</v>
      </c>
      <c r="BK17" s="5">
        <v>0</v>
      </c>
      <c r="BL17" s="5">
        <v>0</v>
      </c>
      <c r="BM17" s="5">
        <v>0</v>
      </c>
      <c r="BN17" s="5">
        <f t="shared" si="3"/>
        <v>0</v>
      </c>
      <c r="BO17" s="5">
        <f t="shared" si="4"/>
        <v>0</v>
      </c>
      <c r="BP17" s="5">
        <v>0</v>
      </c>
      <c r="BQ17" s="5">
        <f t="shared" si="5"/>
        <v>1</v>
      </c>
      <c r="BR17" s="5">
        <f t="shared" si="6"/>
        <v>0</v>
      </c>
      <c r="BS17" s="5">
        <f t="shared" si="7"/>
        <v>0</v>
      </c>
      <c r="BT17" s="5">
        <v>0</v>
      </c>
      <c r="BU17" s="23">
        <f t="shared" si="8"/>
        <v>1</v>
      </c>
      <c r="BV17" s="23">
        <f t="shared" si="9"/>
        <v>1</v>
      </c>
      <c r="BW17" s="5">
        <v>1</v>
      </c>
      <c r="BX17" s="5">
        <f t="shared" si="10"/>
        <v>1</v>
      </c>
      <c r="BY17" s="5">
        <f t="shared" si="11"/>
        <v>1</v>
      </c>
      <c r="BZ17" s="5">
        <f t="shared" si="12"/>
        <v>0</v>
      </c>
      <c r="CA17" s="5">
        <f t="shared" si="13"/>
        <v>0</v>
      </c>
      <c r="CB17" s="5">
        <f t="shared" si="14"/>
        <v>0</v>
      </c>
      <c r="CC17" s="5">
        <f t="shared" si="15"/>
        <v>0</v>
      </c>
      <c r="CD17" s="5">
        <f t="shared" si="16"/>
        <v>1</v>
      </c>
      <c r="CE17" s="5">
        <f t="shared" si="17"/>
        <v>0</v>
      </c>
      <c r="CF17" s="5">
        <f t="shared" si="18"/>
        <v>0</v>
      </c>
      <c r="CG17" s="5">
        <f t="shared" si="19"/>
        <v>0</v>
      </c>
      <c r="CH17" s="5">
        <f>IF(F17&gt;65,1,0)</f>
        <v>0</v>
      </c>
      <c r="CI17" s="4">
        <f t="shared" si="20"/>
        <v>2</v>
      </c>
      <c r="CJ17" s="4">
        <f t="shared" si="21"/>
        <v>1</v>
      </c>
      <c r="CK17" s="4">
        <v>2</v>
      </c>
      <c r="CL17" s="4">
        <v>2</v>
      </c>
      <c r="CM17" s="5">
        <f t="shared" si="22"/>
        <v>1</v>
      </c>
      <c r="CN17" s="5">
        <f t="shared" si="23"/>
        <v>1</v>
      </c>
      <c r="CO17" s="5">
        <f t="shared" si="24"/>
        <v>1</v>
      </c>
      <c r="CP17" s="4">
        <v>3</v>
      </c>
      <c r="CQ17" s="5">
        <f t="shared" si="25"/>
        <v>1</v>
      </c>
      <c r="CR17" s="5">
        <f>C17</f>
        <v>0</v>
      </c>
      <c r="CS17" s="4">
        <v>0</v>
      </c>
      <c r="CT17" s="4">
        <v>0</v>
      </c>
      <c r="CV17" s="4">
        <v>0</v>
      </c>
      <c r="CW17" s="5">
        <f>B17</f>
        <v>0</v>
      </c>
      <c r="CX17" s="4">
        <v>0</v>
      </c>
      <c r="CY17" s="4">
        <v>0</v>
      </c>
      <c r="CZ17" s="5">
        <f>F17</f>
        <v>59</v>
      </c>
      <c r="DA17" s="5">
        <f>IF(E17=1,1,0)</f>
        <v>1</v>
      </c>
      <c r="DB17" s="4">
        <v>0</v>
      </c>
      <c r="DC17" s="4">
        <v>1</v>
      </c>
      <c r="DD17" s="4">
        <v>0</v>
      </c>
      <c r="DE17" s="5">
        <f>IF(M17&gt;110,1,0)</f>
        <v>0</v>
      </c>
      <c r="DF17" s="5">
        <f>IF(N17&lt;100,1,0)</f>
        <v>0</v>
      </c>
      <c r="DG17" s="5">
        <f>IF(Q17&gt;30,1,0)</f>
        <v>0</v>
      </c>
      <c r="DH17" s="4">
        <v>0</v>
      </c>
      <c r="DI17" s="4">
        <v>0</v>
      </c>
      <c r="DJ17" s="5">
        <f>IF(P17&lt;90,1,0)</f>
        <v>0</v>
      </c>
      <c r="DK17" s="4">
        <f t="shared" si="45"/>
        <v>79</v>
      </c>
      <c r="DL17" s="4">
        <v>2</v>
      </c>
      <c r="DM17" s="4">
        <f t="shared" si="46"/>
        <v>1</v>
      </c>
      <c r="DN17" s="5">
        <f t="shared" si="47"/>
        <v>2</v>
      </c>
      <c r="DO17" s="5">
        <f>M17</f>
        <v>74</v>
      </c>
      <c r="DP17" s="5">
        <f t="shared" si="36"/>
        <v>0</v>
      </c>
      <c r="DQ17" s="5">
        <f t="shared" si="37"/>
        <v>0</v>
      </c>
      <c r="DR17" s="5">
        <v>0</v>
      </c>
      <c r="DS17" s="4">
        <v>0</v>
      </c>
      <c r="DT17" s="4">
        <v>1</v>
      </c>
      <c r="DU17" s="4">
        <v>1</v>
      </c>
      <c r="DV17" s="4">
        <v>1</v>
      </c>
      <c r="DW17" s="4">
        <v>36</v>
      </c>
      <c r="DX17" s="4">
        <v>41</v>
      </c>
      <c r="DY17" s="4">
        <v>41</v>
      </c>
      <c r="DZ17" s="4">
        <v>54</v>
      </c>
      <c r="EA17" s="4">
        <v>80</v>
      </c>
      <c r="EB17" s="24">
        <f>EA17/J17</f>
        <v>41.951065318367668</v>
      </c>
      <c r="EC17" s="4">
        <v>1</v>
      </c>
      <c r="ED17" s="4">
        <v>54</v>
      </c>
      <c r="EE17" s="4">
        <v>40</v>
      </c>
      <c r="EF17" s="4">
        <v>140</v>
      </c>
      <c r="EG17" s="4">
        <v>72</v>
      </c>
      <c r="EH17" s="4">
        <v>68</v>
      </c>
      <c r="EI17" s="4">
        <v>0</v>
      </c>
      <c r="EJ17" s="4">
        <v>48</v>
      </c>
      <c r="EK17" s="4">
        <v>1</v>
      </c>
      <c r="EL17" s="4">
        <v>0</v>
      </c>
      <c r="EM17" s="4">
        <v>10</v>
      </c>
      <c r="EN17" s="4">
        <v>12</v>
      </c>
      <c r="EO17" s="4">
        <v>8</v>
      </c>
      <c r="EP17" s="4">
        <v>9</v>
      </c>
      <c r="EQ17" s="4">
        <v>14</v>
      </c>
      <c r="ER17" s="4">
        <v>7</v>
      </c>
      <c r="ES17" s="4">
        <v>200</v>
      </c>
      <c r="ET17" s="24">
        <v>108.33</v>
      </c>
      <c r="EU17" s="4">
        <v>0</v>
      </c>
      <c r="EV17" s="7">
        <v>1.38</v>
      </c>
      <c r="EW17" s="4">
        <v>39</v>
      </c>
      <c r="EX17" s="4">
        <v>52</v>
      </c>
      <c r="EY17" s="4">
        <v>19</v>
      </c>
      <c r="EZ17" s="4">
        <v>56</v>
      </c>
      <c r="FA17" s="24">
        <f>EZ17/J17</f>
        <v>29.365745722857369</v>
      </c>
      <c r="FB17" s="4">
        <v>0</v>
      </c>
      <c r="FC17" s="4">
        <v>26</v>
      </c>
      <c r="FD17" s="4">
        <v>36</v>
      </c>
      <c r="FE17" s="4">
        <v>72</v>
      </c>
      <c r="FF17" s="4">
        <v>0</v>
      </c>
      <c r="FG17" s="6">
        <f t="shared" si="28"/>
        <v>0.66666666666666663</v>
      </c>
      <c r="FH17" s="5">
        <f t="shared" si="43"/>
        <v>0</v>
      </c>
      <c r="FI17" s="5">
        <f t="shared" si="30"/>
        <v>0</v>
      </c>
      <c r="FJ17" s="4">
        <v>0</v>
      </c>
      <c r="FK17" s="4">
        <v>23</v>
      </c>
      <c r="FL17" s="4">
        <v>1</v>
      </c>
      <c r="FM17" s="4">
        <v>14</v>
      </c>
      <c r="FN17" s="31">
        <f t="shared" si="44"/>
        <v>0.39130434782608697</v>
      </c>
      <c r="FO17" s="4">
        <v>32</v>
      </c>
      <c r="FP17" s="4">
        <v>0</v>
      </c>
      <c r="FQ17" s="4">
        <v>0</v>
      </c>
      <c r="FR17" s="4">
        <v>19</v>
      </c>
      <c r="FS17" s="4">
        <v>0</v>
      </c>
      <c r="FT17" s="4">
        <v>0</v>
      </c>
      <c r="FU17" s="4">
        <v>1</v>
      </c>
      <c r="FV17" s="4">
        <v>1</v>
      </c>
      <c r="FW17" s="4">
        <v>1</v>
      </c>
      <c r="FX17" s="24">
        <v>21</v>
      </c>
      <c r="FY17" s="24">
        <v>32</v>
      </c>
      <c r="FZ17" s="4">
        <v>1</v>
      </c>
      <c r="GA17" s="4">
        <v>0</v>
      </c>
      <c r="GB17" s="4">
        <v>27</v>
      </c>
      <c r="GC17" s="4">
        <v>1</v>
      </c>
      <c r="GD17" s="4">
        <v>1</v>
      </c>
      <c r="GE17" s="4">
        <v>1</v>
      </c>
      <c r="GF17" s="4">
        <v>3</v>
      </c>
      <c r="GG17" s="4">
        <v>0</v>
      </c>
      <c r="GI17" s="4">
        <v>1</v>
      </c>
      <c r="GJ17" s="4">
        <v>0</v>
      </c>
      <c r="GK17" s="4">
        <v>0</v>
      </c>
      <c r="GL17" s="4">
        <v>0</v>
      </c>
      <c r="GM17" s="4">
        <v>1</v>
      </c>
      <c r="GN17" s="4">
        <v>1</v>
      </c>
      <c r="GO17" s="4">
        <v>1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2</v>
      </c>
      <c r="GZ17" s="4">
        <v>1</v>
      </c>
      <c r="HA17" s="4">
        <v>1</v>
      </c>
      <c r="HB17" s="4">
        <v>1</v>
      </c>
      <c r="HC17" s="4">
        <v>0</v>
      </c>
      <c r="HD17" s="4">
        <v>0</v>
      </c>
      <c r="HE17" s="4">
        <v>1</v>
      </c>
      <c r="HF17" s="4">
        <v>1</v>
      </c>
      <c r="HG17" s="24">
        <v>28</v>
      </c>
      <c r="HH17" s="24">
        <v>30</v>
      </c>
      <c r="HI17" s="5">
        <f t="shared" si="35"/>
        <v>0</v>
      </c>
      <c r="HJ17" s="24">
        <v>22</v>
      </c>
      <c r="HK17" s="24">
        <v>26</v>
      </c>
      <c r="HL17" s="4">
        <v>45</v>
      </c>
      <c r="HM17" s="4">
        <v>0</v>
      </c>
      <c r="HN17" s="4">
        <v>0</v>
      </c>
      <c r="HO17" s="7">
        <v>0.01</v>
      </c>
      <c r="HP17" s="4">
        <v>0</v>
      </c>
      <c r="HQ17" s="7">
        <v>112</v>
      </c>
      <c r="HR17" s="4">
        <v>0</v>
      </c>
      <c r="HS17" s="7">
        <v>21</v>
      </c>
      <c r="HT17" s="4">
        <v>0</v>
      </c>
      <c r="HU17" s="4">
        <v>1392</v>
      </c>
      <c r="HV17" s="4">
        <v>1</v>
      </c>
      <c r="HW17" s="7">
        <v>102.59</v>
      </c>
      <c r="HX17" s="4">
        <v>0</v>
      </c>
      <c r="HY17" s="4">
        <v>69</v>
      </c>
      <c r="HZ17" s="24">
        <v>89.3</v>
      </c>
      <c r="IA17" s="4">
        <v>0</v>
      </c>
      <c r="IB17" s="7">
        <v>6.68</v>
      </c>
      <c r="IC17" s="4">
        <v>0</v>
      </c>
      <c r="ID17" s="7">
        <v>4.34</v>
      </c>
      <c r="IE17" s="4">
        <v>147</v>
      </c>
      <c r="IF17" s="4">
        <v>0</v>
      </c>
      <c r="IG17" s="4">
        <v>287</v>
      </c>
      <c r="IH17" s="4">
        <v>0</v>
      </c>
      <c r="II17" s="4">
        <v>0</v>
      </c>
      <c r="IJ17" s="4">
        <v>41</v>
      </c>
      <c r="IK17" s="4">
        <v>1</v>
      </c>
      <c r="IL17" s="24">
        <v>29</v>
      </c>
      <c r="IM17" s="7">
        <v>8.4</v>
      </c>
      <c r="IN17" s="24">
        <v>16.100000000000001</v>
      </c>
      <c r="IO17" s="24">
        <v>1.1100000000000001</v>
      </c>
      <c r="IP17" s="24">
        <v>83</v>
      </c>
      <c r="IQ17" s="7">
        <v>5.09</v>
      </c>
      <c r="IU17" s="7">
        <v>71.75</v>
      </c>
      <c r="IV17" s="4">
        <f t="shared" si="32"/>
        <v>1</v>
      </c>
      <c r="IW17" s="24">
        <v>5.3</v>
      </c>
      <c r="IX17" s="4">
        <f t="shared" si="33"/>
        <v>0</v>
      </c>
    </row>
    <row r="18" spans="1:276" x14ac:dyDescent="0.25">
      <c r="A18" s="3">
        <v>17</v>
      </c>
      <c r="B18" s="3">
        <v>1</v>
      </c>
      <c r="C18" s="3">
        <v>1</v>
      </c>
      <c r="D18" s="3">
        <v>0</v>
      </c>
      <c r="E18" s="5">
        <v>2</v>
      </c>
      <c r="F18" s="5">
        <v>63</v>
      </c>
      <c r="G18" s="55">
        <v>0</v>
      </c>
      <c r="H18" s="6">
        <v>1.63</v>
      </c>
      <c r="I18" s="5">
        <v>93</v>
      </c>
      <c r="J18" s="6">
        <f t="shared" si="0"/>
        <v>2.0822421027995555</v>
      </c>
      <c r="K18" s="6">
        <f t="shared" si="1"/>
        <v>35.003199217132753</v>
      </c>
      <c r="L18" s="5">
        <v>4</v>
      </c>
      <c r="M18" s="5">
        <v>70</v>
      </c>
      <c r="N18" s="5">
        <v>180</v>
      </c>
      <c r="O18" s="5">
        <v>90</v>
      </c>
      <c r="P18" s="5">
        <v>96</v>
      </c>
      <c r="Q18" s="5">
        <v>26</v>
      </c>
      <c r="R18" s="5">
        <v>1</v>
      </c>
      <c r="S18" s="5">
        <v>1</v>
      </c>
      <c r="T18" s="5">
        <v>0</v>
      </c>
      <c r="U18" s="5">
        <v>0</v>
      </c>
      <c r="V18" s="4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1</v>
      </c>
      <c r="AT18" s="5">
        <v>0</v>
      </c>
      <c r="AU18" s="5">
        <v>0</v>
      </c>
      <c r="AV18" s="5">
        <v>0</v>
      </c>
      <c r="AW18" s="5">
        <v>1</v>
      </c>
      <c r="AX18" s="5">
        <v>0</v>
      </c>
      <c r="AY18" s="5">
        <f>IF(F18&gt;60,1,0)</f>
        <v>1</v>
      </c>
      <c r="AZ18" s="5">
        <v>0</v>
      </c>
      <c r="BA18" s="5">
        <f>C18</f>
        <v>1</v>
      </c>
      <c r="BB18" s="5">
        <v>0</v>
      </c>
      <c r="BC18" s="5">
        <v>1</v>
      </c>
      <c r="BD18" s="5">
        <v>0</v>
      </c>
      <c r="BE18" s="5">
        <v>0</v>
      </c>
      <c r="BF18" s="5">
        <v>0</v>
      </c>
      <c r="BG18" s="5">
        <v>1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f t="shared" si="3"/>
        <v>0</v>
      </c>
      <c r="BO18" s="5">
        <f t="shared" si="4"/>
        <v>0</v>
      </c>
      <c r="BP18" s="5">
        <v>0</v>
      </c>
      <c r="BQ18" s="5">
        <f t="shared" si="5"/>
        <v>0</v>
      </c>
      <c r="BR18" s="5">
        <f t="shared" si="6"/>
        <v>0</v>
      </c>
      <c r="BS18" s="5">
        <f t="shared" si="7"/>
        <v>0</v>
      </c>
      <c r="BT18" s="5">
        <v>0</v>
      </c>
      <c r="BU18" s="23">
        <f t="shared" si="8"/>
        <v>0</v>
      </c>
      <c r="BV18" s="23">
        <f t="shared" si="9"/>
        <v>0</v>
      </c>
      <c r="BW18" s="5">
        <v>1</v>
      </c>
      <c r="BX18" s="5">
        <f t="shared" si="10"/>
        <v>1</v>
      </c>
      <c r="BY18" s="5">
        <f t="shared" si="11"/>
        <v>1</v>
      </c>
      <c r="BZ18" s="5">
        <f t="shared" si="12"/>
        <v>0</v>
      </c>
      <c r="CA18" s="5">
        <f t="shared" si="13"/>
        <v>0</v>
      </c>
      <c r="CB18" s="5">
        <f t="shared" si="14"/>
        <v>0</v>
      </c>
      <c r="CC18" s="5">
        <f t="shared" si="15"/>
        <v>0</v>
      </c>
      <c r="CD18" s="5">
        <f t="shared" si="16"/>
        <v>0</v>
      </c>
      <c r="CE18" s="5">
        <f t="shared" si="17"/>
        <v>0</v>
      </c>
      <c r="CF18" s="5">
        <f t="shared" si="18"/>
        <v>0</v>
      </c>
      <c r="CG18" s="5">
        <f t="shared" si="19"/>
        <v>0</v>
      </c>
      <c r="CH18" s="5">
        <f>IF(F18&gt;65,1,0)</f>
        <v>0</v>
      </c>
      <c r="CI18" s="4">
        <f t="shared" si="20"/>
        <v>0</v>
      </c>
      <c r="CJ18" s="4">
        <f t="shared" si="21"/>
        <v>0</v>
      </c>
      <c r="CK18" s="4">
        <v>1</v>
      </c>
      <c r="CL18" s="4">
        <v>1</v>
      </c>
      <c r="CM18" s="5">
        <f t="shared" si="22"/>
        <v>1</v>
      </c>
      <c r="CN18" s="5">
        <f t="shared" si="23"/>
        <v>1</v>
      </c>
      <c r="CO18" s="5">
        <f t="shared" si="24"/>
        <v>1</v>
      </c>
      <c r="CP18" s="4">
        <v>0</v>
      </c>
      <c r="CQ18" s="5">
        <f t="shared" si="25"/>
        <v>0</v>
      </c>
      <c r="CR18" s="5">
        <f>C18</f>
        <v>1</v>
      </c>
      <c r="CS18" s="4">
        <v>0</v>
      </c>
      <c r="CT18" s="4">
        <v>1</v>
      </c>
      <c r="CU18" s="4">
        <v>1</v>
      </c>
      <c r="CV18" s="4">
        <v>0</v>
      </c>
      <c r="CW18" s="5">
        <f>B18</f>
        <v>1</v>
      </c>
      <c r="CX18" s="4">
        <v>0</v>
      </c>
      <c r="CY18" s="4">
        <v>0</v>
      </c>
      <c r="CZ18" s="5">
        <f>F18</f>
        <v>63</v>
      </c>
      <c r="DA18" s="5">
        <f>IF(E18=1,1,0)</f>
        <v>0</v>
      </c>
      <c r="DB18" s="4">
        <v>0</v>
      </c>
      <c r="DC18" s="4">
        <v>1</v>
      </c>
      <c r="DD18" s="4">
        <v>1</v>
      </c>
      <c r="DE18" s="5">
        <f>IF(M18&gt;110,1,0)</f>
        <v>0</v>
      </c>
      <c r="DF18" s="5">
        <f>IF(N18&lt;100,1,0)</f>
        <v>0</v>
      </c>
      <c r="DG18" s="5">
        <f>IF(Q18&gt;30,1,0)</f>
        <v>0</v>
      </c>
      <c r="DH18" s="4">
        <v>0</v>
      </c>
      <c r="DI18" s="4">
        <v>0</v>
      </c>
      <c r="DJ18" s="5">
        <f>IF(P18&lt;90,1,0)</f>
        <v>0</v>
      </c>
      <c r="DK18" s="4">
        <f t="shared" si="45"/>
        <v>83</v>
      </c>
      <c r="DL18" s="4">
        <v>2</v>
      </c>
      <c r="DM18" s="4">
        <f t="shared" si="46"/>
        <v>1</v>
      </c>
      <c r="DN18" s="5">
        <f t="shared" si="47"/>
        <v>2</v>
      </c>
      <c r="DO18" s="5">
        <f>M18</f>
        <v>70</v>
      </c>
      <c r="DP18" s="5">
        <f t="shared" si="36"/>
        <v>0</v>
      </c>
      <c r="DQ18" s="5">
        <f t="shared" si="37"/>
        <v>0</v>
      </c>
      <c r="DR18" s="5">
        <v>0</v>
      </c>
      <c r="DS18" s="4">
        <v>1</v>
      </c>
      <c r="DT18" s="4">
        <v>0</v>
      </c>
      <c r="DU18" s="4">
        <v>0</v>
      </c>
      <c r="DV18" s="4">
        <v>0</v>
      </c>
      <c r="DW18" s="4">
        <v>31</v>
      </c>
      <c r="DX18" s="4">
        <v>43</v>
      </c>
      <c r="DY18" s="4">
        <v>48</v>
      </c>
      <c r="DZ18" s="4">
        <v>68</v>
      </c>
      <c r="EA18" s="4">
        <v>78</v>
      </c>
      <c r="EB18" s="24">
        <f>EA18/J18</f>
        <v>37.459620999464811</v>
      </c>
      <c r="EC18" s="4">
        <v>1</v>
      </c>
      <c r="ED18" s="4">
        <v>54</v>
      </c>
      <c r="EE18" s="4">
        <v>32</v>
      </c>
      <c r="EF18" s="4">
        <v>141</v>
      </c>
      <c r="EG18" s="4">
        <v>63</v>
      </c>
      <c r="EH18" s="4">
        <v>78</v>
      </c>
      <c r="EI18" s="4">
        <v>1</v>
      </c>
      <c r="EJ18" s="4">
        <v>55</v>
      </c>
      <c r="EK18" s="4">
        <v>0</v>
      </c>
      <c r="EL18" s="4">
        <v>0</v>
      </c>
      <c r="EM18" s="4">
        <v>8</v>
      </c>
      <c r="EN18" s="4">
        <v>11</v>
      </c>
      <c r="EO18" s="4">
        <v>6</v>
      </c>
      <c r="EP18" s="4">
        <v>9</v>
      </c>
      <c r="EQ18" s="4">
        <v>17</v>
      </c>
      <c r="ER18" s="4">
        <v>7</v>
      </c>
      <c r="ES18" s="4">
        <v>170</v>
      </c>
      <c r="ET18" s="24">
        <v>85.83</v>
      </c>
      <c r="EU18" s="4">
        <v>0</v>
      </c>
      <c r="EV18" s="7">
        <v>1.1299999999999999</v>
      </c>
      <c r="EW18" s="4">
        <v>44</v>
      </c>
      <c r="EX18" s="4">
        <v>56</v>
      </c>
      <c r="EY18" s="4">
        <v>22</v>
      </c>
      <c r="EZ18" s="4">
        <v>66</v>
      </c>
      <c r="FA18" s="24">
        <f>EZ18/J18</f>
        <v>31.696602384162535</v>
      </c>
      <c r="FB18" s="4">
        <v>1</v>
      </c>
      <c r="FC18" s="4">
        <v>30</v>
      </c>
      <c r="FD18" s="4">
        <v>40</v>
      </c>
      <c r="FE18" s="4">
        <v>84</v>
      </c>
      <c r="FF18" s="4">
        <v>1</v>
      </c>
      <c r="FG18" s="6">
        <f t="shared" si="28"/>
        <v>0.7407407407407407</v>
      </c>
      <c r="FH18" s="5">
        <f t="shared" si="43"/>
        <v>0</v>
      </c>
      <c r="FI18" s="5">
        <f t="shared" si="30"/>
        <v>0</v>
      </c>
      <c r="FJ18" s="4">
        <v>0</v>
      </c>
      <c r="FK18" s="4">
        <v>28</v>
      </c>
      <c r="FL18" s="4">
        <v>1</v>
      </c>
      <c r="FM18" s="4">
        <v>18</v>
      </c>
      <c r="FN18" s="31">
        <f t="shared" si="44"/>
        <v>0.35714285714285715</v>
      </c>
      <c r="FO18" s="4">
        <v>44</v>
      </c>
      <c r="FP18" s="4">
        <v>0</v>
      </c>
      <c r="FQ18" s="4">
        <v>0</v>
      </c>
      <c r="FR18" s="4">
        <v>17</v>
      </c>
      <c r="FS18" s="4">
        <v>0</v>
      </c>
      <c r="FT18" s="4">
        <v>2</v>
      </c>
      <c r="FU18" s="4">
        <v>2</v>
      </c>
      <c r="FV18" s="4">
        <v>2</v>
      </c>
      <c r="FW18" s="4">
        <v>2</v>
      </c>
      <c r="FX18" s="24">
        <v>29</v>
      </c>
      <c r="FY18" s="24">
        <v>44</v>
      </c>
      <c r="FZ18" s="4">
        <v>1</v>
      </c>
      <c r="GA18" s="4">
        <v>1</v>
      </c>
      <c r="GB18" s="4">
        <v>30</v>
      </c>
      <c r="GC18" s="4">
        <v>1</v>
      </c>
      <c r="GD18" s="4">
        <v>0</v>
      </c>
      <c r="GG18" s="4">
        <v>1</v>
      </c>
      <c r="GH18" s="4">
        <v>2</v>
      </c>
      <c r="GI18" s="4">
        <v>1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1</v>
      </c>
      <c r="GS18" s="4">
        <v>0</v>
      </c>
      <c r="GT18" s="4">
        <v>1</v>
      </c>
      <c r="GU18" s="4">
        <v>0</v>
      </c>
      <c r="GV18" s="4">
        <v>0</v>
      </c>
      <c r="GW18" s="4">
        <v>0</v>
      </c>
      <c r="GX18" s="4">
        <v>0</v>
      </c>
      <c r="GY18" s="4">
        <v>1</v>
      </c>
      <c r="GZ18" s="4">
        <v>1</v>
      </c>
      <c r="HA18" s="4">
        <v>2</v>
      </c>
      <c r="HB18" s="4">
        <v>0</v>
      </c>
      <c r="HC18" s="4">
        <v>0</v>
      </c>
      <c r="HD18" s="4">
        <v>0</v>
      </c>
      <c r="HE18" s="4">
        <v>0</v>
      </c>
      <c r="HF18" s="4">
        <v>1</v>
      </c>
      <c r="HG18" s="24">
        <v>32</v>
      </c>
      <c r="HH18" s="24">
        <v>33</v>
      </c>
      <c r="HI18" s="5">
        <f t="shared" si="35"/>
        <v>0</v>
      </c>
      <c r="HL18" s="4">
        <v>25</v>
      </c>
      <c r="HM18" s="4">
        <v>1</v>
      </c>
      <c r="HN18" s="4">
        <v>0</v>
      </c>
      <c r="HO18" s="7">
        <v>0.03</v>
      </c>
      <c r="HP18" s="4">
        <v>1</v>
      </c>
      <c r="HQ18" s="7">
        <v>229.32</v>
      </c>
      <c r="HR18" s="4">
        <v>1</v>
      </c>
      <c r="HS18" s="7">
        <v>18.690000000000001</v>
      </c>
      <c r="HT18" s="4">
        <v>0</v>
      </c>
      <c r="HU18" s="4">
        <v>3630</v>
      </c>
      <c r="HV18" s="4">
        <v>1</v>
      </c>
      <c r="HW18" s="7">
        <v>51.57</v>
      </c>
      <c r="HX18" s="4">
        <v>0</v>
      </c>
      <c r="HY18" s="4">
        <v>98</v>
      </c>
      <c r="HZ18" s="24">
        <v>204</v>
      </c>
      <c r="IA18" s="4">
        <v>1</v>
      </c>
      <c r="IB18" s="7">
        <v>5.95</v>
      </c>
      <c r="IC18" s="4">
        <v>0</v>
      </c>
      <c r="ID18" s="7">
        <v>4.28</v>
      </c>
      <c r="IE18" s="4">
        <v>126</v>
      </c>
      <c r="IF18" s="4">
        <v>0</v>
      </c>
      <c r="IG18" s="4">
        <v>75</v>
      </c>
      <c r="IH18" s="4">
        <v>0</v>
      </c>
      <c r="II18" s="4">
        <v>1</v>
      </c>
      <c r="IJ18" s="4">
        <v>15</v>
      </c>
      <c r="IK18" s="4">
        <v>0</v>
      </c>
      <c r="IL18" s="24">
        <v>31.9</v>
      </c>
      <c r="IM18" s="7">
        <v>3.1539999999999999</v>
      </c>
      <c r="IN18" s="24">
        <v>16.8</v>
      </c>
      <c r="IO18" s="24">
        <v>1.242</v>
      </c>
      <c r="IP18" s="24">
        <v>78.8</v>
      </c>
      <c r="IQ18" s="7">
        <v>4.3600000000000003</v>
      </c>
      <c r="IR18" s="7">
        <v>2.75</v>
      </c>
      <c r="IS18" s="7">
        <v>1.39</v>
      </c>
      <c r="IT18" s="7">
        <v>1.17</v>
      </c>
      <c r="IU18" s="7">
        <v>5.25</v>
      </c>
      <c r="IV18" s="4">
        <f t="shared" si="32"/>
        <v>0</v>
      </c>
      <c r="IW18" s="24">
        <v>4.84</v>
      </c>
      <c r="IX18" s="4">
        <f t="shared" si="33"/>
        <v>0</v>
      </c>
    </row>
    <row r="19" spans="1:276" x14ac:dyDescent="0.25">
      <c r="A19" s="3">
        <v>18</v>
      </c>
      <c r="B19" s="3">
        <v>1</v>
      </c>
      <c r="C19" s="3">
        <v>1</v>
      </c>
      <c r="D19" s="3">
        <v>0</v>
      </c>
      <c r="E19" s="5">
        <v>2</v>
      </c>
      <c r="F19" s="5">
        <v>74</v>
      </c>
      <c r="G19" s="55">
        <v>0</v>
      </c>
      <c r="H19" s="6">
        <v>1.6</v>
      </c>
      <c r="I19" s="5">
        <v>90</v>
      </c>
      <c r="J19" s="6">
        <f t="shared" si="0"/>
        <v>2.0313998488507155</v>
      </c>
      <c r="K19" s="6">
        <f t="shared" si="1"/>
        <v>35.156249999999993</v>
      </c>
      <c r="L19" s="5">
        <v>4</v>
      </c>
      <c r="M19" s="5">
        <v>82</v>
      </c>
      <c r="N19" s="5">
        <v>114</v>
      </c>
      <c r="O19" s="5">
        <v>62</v>
      </c>
      <c r="P19" s="5">
        <v>86</v>
      </c>
      <c r="Q19" s="5">
        <v>26</v>
      </c>
      <c r="R19" s="5">
        <v>1</v>
      </c>
      <c r="S19" s="5">
        <v>2</v>
      </c>
      <c r="T19" s="5">
        <v>0</v>
      </c>
      <c r="U19" s="5">
        <v>0</v>
      </c>
      <c r="V19" s="4">
        <v>1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1</v>
      </c>
      <c r="AX19" s="5">
        <v>0</v>
      </c>
      <c r="AY19" s="5">
        <f>IF(F19&gt;60,1,0)</f>
        <v>1</v>
      </c>
      <c r="AZ19" s="5">
        <v>0</v>
      </c>
      <c r="BA19" s="5">
        <f>C19</f>
        <v>1</v>
      </c>
      <c r="BB19" s="5">
        <v>0</v>
      </c>
      <c r="BC19" s="5">
        <v>1</v>
      </c>
      <c r="BD19" s="5">
        <v>1</v>
      </c>
      <c r="BE19" s="5">
        <v>0</v>
      </c>
      <c r="BF19" s="5">
        <v>0</v>
      </c>
      <c r="BG19" s="5">
        <v>1</v>
      </c>
      <c r="BH19" s="5">
        <v>0</v>
      </c>
      <c r="BI19" s="5">
        <v>0</v>
      </c>
      <c r="BJ19" s="5">
        <v>0</v>
      </c>
      <c r="BK19" s="5">
        <v>1</v>
      </c>
      <c r="BL19" s="5">
        <v>0</v>
      </c>
      <c r="BM19" s="5">
        <v>0</v>
      </c>
      <c r="BN19" s="5">
        <f t="shared" si="3"/>
        <v>0</v>
      </c>
      <c r="BO19" s="5">
        <f t="shared" si="4"/>
        <v>0</v>
      </c>
      <c r="BP19" s="5">
        <v>0</v>
      </c>
      <c r="BQ19" s="5">
        <f t="shared" si="5"/>
        <v>0</v>
      </c>
      <c r="BR19" s="5">
        <f t="shared" si="6"/>
        <v>0</v>
      </c>
      <c r="BS19" s="5">
        <f t="shared" si="7"/>
        <v>0</v>
      </c>
      <c r="BT19" s="5">
        <v>0</v>
      </c>
      <c r="BU19" s="23">
        <f t="shared" si="8"/>
        <v>0</v>
      </c>
      <c r="BV19" s="23">
        <f t="shared" si="9"/>
        <v>0</v>
      </c>
      <c r="BW19" s="5">
        <v>1</v>
      </c>
      <c r="BX19" s="5">
        <f t="shared" si="10"/>
        <v>1</v>
      </c>
      <c r="BY19" s="5">
        <f t="shared" si="11"/>
        <v>1</v>
      </c>
      <c r="BZ19" s="5">
        <f t="shared" si="12"/>
        <v>0</v>
      </c>
      <c r="CA19" s="5">
        <f t="shared" si="13"/>
        <v>1</v>
      </c>
      <c r="CB19" s="5">
        <f t="shared" si="14"/>
        <v>0</v>
      </c>
      <c r="CC19" s="5">
        <f t="shared" si="15"/>
        <v>0</v>
      </c>
      <c r="CD19" s="5">
        <f t="shared" si="16"/>
        <v>0</v>
      </c>
      <c r="CE19" s="5">
        <f t="shared" si="17"/>
        <v>0</v>
      </c>
      <c r="CF19" s="5">
        <f t="shared" si="18"/>
        <v>0</v>
      </c>
      <c r="CG19" s="5">
        <f t="shared" si="19"/>
        <v>0</v>
      </c>
      <c r="CH19" s="5">
        <f>IF(F19&gt;65,1,0)</f>
        <v>1</v>
      </c>
      <c r="CI19" s="4">
        <f t="shared" si="20"/>
        <v>4</v>
      </c>
      <c r="CJ19" s="4">
        <f t="shared" si="21"/>
        <v>2</v>
      </c>
      <c r="CK19" s="4">
        <v>2</v>
      </c>
      <c r="CL19" s="4">
        <v>2</v>
      </c>
      <c r="CM19" s="5">
        <f t="shared" si="22"/>
        <v>1</v>
      </c>
      <c r="CN19" s="5">
        <f t="shared" si="23"/>
        <v>1</v>
      </c>
      <c r="CO19" s="5">
        <f t="shared" si="24"/>
        <v>1</v>
      </c>
      <c r="CP19" s="4">
        <v>0</v>
      </c>
      <c r="CQ19" s="5">
        <f t="shared" si="25"/>
        <v>0</v>
      </c>
      <c r="CR19" s="5">
        <f>C19</f>
        <v>1</v>
      </c>
      <c r="CS19" s="4">
        <v>0</v>
      </c>
      <c r="CT19" s="4">
        <v>0</v>
      </c>
      <c r="CV19" s="4">
        <v>0</v>
      </c>
      <c r="CW19" s="5">
        <f>B19</f>
        <v>1</v>
      </c>
      <c r="CX19" s="4">
        <v>0</v>
      </c>
      <c r="CY19" s="4">
        <v>0</v>
      </c>
      <c r="CZ19" s="5">
        <f>F19</f>
        <v>74</v>
      </c>
      <c r="DA19" s="5">
        <f>IF(E19=1,1,0)</f>
        <v>0</v>
      </c>
      <c r="DB19" s="4">
        <v>0</v>
      </c>
      <c r="DC19" s="4">
        <v>1</v>
      </c>
      <c r="DD19" s="4">
        <v>1</v>
      </c>
      <c r="DE19" s="5">
        <f>IF(M19&gt;110,1,0)</f>
        <v>0</v>
      </c>
      <c r="DF19" s="5">
        <f>IF(N19&lt;100,1,0)</f>
        <v>0</v>
      </c>
      <c r="DG19" s="5">
        <f>IF(Q19&gt;30,1,0)</f>
        <v>0</v>
      </c>
      <c r="DH19" s="4">
        <v>0</v>
      </c>
      <c r="DI19" s="4">
        <v>0</v>
      </c>
      <c r="DJ19" s="5">
        <f>IF(P19&lt;90,1,0)</f>
        <v>1</v>
      </c>
      <c r="DK19" s="4">
        <f t="shared" si="45"/>
        <v>114</v>
      </c>
      <c r="DL19" s="4">
        <v>4</v>
      </c>
      <c r="DM19" s="4">
        <f t="shared" si="46"/>
        <v>2</v>
      </c>
      <c r="DN19" s="5">
        <f t="shared" si="47"/>
        <v>2</v>
      </c>
      <c r="DO19" s="5">
        <f>M19</f>
        <v>82</v>
      </c>
      <c r="DP19" s="5">
        <f t="shared" si="36"/>
        <v>0</v>
      </c>
      <c r="DQ19" s="5">
        <f t="shared" si="37"/>
        <v>0</v>
      </c>
      <c r="DR19" s="5">
        <v>0</v>
      </c>
      <c r="DS19" s="4">
        <v>0</v>
      </c>
      <c r="DT19" s="4">
        <v>0</v>
      </c>
      <c r="DU19" s="4">
        <v>1</v>
      </c>
      <c r="DV19" s="4">
        <v>0</v>
      </c>
      <c r="DW19" s="4">
        <v>30</v>
      </c>
      <c r="DX19" s="4">
        <v>30</v>
      </c>
      <c r="DY19" s="4">
        <v>38</v>
      </c>
      <c r="DZ19" s="4">
        <v>40</v>
      </c>
      <c r="EA19" s="4">
        <v>60</v>
      </c>
      <c r="EB19" s="24">
        <f>EA19/J19</f>
        <v>29.536282595445496</v>
      </c>
      <c r="EC19" s="4">
        <v>0</v>
      </c>
      <c r="ED19" s="4">
        <v>47</v>
      </c>
      <c r="EE19" s="4">
        <v>29</v>
      </c>
      <c r="EF19" s="4">
        <v>103</v>
      </c>
      <c r="EG19" s="4">
        <v>34</v>
      </c>
      <c r="EH19" s="4">
        <v>69</v>
      </c>
      <c r="EI19" s="4">
        <v>0</v>
      </c>
      <c r="EJ19" s="4">
        <v>66</v>
      </c>
      <c r="EK19" s="4">
        <v>0</v>
      </c>
      <c r="EL19" s="4">
        <v>0</v>
      </c>
      <c r="EM19" s="4">
        <v>9</v>
      </c>
      <c r="EN19" s="4">
        <v>12</v>
      </c>
      <c r="EO19" s="4">
        <v>8</v>
      </c>
      <c r="EP19" s="4">
        <v>10</v>
      </c>
      <c r="EQ19" s="4">
        <v>13</v>
      </c>
      <c r="ER19" s="4">
        <v>7</v>
      </c>
      <c r="EV19" s="7">
        <v>1</v>
      </c>
      <c r="EW19" s="4">
        <v>37</v>
      </c>
      <c r="EX19" s="4">
        <v>41</v>
      </c>
      <c r="EY19" s="4">
        <v>19</v>
      </c>
      <c r="EZ19" s="4">
        <v>56</v>
      </c>
      <c r="FA19" s="24">
        <f>EZ19/J19</f>
        <v>27.567197089082462</v>
      </c>
      <c r="FB19" s="4">
        <v>0</v>
      </c>
      <c r="FC19" s="4">
        <v>30</v>
      </c>
      <c r="FD19" s="4">
        <v>38</v>
      </c>
      <c r="FE19" s="4">
        <v>59</v>
      </c>
      <c r="FF19" s="4">
        <v>0</v>
      </c>
      <c r="FG19" s="6">
        <f t="shared" si="28"/>
        <v>0.80851063829787229</v>
      </c>
      <c r="FH19" s="5">
        <f t="shared" si="43"/>
        <v>0</v>
      </c>
      <c r="FI19" s="5">
        <f t="shared" si="30"/>
        <v>0</v>
      </c>
      <c r="FJ19" s="4">
        <v>0</v>
      </c>
      <c r="FK19" s="4">
        <v>13</v>
      </c>
      <c r="FL19" s="4">
        <v>0</v>
      </c>
      <c r="FM19" s="4">
        <v>3</v>
      </c>
      <c r="FN19" s="31">
        <f t="shared" si="44"/>
        <v>0.76923076923076927</v>
      </c>
      <c r="FO19" s="4">
        <v>38.5</v>
      </c>
      <c r="FP19" s="4">
        <v>0</v>
      </c>
      <c r="FQ19" s="4">
        <v>0</v>
      </c>
      <c r="FR19" s="4">
        <v>19</v>
      </c>
      <c r="FS19" s="4">
        <v>0</v>
      </c>
      <c r="FT19" s="4">
        <v>0</v>
      </c>
      <c r="FU19" s="4">
        <v>1</v>
      </c>
      <c r="FV19" s="4">
        <v>1</v>
      </c>
      <c r="FW19" s="4">
        <v>2</v>
      </c>
      <c r="FX19" s="24">
        <v>26</v>
      </c>
      <c r="FY19" s="24">
        <v>38.5</v>
      </c>
      <c r="FZ19" s="4">
        <v>1</v>
      </c>
      <c r="GA19" s="4">
        <v>0</v>
      </c>
      <c r="GB19" s="4">
        <v>20</v>
      </c>
      <c r="GC19" s="4">
        <v>0</v>
      </c>
      <c r="GD19" s="4">
        <v>0</v>
      </c>
      <c r="GG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3</v>
      </c>
      <c r="GZ19" s="4">
        <v>1</v>
      </c>
      <c r="HA19" s="28">
        <v>3</v>
      </c>
      <c r="HB19" s="4">
        <v>0</v>
      </c>
      <c r="HC19" s="4">
        <v>0</v>
      </c>
      <c r="HD19" s="4">
        <v>1</v>
      </c>
      <c r="HE19" s="4">
        <v>1</v>
      </c>
      <c r="HF19" s="4">
        <v>1</v>
      </c>
      <c r="HG19" s="24">
        <v>27</v>
      </c>
      <c r="HH19" s="24">
        <v>31</v>
      </c>
      <c r="HI19" s="5">
        <f t="shared" si="35"/>
        <v>0</v>
      </c>
      <c r="HJ19" s="24">
        <v>22</v>
      </c>
      <c r="HK19" s="24">
        <v>26</v>
      </c>
      <c r="HL19" s="4">
        <v>70</v>
      </c>
      <c r="HM19" s="4">
        <v>0</v>
      </c>
      <c r="HN19" s="4">
        <v>1</v>
      </c>
      <c r="HO19" s="7">
        <v>0.76</v>
      </c>
      <c r="HP19" s="4">
        <v>1</v>
      </c>
      <c r="HQ19" s="7">
        <v>134.28</v>
      </c>
      <c r="HR19" s="4">
        <v>0</v>
      </c>
      <c r="HS19" s="7">
        <v>34.17</v>
      </c>
      <c r="HT19" s="4">
        <v>1</v>
      </c>
      <c r="HU19" s="4">
        <v>3039</v>
      </c>
      <c r="HV19" s="4">
        <v>1</v>
      </c>
      <c r="HW19" s="7">
        <v>108.95</v>
      </c>
      <c r="HX19" s="4">
        <v>0</v>
      </c>
      <c r="HY19" s="4">
        <v>43</v>
      </c>
      <c r="HZ19" s="24">
        <v>404</v>
      </c>
      <c r="IA19" s="4">
        <v>1</v>
      </c>
      <c r="IB19" s="7">
        <v>9.18</v>
      </c>
      <c r="IC19" s="4">
        <v>1</v>
      </c>
      <c r="ID19" s="7">
        <v>6.13</v>
      </c>
      <c r="IE19" s="4">
        <v>162</v>
      </c>
      <c r="IF19" s="4">
        <v>0</v>
      </c>
      <c r="IG19" s="4">
        <v>163</v>
      </c>
      <c r="IH19" s="4">
        <v>0</v>
      </c>
      <c r="II19" s="4">
        <v>0</v>
      </c>
      <c r="IJ19" s="4">
        <v>14</v>
      </c>
      <c r="IK19" s="4">
        <v>0</v>
      </c>
      <c r="IL19" s="24">
        <v>27.9</v>
      </c>
      <c r="IM19" s="7">
        <v>5.39</v>
      </c>
      <c r="IN19" s="24">
        <v>15.6</v>
      </c>
      <c r="IO19" s="24">
        <v>1.07</v>
      </c>
      <c r="IP19" s="24">
        <v>88</v>
      </c>
      <c r="IQ19" s="7">
        <v>4.29</v>
      </c>
      <c r="IR19" s="7">
        <v>2.74</v>
      </c>
      <c r="IS19" s="7">
        <v>1.41</v>
      </c>
      <c r="IT19" s="7">
        <v>1.62</v>
      </c>
      <c r="IU19" s="7">
        <v>25.3</v>
      </c>
      <c r="IV19" s="4">
        <f t="shared" si="32"/>
        <v>1</v>
      </c>
      <c r="IW19" s="24">
        <v>5.6</v>
      </c>
      <c r="IX19" s="4">
        <f t="shared" si="33"/>
        <v>0</v>
      </c>
      <c r="IY19" s="7">
        <v>7.38</v>
      </c>
      <c r="IZ19" s="4">
        <v>38</v>
      </c>
      <c r="JA19" s="4">
        <v>20</v>
      </c>
      <c r="JE19" s="24">
        <v>14.3</v>
      </c>
      <c r="JF19" s="4">
        <v>46</v>
      </c>
      <c r="JG19" s="4">
        <v>31</v>
      </c>
      <c r="JK19" s="24">
        <v>2.8</v>
      </c>
      <c r="JO19" s="24">
        <v>5.4</v>
      </c>
      <c r="JP19" s="24">
        <v>1.3</v>
      </c>
    </row>
    <row r="20" spans="1:276" x14ac:dyDescent="0.25">
      <c r="A20" s="3">
        <v>19</v>
      </c>
      <c r="B20" s="3">
        <v>0</v>
      </c>
      <c r="C20" s="3">
        <v>0</v>
      </c>
      <c r="D20" s="3">
        <v>0</v>
      </c>
      <c r="E20" s="5">
        <v>1</v>
      </c>
      <c r="F20" s="5">
        <v>84</v>
      </c>
      <c r="G20" s="55">
        <v>0</v>
      </c>
      <c r="H20" s="6">
        <v>1.76</v>
      </c>
      <c r="I20" s="5">
        <v>76</v>
      </c>
      <c r="J20" s="6">
        <f t="shared" si="0"/>
        <v>1.9386463238136842</v>
      </c>
      <c r="K20" s="23">
        <f t="shared" si="1"/>
        <v>24.535123966942148</v>
      </c>
      <c r="L20" s="5">
        <v>1</v>
      </c>
      <c r="M20" s="5">
        <v>90</v>
      </c>
      <c r="N20" s="5">
        <v>180</v>
      </c>
      <c r="O20" s="5">
        <v>100</v>
      </c>
      <c r="P20" s="5">
        <v>94</v>
      </c>
      <c r="Q20" s="5">
        <v>19</v>
      </c>
      <c r="R20" s="5">
        <v>1</v>
      </c>
      <c r="S20" s="5">
        <v>1</v>
      </c>
      <c r="T20" s="5">
        <v>0</v>
      </c>
      <c r="U20" s="5">
        <v>0</v>
      </c>
      <c r="V20" s="4">
        <v>0</v>
      </c>
      <c r="W20" s="5">
        <v>0</v>
      </c>
      <c r="X20" s="5">
        <v>1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1</v>
      </c>
      <c r="AR20" s="5">
        <v>0</v>
      </c>
      <c r="AS20" s="5">
        <v>0</v>
      </c>
      <c r="AT20" s="5">
        <v>0</v>
      </c>
      <c r="AU20" s="5">
        <v>1</v>
      </c>
      <c r="AV20" s="5">
        <v>0</v>
      </c>
      <c r="AW20" s="5">
        <v>1</v>
      </c>
      <c r="AX20" s="5">
        <v>0</v>
      </c>
      <c r="AY20" s="5">
        <f>IF(F20&gt;60,1,0)</f>
        <v>1</v>
      </c>
      <c r="AZ20" s="5">
        <v>0</v>
      </c>
      <c r="BA20" s="5">
        <f>C20</f>
        <v>0</v>
      </c>
      <c r="BB20" s="5">
        <v>0</v>
      </c>
      <c r="BC20" s="5">
        <v>0</v>
      </c>
      <c r="BD20" s="5">
        <v>1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1</v>
      </c>
      <c r="BK20" s="5">
        <v>0</v>
      </c>
      <c r="BL20" s="5">
        <v>0</v>
      </c>
      <c r="BM20" s="5">
        <v>0</v>
      </c>
      <c r="BN20" s="5">
        <f t="shared" si="3"/>
        <v>0</v>
      </c>
      <c r="BO20" s="5">
        <f t="shared" si="4"/>
        <v>0</v>
      </c>
      <c r="BP20" s="5">
        <v>0</v>
      </c>
      <c r="BQ20" s="5">
        <f t="shared" si="5"/>
        <v>0</v>
      </c>
      <c r="BR20" s="5">
        <f t="shared" si="6"/>
        <v>0</v>
      </c>
      <c r="BS20" s="5">
        <f t="shared" si="7"/>
        <v>0</v>
      </c>
      <c r="BT20" s="5">
        <v>0</v>
      </c>
      <c r="BU20" s="23">
        <f t="shared" si="8"/>
        <v>0</v>
      </c>
      <c r="BV20" s="23">
        <f t="shared" si="9"/>
        <v>0</v>
      </c>
      <c r="BW20" s="5">
        <v>1</v>
      </c>
      <c r="BX20" s="5">
        <f t="shared" si="10"/>
        <v>1</v>
      </c>
      <c r="BY20" s="5">
        <f t="shared" si="11"/>
        <v>1</v>
      </c>
      <c r="BZ20" s="5">
        <f t="shared" si="12"/>
        <v>0</v>
      </c>
      <c r="CA20" s="5">
        <f t="shared" si="13"/>
        <v>1</v>
      </c>
      <c r="CB20" s="5">
        <f t="shared" si="14"/>
        <v>0</v>
      </c>
      <c r="CC20" s="5">
        <f t="shared" si="15"/>
        <v>0</v>
      </c>
      <c r="CD20" s="5">
        <f t="shared" si="16"/>
        <v>0</v>
      </c>
      <c r="CE20" s="5">
        <f t="shared" si="17"/>
        <v>0</v>
      </c>
      <c r="CF20" s="5">
        <f t="shared" si="18"/>
        <v>0</v>
      </c>
      <c r="CG20" s="5">
        <f t="shared" si="19"/>
        <v>0</v>
      </c>
      <c r="CH20" s="5">
        <f>IF(F20&gt;65,1,0)</f>
        <v>1</v>
      </c>
      <c r="CI20" s="4">
        <f t="shared" si="20"/>
        <v>4</v>
      </c>
      <c r="CJ20" s="4">
        <f t="shared" si="21"/>
        <v>2</v>
      </c>
      <c r="CK20" s="4">
        <v>2</v>
      </c>
      <c r="CL20" s="4">
        <v>2</v>
      </c>
      <c r="CM20" s="5">
        <f t="shared" si="22"/>
        <v>1</v>
      </c>
      <c r="CN20" s="5">
        <f t="shared" si="23"/>
        <v>1</v>
      </c>
      <c r="CO20" s="5">
        <f t="shared" si="24"/>
        <v>1</v>
      </c>
      <c r="CP20" s="4">
        <v>0</v>
      </c>
      <c r="CQ20" s="5">
        <f t="shared" si="25"/>
        <v>0</v>
      </c>
      <c r="CR20" s="5">
        <f>C20</f>
        <v>0</v>
      </c>
      <c r="CS20" s="4">
        <v>0</v>
      </c>
      <c r="CT20" s="4">
        <v>1</v>
      </c>
      <c r="CU20" s="4">
        <v>6</v>
      </c>
      <c r="CV20" s="4">
        <v>1</v>
      </c>
      <c r="CW20" s="5">
        <f>B20</f>
        <v>0</v>
      </c>
      <c r="CX20" s="4">
        <v>0</v>
      </c>
      <c r="CY20" s="4">
        <v>0</v>
      </c>
      <c r="CZ20" s="5">
        <f>F20</f>
        <v>84</v>
      </c>
      <c r="DA20" s="5">
        <f>IF(E20=1,1,0)</f>
        <v>1</v>
      </c>
      <c r="DB20" s="4">
        <v>0</v>
      </c>
      <c r="DC20" s="4">
        <v>1</v>
      </c>
      <c r="DD20" s="4">
        <v>0</v>
      </c>
      <c r="DE20" s="5">
        <f>IF(M20&gt;110,1,0)</f>
        <v>0</v>
      </c>
      <c r="DF20" s="5">
        <f>IF(N20&lt;100,1,0)</f>
        <v>0</v>
      </c>
      <c r="DG20" s="5">
        <f>IF(Q20&gt;30,1,0)</f>
        <v>0</v>
      </c>
      <c r="DH20" s="4">
        <v>0</v>
      </c>
      <c r="DI20" s="4">
        <v>1</v>
      </c>
      <c r="DJ20" s="5">
        <f>IF(P20&lt;90,1,0)</f>
        <v>0</v>
      </c>
      <c r="DK20" s="4">
        <f t="shared" si="45"/>
        <v>164</v>
      </c>
      <c r="DL20" s="4">
        <v>5</v>
      </c>
      <c r="DM20" s="4">
        <v>2</v>
      </c>
      <c r="DN20" s="5">
        <f t="shared" si="47"/>
        <v>2</v>
      </c>
      <c r="DO20" s="5">
        <f>M20</f>
        <v>90</v>
      </c>
      <c r="DP20" s="5">
        <f t="shared" si="36"/>
        <v>0</v>
      </c>
      <c r="DQ20" s="5">
        <f t="shared" si="37"/>
        <v>0</v>
      </c>
      <c r="DR20" s="4">
        <v>1</v>
      </c>
      <c r="DS20" s="4">
        <v>0</v>
      </c>
      <c r="DT20" s="4">
        <v>0</v>
      </c>
      <c r="DU20" s="4">
        <v>0</v>
      </c>
      <c r="DV20" s="4">
        <v>0</v>
      </c>
      <c r="DW20" s="4">
        <v>39</v>
      </c>
      <c r="DX20" s="4">
        <v>46</v>
      </c>
      <c r="DY20" s="4">
        <v>49</v>
      </c>
      <c r="DZ20" s="4">
        <v>59</v>
      </c>
      <c r="EA20" s="4">
        <v>76</v>
      </c>
      <c r="EB20" s="24">
        <f>EA20/J20</f>
        <v>39.202612186885958</v>
      </c>
      <c r="EC20" s="4">
        <v>1</v>
      </c>
      <c r="ED20" s="4">
        <v>55</v>
      </c>
      <c r="EE20" s="4">
        <v>38</v>
      </c>
      <c r="EF20" s="4">
        <v>81</v>
      </c>
      <c r="EG20" s="4">
        <v>42</v>
      </c>
      <c r="EH20" s="4">
        <v>39</v>
      </c>
      <c r="EI20" s="4">
        <v>0</v>
      </c>
      <c r="EJ20" s="4">
        <v>49</v>
      </c>
      <c r="EK20" s="4">
        <v>1</v>
      </c>
      <c r="EL20" s="4">
        <v>1</v>
      </c>
      <c r="EM20" s="4">
        <v>12</v>
      </c>
      <c r="EN20" s="4">
        <v>15</v>
      </c>
      <c r="EO20" s="4">
        <v>5</v>
      </c>
      <c r="EP20" s="4">
        <v>9</v>
      </c>
      <c r="EQ20" s="4">
        <v>15</v>
      </c>
      <c r="ER20" s="4">
        <v>7</v>
      </c>
      <c r="ES20" s="4">
        <v>229</v>
      </c>
      <c r="ET20" s="24">
        <v>130.59</v>
      </c>
      <c r="EU20" s="4">
        <v>1</v>
      </c>
      <c r="EV20" s="7">
        <v>1.25</v>
      </c>
      <c r="EW20" s="4">
        <v>50</v>
      </c>
      <c r="EX20" s="4">
        <v>61</v>
      </c>
      <c r="EY20" s="4">
        <v>23</v>
      </c>
      <c r="EZ20" s="4">
        <v>62</v>
      </c>
      <c r="FA20" s="24">
        <f>EZ20/J20</f>
        <v>31.981078362985915</v>
      </c>
      <c r="FB20" s="4">
        <v>1</v>
      </c>
      <c r="FC20" s="4">
        <v>30</v>
      </c>
      <c r="FD20" s="4">
        <v>41</v>
      </c>
      <c r="FE20" s="4">
        <v>58</v>
      </c>
      <c r="FF20" s="4">
        <v>1</v>
      </c>
      <c r="FG20" s="6">
        <f t="shared" si="28"/>
        <v>0.74545454545454548</v>
      </c>
      <c r="FH20" s="5">
        <f t="shared" si="43"/>
        <v>0</v>
      </c>
      <c r="FI20" s="5">
        <f t="shared" si="30"/>
        <v>0</v>
      </c>
      <c r="FJ20" s="4">
        <v>0</v>
      </c>
      <c r="FK20" s="4">
        <v>25</v>
      </c>
      <c r="FL20" s="4">
        <v>1</v>
      </c>
      <c r="FM20" s="4">
        <v>17</v>
      </c>
      <c r="FN20" s="31">
        <f t="shared" si="44"/>
        <v>0.32</v>
      </c>
      <c r="FO20" s="4">
        <v>48</v>
      </c>
      <c r="FP20" s="4">
        <v>0</v>
      </c>
      <c r="FQ20" s="4">
        <v>0</v>
      </c>
      <c r="FR20" s="4">
        <v>18</v>
      </c>
      <c r="FS20" s="4">
        <v>0</v>
      </c>
      <c r="FT20" s="4">
        <v>1</v>
      </c>
      <c r="FU20" s="4">
        <v>2</v>
      </c>
      <c r="FV20" s="4">
        <v>1</v>
      </c>
      <c r="FW20" s="4">
        <v>3</v>
      </c>
      <c r="FX20" s="24">
        <v>31.9</v>
      </c>
      <c r="FY20" s="24">
        <v>48</v>
      </c>
      <c r="FZ20" s="4">
        <v>1</v>
      </c>
      <c r="GA20" s="4">
        <v>0</v>
      </c>
      <c r="GB20" s="4">
        <v>30</v>
      </c>
      <c r="GC20" s="4">
        <v>1</v>
      </c>
      <c r="GD20" s="4">
        <v>0</v>
      </c>
      <c r="GG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1</v>
      </c>
      <c r="GZ20" s="4">
        <v>1</v>
      </c>
      <c r="HA20" s="4">
        <v>1</v>
      </c>
      <c r="HB20" s="4">
        <v>1</v>
      </c>
      <c r="HC20" s="4">
        <v>0</v>
      </c>
      <c r="HD20" s="4">
        <v>0</v>
      </c>
      <c r="HE20" s="4">
        <v>0</v>
      </c>
      <c r="HF20" s="4">
        <v>1</v>
      </c>
      <c r="HG20" s="24">
        <v>36</v>
      </c>
      <c r="HH20" s="24">
        <v>34</v>
      </c>
      <c r="HI20" s="5">
        <f t="shared" si="35"/>
        <v>1</v>
      </c>
      <c r="HJ20" s="24">
        <v>24</v>
      </c>
      <c r="HK20" s="24">
        <v>28</v>
      </c>
      <c r="HL20" s="4">
        <v>30</v>
      </c>
      <c r="HM20" s="4">
        <v>0</v>
      </c>
      <c r="HN20" s="4">
        <v>0</v>
      </c>
      <c r="HO20" s="7">
        <v>0.01</v>
      </c>
      <c r="HP20" s="4">
        <v>0</v>
      </c>
      <c r="HQ20" s="7">
        <v>112</v>
      </c>
      <c r="HR20" s="4">
        <v>0</v>
      </c>
      <c r="HS20" s="7">
        <v>12</v>
      </c>
      <c r="HT20" s="4">
        <v>0</v>
      </c>
      <c r="HU20" s="4">
        <v>389</v>
      </c>
      <c r="HV20" s="4">
        <v>0</v>
      </c>
      <c r="HW20" s="7">
        <v>119.31</v>
      </c>
      <c r="HX20" s="4">
        <v>1</v>
      </c>
      <c r="HY20" s="4">
        <v>48</v>
      </c>
      <c r="HZ20" s="24">
        <v>326</v>
      </c>
      <c r="IA20" s="4">
        <v>1</v>
      </c>
      <c r="IB20" s="7">
        <v>10.199999999999999</v>
      </c>
      <c r="IC20" s="4">
        <v>1</v>
      </c>
      <c r="ID20" s="7">
        <v>4.99</v>
      </c>
      <c r="IE20" s="4">
        <v>156</v>
      </c>
      <c r="IF20" s="4">
        <v>0</v>
      </c>
      <c r="IG20" s="4">
        <v>183</v>
      </c>
      <c r="IH20" s="4">
        <v>0</v>
      </c>
      <c r="II20" s="4">
        <v>0</v>
      </c>
      <c r="IJ20" s="4">
        <v>26</v>
      </c>
      <c r="IK20" s="4">
        <v>1</v>
      </c>
      <c r="IL20" s="24">
        <v>32.299999999999997</v>
      </c>
      <c r="IM20" s="7">
        <v>5.12</v>
      </c>
      <c r="IN20" s="24">
        <v>16.399999999999999</v>
      </c>
      <c r="IO20" s="24">
        <v>1.1499999999999999</v>
      </c>
      <c r="IP20" s="24">
        <v>79</v>
      </c>
      <c r="IQ20" s="7">
        <v>5.8</v>
      </c>
      <c r="IT20" s="7">
        <v>1.26</v>
      </c>
      <c r="IU20" s="7">
        <v>3.2</v>
      </c>
      <c r="IV20" s="4">
        <f t="shared" si="32"/>
        <v>0</v>
      </c>
      <c r="IW20" s="24">
        <v>6.1</v>
      </c>
      <c r="IX20" s="4">
        <f t="shared" si="33"/>
        <v>1</v>
      </c>
    </row>
    <row r="21" spans="1:276" ht="17.100000000000001" customHeight="1" x14ac:dyDescent="0.25">
      <c r="A21" s="3">
        <v>20</v>
      </c>
      <c r="B21" s="3">
        <v>0</v>
      </c>
      <c r="C21" s="3">
        <v>0</v>
      </c>
      <c r="D21" s="3">
        <v>0</v>
      </c>
      <c r="E21" s="5">
        <v>2</v>
      </c>
      <c r="F21" s="5">
        <v>80</v>
      </c>
      <c r="G21" s="55">
        <v>0</v>
      </c>
      <c r="H21" s="6">
        <v>1.56</v>
      </c>
      <c r="I21" s="5">
        <v>55</v>
      </c>
      <c r="J21" s="6">
        <f t="shared" si="0"/>
        <v>1.5598983748052264</v>
      </c>
      <c r="K21" s="23">
        <f t="shared" si="1"/>
        <v>22.600262984878366</v>
      </c>
      <c r="L21" s="5">
        <v>1</v>
      </c>
      <c r="M21" s="5">
        <v>78</v>
      </c>
      <c r="N21" s="5">
        <v>140</v>
      </c>
      <c r="O21" s="5">
        <v>90</v>
      </c>
      <c r="P21" s="5">
        <v>98</v>
      </c>
      <c r="Q21" s="5">
        <v>17</v>
      </c>
      <c r="R21" s="5">
        <v>0</v>
      </c>
      <c r="S21" s="5"/>
      <c r="T21" s="5">
        <v>0</v>
      </c>
      <c r="U21" s="5">
        <v>0</v>
      </c>
      <c r="V21" s="4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1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1</v>
      </c>
      <c r="AR21" s="5">
        <v>0</v>
      </c>
      <c r="AS21" s="5">
        <v>0</v>
      </c>
      <c r="AT21" s="5">
        <v>0</v>
      </c>
      <c r="AU21" s="5">
        <v>1</v>
      </c>
      <c r="AV21" s="5">
        <v>0</v>
      </c>
      <c r="AW21" s="5">
        <v>1</v>
      </c>
      <c r="AX21" s="5">
        <v>0</v>
      </c>
      <c r="AY21" s="5">
        <f>IF(F21&gt;60,1,0)</f>
        <v>1</v>
      </c>
      <c r="AZ21" s="5">
        <v>0</v>
      </c>
      <c r="BA21" s="5">
        <f>C21</f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f t="shared" si="3"/>
        <v>0</v>
      </c>
      <c r="BO21" s="5">
        <f t="shared" si="4"/>
        <v>0</v>
      </c>
      <c r="BP21" s="5">
        <v>0</v>
      </c>
      <c r="BQ21" s="5">
        <f t="shared" si="5"/>
        <v>0</v>
      </c>
      <c r="BR21" s="5">
        <f t="shared" si="6"/>
        <v>0</v>
      </c>
      <c r="BS21" s="5">
        <f t="shared" si="7"/>
        <v>0</v>
      </c>
      <c r="BT21" s="5">
        <v>0</v>
      </c>
      <c r="BU21" s="23">
        <f t="shared" si="8"/>
        <v>0</v>
      </c>
      <c r="BV21" s="23">
        <f t="shared" si="9"/>
        <v>0</v>
      </c>
      <c r="BW21" s="5">
        <v>1</v>
      </c>
      <c r="BX21" s="5">
        <f t="shared" si="10"/>
        <v>1</v>
      </c>
      <c r="BY21" s="5">
        <f t="shared" si="11"/>
        <v>1</v>
      </c>
      <c r="BZ21" s="5">
        <f t="shared" si="12"/>
        <v>0</v>
      </c>
      <c r="CA21" s="5">
        <f t="shared" si="13"/>
        <v>1</v>
      </c>
      <c r="CB21" s="5">
        <f t="shared" si="14"/>
        <v>0</v>
      </c>
      <c r="CC21" s="5">
        <f t="shared" si="15"/>
        <v>0</v>
      </c>
      <c r="CD21" s="5">
        <f t="shared" si="16"/>
        <v>0</v>
      </c>
      <c r="CE21" s="5">
        <f t="shared" si="17"/>
        <v>0</v>
      </c>
      <c r="CF21" s="5">
        <f t="shared" si="18"/>
        <v>0</v>
      </c>
      <c r="CG21" s="5">
        <f t="shared" si="19"/>
        <v>0</v>
      </c>
      <c r="CH21" s="5">
        <f>IF(F21&gt;65,1,0)</f>
        <v>1</v>
      </c>
      <c r="CI21" s="4">
        <f t="shared" si="20"/>
        <v>4</v>
      </c>
      <c r="CJ21" s="4">
        <f t="shared" si="21"/>
        <v>2</v>
      </c>
      <c r="CK21" s="4">
        <v>2</v>
      </c>
      <c r="CL21" s="4">
        <v>2</v>
      </c>
      <c r="CM21" s="5">
        <f t="shared" si="22"/>
        <v>1</v>
      </c>
      <c r="CN21" s="5">
        <f t="shared" si="23"/>
        <v>1</v>
      </c>
      <c r="CO21" s="5">
        <f t="shared" si="24"/>
        <v>1</v>
      </c>
      <c r="CP21" s="4">
        <v>0</v>
      </c>
      <c r="CQ21" s="5">
        <f t="shared" si="25"/>
        <v>0</v>
      </c>
      <c r="CR21" s="5">
        <f>C21</f>
        <v>0</v>
      </c>
      <c r="CS21" s="4">
        <v>0</v>
      </c>
      <c r="CT21" s="4">
        <v>1</v>
      </c>
      <c r="CU21" s="4">
        <v>3</v>
      </c>
      <c r="CV21" s="4">
        <v>1</v>
      </c>
      <c r="CW21" s="5">
        <f>B21</f>
        <v>0</v>
      </c>
      <c r="CX21" s="4">
        <v>0</v>
      </c>
      <c r="CY21" s="4">
        <v>0</v>
      </c>
      <c r="CZ21" s="5">
        <f>F21</f>
        <v>80</v>
      </c>
      <c r="DA21" s="5">
        <f>IF(E21=1,1,0)</f>
        <v>0</v>
      </c>
      <c r="DB21" s="4">
        <v>0</v>
      </c>
      <c r="DC21" s="4">
        <v>0</v>
      </c>
      <c r="DD21" s="4">
        <v>0</v>
      </c>
      <c r="DE21" s="5">
        <f>IF(M21&gt;110,1,0)</f>
        <v>0</v>
      </c>
      <c r="DF21" s="5">
        <f>IF(N21&lt;100,1,0)</f>
        <v>0</v>
      </c>
      <c r="DG21" s="5">
        <f>IF(Q21&gt;30,1,0)</f>
        <v>0</v>
      </c>
      <c r="DH21" s="4">
        <v>0</v>
      </c>
      <c r="DI21" s="4">
        <v>0</v>
      </c>
      <c r="DJ21" s="5">
        <f>IF(P21&lt;90,1,0)</f>
        <v>0</v>
      </c>
      <c r="DK21" s="4">
        <f t="shared" si="45"/>
        <v>80</v>
      </c>
      <c r="DL21" s="4">
        <v>2</v>
      </c>
      <c r="DM21" s="4">
        <f t="shared" si="46"/>
        <v>0</v>
      </c>
      <c r="DN21" s="5">
        <f t="shared" si="47"/>
        <v>1</v>
      </c>
      <c r="DO21" s="5">
        <f>M21</f>
        <v>78</v>
      </c>
      <c r="DP21" s="5">
        <f t="shared" si="36"/>
        <v>0</v>
      </c>
      <c r="DQ21" s="5">
        <f t="shared" si="37"/>
        <v>0</v>
      </c>
      <c r="DR21" s="4">
        <v>1</v>
      </c>
      <c r="DS21" s="4">
        <v>1</v>
      </c>
      <c r="DT21" s="4">
        <v>0</v>
      </c>
      <c r="DU21" s="4">
        <v>0</v>
      </c>
      <c r="DV21" s="4">
        <v>0</v>
      </c>
      <c r="DW21" s="4">
        <v>33</v>
      </c>
      <c r="DX21" s="4">
        <v>40</v>
      </c>
      <c r="DY21" s="4">
        <v>42</v>
      </c>
      <c r="DZ21" s="4">
        <v>53</v>
      </c>
      <c r="EA21" s="4">
        <v>62</v>
      </c>
      <c r="EB21" s="24">
        <f>EA21/J21</f>
        <v>39.746178982808097</v>
      </c>
      <c r="EC21" s="4">
        <v>1</v>
      </c>
      <c r="ED21" s="4">
        <v>42</v>
      </c>
      <c r="EE21" s="4">
        <v>26</v>
      </c>
      <c r="EF21" s="4">
        <v>54</v>
      </c>
      <c r="EG21" s="4">
        <v>16</v>
      </c>
      <c r="EH21" s="4">
        <v>38</v>
      </c>
      <c r="EI21" s="4">
        <v>0</v>
      </c>
      <c r="EJ21" s="4">
        <v>69</v>
      </c>
      <c r="EK21" s="4">
        <v>0</v>
      </c>
      <c r="EL21" s="4">
        <v>1</v>
      </c>
      <c r="EM21" s="4">
        <v>12</v>
      </c>
      <c r="EN21" s="4">
        <v>18</v>
      </c>
      <c r="EO21" s="4">
        <v>8</v>
      </c>
      <c r="EP21" s="4">
        <v>10</v>
      </c>
      <c r="EQ21" s="4">
        <v>15</v>
      </c>
      <c r="ER21" s="4">
        <v>7</v>
      </c>
      <c r="ES21" s="4">
        <v>166</v>
      </c>
      <c r="ET21" s="24">
        <v>108.16</v>
      </c>
      <c r="EU21" s="4">
        <v>1</v>
      </c>
      <c r="EV21" s="7">
        <v>1</v>
      </c>
      <c r="EW21" s="4">
        <v>41</v>
      </c>
      <c r="EX21" s="4">
        <v>51</v>
      </c>
      <c r="EY21" s="4">
        <v>21</v>
      </c>
      <c r="EZ21" s="4">
        <v>56</v>
      </c>
      <c r="FA21" s="24">
        <f>EZ21/J21</f>
        <v>35.899774565116992</v>
      </c>
      <c r="FB21" s="4">
        <v>1</v>
      </c>
      <c r="FC21" s="4">
        <v>25</v>
      </c>
      <c r="FD21" s="4">
        <v>38</v>
      </c>
      <c r="FE21" s="4">
        <v>50</v>
      </c>
      <c r="FF21" s="4">
        <v>0</v>
      </c>
      <c r="FG21" s="6">
        <f t="shared" si="28"/>
        <v>0.90476190476190477</v>
      </c>
      <c r="FH21" s="5">
        <f t="shared" si="43"/>
        <v>0</v>
      </c>
      <c r="FI21" s="5">
        <f t="shared" si="30"/>
        <v>1</v>
      </c>
      <c r="FJ21" s="4">
        <v>0</v>
      </c>
      <c r="FK21" s="4">
        <v>21</v>
      </c>
      <c r="FL21" s="4">
        <v>0</v>
      </c>
      <c r="FM21" s="4">
        <v>17</v>
      </c>
      <c r="FN21" s="31">
        <f t="shared" si="44"/>
        <v>0.19047619047619047</v>
      </c>
      <c r="FO21" s="4">
        <v>42</v>
      </c>
      <c r="FP21" s="4">
        <v>0</v>
      </c>
      <c r="FQ21" s="4">
        <v>1</v>
      </c>
      <c r="FR21" s="4">
        <v>16</v>
      </c>
      <c r="FS21" s="4">
        <v>1</v>
      </c>
      <c r="FT21" s="4">
        <v>0</v>
      </c>
      <c r="FU21" s="4">
        <v>2</v>
      </c>
      <c r="FV21" s="4">
        <v>1</v>
      </c>
      <c r="FW21" s="4">
        <v>2</v>
      </c>
      <c r="FX21" s="24">
        <v>47.5</v>
      </c>
      <c r="FY21" s="24">
        <v>42</v>
      </c>
      <c r="FZ21" s="4">
        <v>1</v>
      </c>
      <c r="GA21" s="4">
        <v>1</v>
      </c>
      <c r="GB21" s="4">
        <v>28</v>
      </c>
      <c r="GC21" s="4">
        <v>1</v>
      </c>
      <c r="GD21" s="4">
        <v>0</v>
      </c>
      <c r="GG21" s="4">
        <v>0</v>
      </c>
      <c r="GI21" s="4">
        <v>0</v>
      </c>
      <c r="GJ21" s="4">
        <v>0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1</v>
      </c>
      <c r="GZ21" s="4">
        <v>1</v>
      </c>
      <c r="HA21" s="28">
        <v>3</v>
      </c>
      <c r="HB21" s="4">
        <v>0</v>
      </c>
      <c r="HC21" s="4">
        <v>0</v>
      </c>
      <c r="HD21" s="4">
        <v>0</v>
      </c>
      <c r="HE21" s="4">
        <v>0</v>
      </c>
      <c r="HF21" s="4">
        <v>1</v>
      </c>
      <c r="HG21" s="24">
        <v>26</v>
      </c>
      <c r="HH21" s="24">
        <v>29</v>
      </c>
      <c r="HI21" s="5">
        <f t="shared" si="35"/>
        <v>0</v>
      </c>
      <c r="HJ21" s="24">
        <v>18</v>
      </c>
      <c r="HK21" s="24">
        <v>20</v>
      </c>
      <c r="HL21" s="4">
        <v>30</v>
      </c>
      <c r="HM21" s="4">
        <v>1</v>
      </c>
      <c r="HN21" s="4">
        <v>0</v>
      </c>
      <c r="HO21" s="7">
        <v>0.01</v>
      </c>
      <c r="HP21" s="4">
        <v>0</v>
      </c>
      <c r="HQ21" s="7">
        <v>193.03</v>
      </c>
      <c r="HR21" s="4">
        <v>1</v>
      </c>
      <c r="HS21" s="7">
        <v>13.26</v>
      </c>
      <c r="HT21" s="4">
        <v>0</v>
      </c>
      <c r="HU21" s="4">
        <v>5000</v>
      </c>
      <c r="HV21" s="4">
        <v>1</v>
      </c>
      <c r="HW21" s="7">
        <v>121.29</v>
      </c>
      <c r="HX21" s="4">
        <v>1</v>
      </c>
      <c r="HY21" s="4">
        <v>36</v>
      </c>
      <c r="HZ21" s="24">
        <v>112</v>
      </c>
      <c r="IA21" s="4">
        <v>1</v>
      </c>
      <c r="IB21" s="7">
        <v>6.79</v>
      </c>
      <c r="IC21" s="4">
        <v>0</v>
      </c>
      <c r="ID21" s="7">
        <v>3.91</v>
      </c>
      <c r="IE21" s="4">
        <v>125</v>
      </c>
      <c r="IF21" s="4">
        <v>0</v>
      </c>
      <c r="IG21" s="4">
        <v>117</v>
      </c>
      <c r="IH21" s="4">
        <v>0</v>
      </c>
      <c r="II21" s="4">
        <v>1</v>
      </c>
      <c r="IJ21" s="4">
        <v>14</v>
      </c>
      <c r="IK21" s="4">
        <v>0</v>
      </c>
      <c r="IL21" s="24">
        <v>24.3</v>
      </c>
      <c r="IM21" s="7">
        <v>3.42</v>
      </c>
      <c r="IN21" s="24">
        <v>17.2</v>
      </c>
      <c r="IO21" s="24">
        <v>1.21</v>
      </c>
      <c r="IP21" s="24">
        <v>73</v>
      </c>
      <c r="IU21" s="7">
        <v>44</v>
      </c>
      <c r="IV21" s="4">
        <f t="shared" si="32"/>
        <v>1</v>
      </c>
      <c r="IW21" s="24">
        <v>5.5</v>
      </c>
      <c r="IX21" s="4">
        <f t="shared" si="33"/>
        <v>0</v>
      </c>
    </row>
    <row r="22" spans="1:276" x14ac:dyDescent="0.25">
      <c r="A22" s="3">
        <v>21</v>
      </c>
      <c r="B22" s="3">
        <v>0</v>
      </c>
      <c r="C22" s="3">
        <v>1</v>
      </c>
      <c r="D22" s="3">
        <v>0</v>
      </c>
      <c r="E22" s="5">
        <v>1</v>
      </c>
      <c r="F22" s="5">
        <v>60</v>
      </c>
      <c r="G22" s="55">
        <v>0</v>
      </c>
      <c r="H22" s="6">
        <v>1.85</v>
      </c>
      <c r="I22" s="5">
        <v>120</v>
      </c>
      <c r="J22" s="6">
        <f t="shared" ref="J22:J53" si="48">0.0235*I22^0.51456*(H22*100)^0.42246</f>
        <v>2.5044982503092257</v>
      </c>
      <c r="K22" s="6">
        <f t="shared" ref="K22:K53" si="49">I22/(H22*H22)</f>
        <v>35.06208911614317</v>
      </c>
      <c r="L22" s="5">
        <v>4</v>
      </c>
      <c r="M22" s="5">
        <v>102</v>
      </c>
      <c r="N22" s="5">
        <v>120</v>
      </c>
      <c r="O22" s="5">
        <v>90</v>
      </c>
      <c r="P22" s="5">
        <v>85</v>
      </c>
      <c r="Q22" s="5">
        <v>22</v>
      </c>
      <c r="R22" s="5">
        <v>1</v>
      </c>
      <c r="S22" s="5">
        <v>2</v>
      </c>
      <c r="T22" s="5">
        <v>0</v>
      </c>
      <c r="U22" s="5">
        <v>0</v>
      </c>
      <c r="V22" s="4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1</v>
      </c>
      <c r="AT22" s="5">
        <v>0</v>
      </c>
      <c r="AU22" s="5">
        <v>0</v>
      </c>
      <c r="AV22" s="5">
        <v>0</v>
      </c>
      <c r="AW22" s="5">
        <v>1</v>
      </c>
      <c r="AX22" s="5">
        <v>0</v>
      </c>
      <c r="AY22" s="5">
        <f>IF(F22&gt;60,1,0)</f>
        <v>0</v>
      </c>
      <c r="AZ22" s="5">
        <v>0</v>
      </c>
      <c r="BA22" s="5">
        <f>C22</f>
        <v>1</v>
      </c>
      <c r="BB22" s="5">
        <v>0</v>
      </c>
      <c r="BC22" s="5">
        <v>1</v>
      </c>
      <c r="BD22" s="5">
        <v>0</v>
      </c>
      <c r="BE22" s="5">
        <v>0</v>
      </c>
      <c r="BF22" s="5">
        <v>0</v>
      </c>
      <c r="BG22" s="5">
        <v>1</v>
      </c>
      <c r="BH22" s="5">
        <v>0</v>
      </c>
      <c r="BI22" s="5">
        <v>0</v>
      </c>
      <c r="BJ22" s="5">
        <v>0</v>
      </c>
      <c r="BK22" s="5">
        <v>1</v>
      </c>
      <c r="BL22" s="5">
        <v>1</v>
      </c>
      <c r="BM22" s="5">
        <v>1</v>
      </c>
      <c r="BN22" s="5">
        <f t="shared" si="3"/>
        <v>0</v>
      </c>
      <c r="BO22" s="5">
        <f t="shared" si="4"/>
        <v>1</v>
      </c>
      <c r="BP22" s="5">
        <v>0</v>
      </c>
      <c r="BQ22" s="5">
        <f t="shared" si="5"/>
        <v>0</v>
      </c>
      <c r="BR22" s="5">
        <f t="shared" si="6"/>
        <v>0</v>
      </c>
      <c r="BS22" s="5">
        <f t="shared" si="7"/>
        <v>1</v>
      </c>
      <c r="BT22" s="5">
        <v>1</v>
      </c>
      <c r="BU22" s="23">
        <f t="shared" si="8"/>
        <v>7.5</v>
      </c>
      <c r="BV22" s="23">
        <f t="shared" si="9"/>
        <v>3</v>
      </c>
      <c r="BW22" s="5">
        <v>3</v>
      </c>
      <c r="BX22" s="5">
        <f t="shared" si="10"/>
        <v>2</v>
      </c>
      <c r="BY22" s="5">
        <f t="shared" si="11"/>
        <v>2</v>
      </c>
      <c r="BZ22" s="5">
        <f t="shared" si="12"/>
        <v>0</v>
      </c>
      <c r="CA22" s="5">
        <f t="shared" si="13"/>
        <v>0</v>
      </c>
      <c r="CB22" s="5">
        <f t="shared" si="14"/>
        <v>1</v>
      </c>
      <c r="CC22" s="5">
        <f t="shared" si="15"/>
        <v>0</v>
      </c>
      <c r="CD22" s="5">
        <f t="shared" si="16"/>
        <v>0</v>
      </c>
      <c r="CE22" s="5">
        <f t="shared" si="17"/>
        <v>0</v>
      </c>
      <c r="CF22" s="5">
        <f t="shared" si="18"/>
        <v>1</v>
      </c>
      <c r="CG22" s="5">
        <f t="shared" si="19"/>
        <v>1</v>
      </c>
      <c r="CH22" s="5">
        <f>IF(F22&gt;65,1,0)</f>
        <v>0</v>
      </c>
      <c r="CI22" s="4">
        <f t="shared" si="20"/>
        <v>12</v>
      </c>
      <c r="CJ22" s="4">
        <f t="shared" si="21"/>
        <v>4</v>
      </c>
      <c r="CK22" s="4">
        <v>3</v>
      </c>
      <c r="CL22" s="4">
        <v>2</v>
      </c>
      <c r="CM22" s="5">
        <f t="shared" si="22"/>
        <v>2</v>
      </c>
      <c r="CN22" s="5">
        <f t="shared" si="23"/>
        <v>2</v>
      </c>
      <c r="CO22" s="5">
        <f t="shared" si="24"/>
        <v>1</v>
      </c>
      <c r="CP22" s="4">
        <v>0</v>
      </c>
      <c r="CQ22" s="5">
        <f t="shared" si="25"/>
        <v>0</v>
      </c>
      <c r="CR22" s="5">
        <f>C22</f>
        <v>1</v>
      </c>
      <c r="CS22" s="4">
        <v>0</v>
      </c>
      <c r="CT22" s="4">
        <v>0</v>
      </c>
      <c r="CV22" s="4">
        <v>0</v>
      </c>
      <c r="CW22" s="5">
        <f>B22</f>
        <v>0</v>
      </c>
      <c r="CX22" s="4">
        <v>0</v>
      </c>
      <c r="CY22" s="4">
        <v>0</v>
      </c>
      <c r="CZ22" s="5">
        <f>F22</f>
        <v>60</v>
      </c>
      <c r="DA22" s="5">
        <f>IF(E22=1,1,0)</f>
        <v>1</v>
      </c>
      <c r="DB22" s="4">
        <v>0</v>
      </c>
      <c r="DC22" s="4">
        <v>1</v>
      </c>
      <c r="DD22" s="4">
        <v>0</v>
      </c>
      <c r="DE22" s="5">
        <f>IF(M22&gt;110,1,0)</f>
        <v>0</v>
      </c>
      <c r="DF22" s="5">
        <f>IF(N22&lt;100,1,0)</f>
        <v>0</v>
      </c>
      <c r="DG22" s="5">
        <f>IF(Q22&gt;30,1,0)</f>
        <v>0</v>
      </c>
      <c r="DH22" s="4">
        <v>0</v>
      </c>
      <c r="DI22" s="4">
        <v>0</v>
      </c>
      <c r="DJ22" s="5">
        <f>IF(P22&lt;90,1,0)</f>
        <v>1</v>
      </c>
      <c r="DK22" s="4">
        <f>CZ22+10*DA22+30*DB22+10*DC22+10*DD22+20*DE22+30*DF22+20*DG22+20*DH22+60*DI22+20*DJ22</f>
        <v>100</v>
      </c>
      <c r="DL22" s="4">
        <v>3</v>
      </c>
      <c r="DM22" s="4">
        <f>DB22+DC22+DE22+DF22+DJ22</f>
        <v>2</v>
      </c>
      <c r="DN22" s="5">
        <f>IF(DM22=0,1,2)</f>
        <v>2</v>
      </c>
      <c r="DO22" s="5">
        <f>M22</f>
        <v>102</v>
      </c>
      <c r="DP22" s="5">
        <f t="shared" si="36"/>
        <v>1</v>
      </c>
      <c r="DQ22" s="5">
        <f t="shared" si="37"/>
        <v>0</v>
      </c>
      <c r="DR22" s="5">
        <v>0</v>
      </c>
      <c r="DS22" s="4">
        <v>1</v>
      </c>
      <c r="DT22" s="4">
        <v>1</v>
      </c>
      <c r="DU22" s="4">
        <v>1</v>
      </c>
      <c r="DV22" s="4">
        <v>0</v>
      </c>
      <c r="DW22" s="4">
        <v>44</v>
      </c>
      <c r="DX22" s="4">
        <v>47</v>
      </c>
      <c r="DY22" s="4">
        <v>42</v>
      </c>
      <c r="DZ22" s="4">
        <v>53</v>
      </c>
      <c r="EA22" s="4">
        <v>82</v>
      </c>
      <c r="EB22" s="24">
        <f>EA22/J22</f>
        <v>32.741088954594247</v>
      </c>
      <c r="EC22" s="4">
        <v>1</v>
      </c>
      <c r="ED22" s="4">
        <v>56</v>
      </c>
      <c r="EE22" s="4">
        <v>30</v>
      </c>
      <c r="EF22" s="4">
        <v>107</v>
      </c>
      <c r="EG22" s="4">
        <v>49</v>
      </c>
      <c r="EH22" s="4">
        <v>58</v>
      </c>
      <c r="EI22" s="4">
        <v>0</v>
      </c>
      <c r="EJ22" s="4">
        <v>55</v>
      </c>
      <c r="EK22" s="4">
        <v>0</v>
      </c>
      <c r="EL22" s="4">
        <v>0</v>
      </c>
      <c r="EM22" s="4">
        <v>11</v>
      </c>
      <c r="EN22" s="4">
        <v>16</v>
      </c>
      <c r="EO22" s="4">
        <v>7</v>
      </c>
      <c r="EP22" s="4">
        <v>9</v>
      </c>
      <c r="EQ22" s="4">
        <v>15</v>
      </c>
      <c r="ER22" s="4">
        <v>7</v>
      </c>
      <c r="EV22" s="7">
        <v>1</v>
      </c>
      <c r="EW22" s="4">
        <v>43</v>
      </c>
      <c r="EX22" s="4">
        <v>56</v>
      </c>
      <c r="EY22" s="4">
        <v>23</v>
      </c>
      <c r="EZ22" s="4">
        <v>78</v>
      </c>
      <c r="FA22" s="24">
        <f>EZ22/J22</f>
        <v>31.143962664126231</v>
      </c>
      <c r="FB22" s="4">
        <v>1</v>
      </c>
      <c r="FC22" s="4">
        <v>40</v>
      </c>
      <c r="FD22" s="4">
        <v>44</v>
      </c>
      <c r="FE22" s="4">
        <v>74</v>
      </c>
      <c r="FF22" s="4">
        <v>1</v>
      </c>
      <c r="FG22" s="6">
        <f t="shared" si="28"/>
        <v>0.7857142857142857</v>
      </c>
      <c r="FH22" s="5">
        <f t="shared" si="43"/>
        <v>0</v>
      </c>
      <c r="FI22" s="5">
        <f t="shared" si="30"/>
        <v>0</v>
      </c>
      <c r="FJ22" s="4">
        <v>0</v>
      </c>
      <c r="FK22" s="4">
        <v>26</v>
      </c>
      <c r="FL22" s="4">
        <v>1</v>
      </c>
      <c r="FM22" s="4">
        <v>19</v>
      </c>
      <c r="FN22" s="31">
        <f t="shared" si="44"/>
        <v>0.26923076923076922</v>
      </c>
      <c r="FO22" s="4">
        <v>47</v>
      </c>
      <c r="FP22" s="4">
        <v>1</v>
      </c>
      <c r="FQ22" s="4">
        <v>1</v>
      </c>
      <c r="FR22" s="4">
        <v>16</v>
      </c>
      <c r="FS22" s="4">
        <v>1</v>
      </c>
      <c r="FT22" s="4">
        <v>0</v>
      </c>
      <c r="FU22" s="4">
        <v>1</v>
      </c>
      <c r="FV22" s="4">
        <v>1</v>
      </c>
      <c r="FW22" s="4">
        <v>2</v>
      </c>
      <c r="FX22" s="24">
        <v>47.5</v>
      </c>
      <c r="FY22" s="24">
        <v>47</v>
      </c>
      <c r="FZ22" s="4">
        <v>1</v>
      </c>
      <c r="GA22" s="4">
        <v>1</v>
      </c>
      <c r="GB22" s="4">
        <v>32</v>
      </c>
      <c r="GC22" s="4">
        <v>1</v>
      </c>
      <c r="GD22" s="4">
        <v>1</v>
      </c>
      <c r="GE22" s="4">
        <v>2</v>
      </c>
      <c r="GF22" s="4">
        <v>2</v>
      </c>
      <c r="GG22" s="4">
        <v>1</v>
      </c>
      <c r="GH22" s="4">
        <v>2</v>
      </c>
      <c r="GI22" s="4">
        <v>0</v>
      </c>
      <c r="GJ22" s="4">
        <v>0</v>
      </c>
      <c r="GK22" s="4">
        <v>0</v>
      </c>
      <c r="GL22" s="4">
        <v>0</v>
      </c>
      <c r="GM22" s="4">
        <v>1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1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3</v>
      </c>
      <c r="GZ22" s="4">
        <v>1</v>
      </c>
      <c r="HA22" s="28">
        <v>3</v>
      </c>
      <c r="HB22" s="4">
        <v>0</v>
      </c>
      <c r="HC22" s="4">
        <v>0</v>
      </c>
      <c r="HD22" s="4">
        <v>1</v>
      </c>
      <c r="HE22" s="4">
        <v>1</v>
      </c>
      <c r="HF22" s="4">
        <v>1</v>
      </c>
      <c r="HG22" s="24">
        <v>34</v>
      </c>
      <c r="HH22" s="24">
        <v>33</v>
      </c>
      <c r="HI22" s="5">
        <f t="shared" si="35"/>
        <v>1</v>
      </c>
      <c r="HJ22" s="24">
        <v>24</v>
      </c>
      <c r="HK22" s="24">
        <v>28</v>
      </c>
      <c r="HL22" s="4">
        <v>60</v>
      </c>
      <c r="HM22" s="4">
        <v>0</v>
      </c>
      <c r="HN22" s="4">
        <v>1</v>
      </c>
      <c r="HO22" s="7">
        <v>0.21</v>
      </c>
      <c r="HP22" s="4">
        <v>1</v>
      </c>
      <c r="HQ22" s="7">
        <v>244.26</v>
      </c>
      <c r="HR22" s="4">
        <v>1</v>
      </c>
      <c r="HS22" s="7">
        <v>23.23</v>
      </c>
      <c r="HT22" s="4">
        <v>0</v>
      </c>
      <c r="HU22" s="4">
        <v>3200</v>
      </c>
      <c r="HV22" s="4">
        <v>1</v>
      </c>
      <c r="HW22" s="7">
        <v>112.4</v>
      </c>
      <c r="HX22" s="4">
        <v>1</v>
      </c>
      <c r="HY22" s="4">
        <v>61</v>
      </c>
      <c r="HZ22" s="24">
        <v>53.6</v>
      </c>
      <c r="IA22" s="4">
        <v>0</v>
      </c>
      <c r="IB22" s="7">
        <v>12.5</v>
      </c>
      <c r="IC22" s="4">
        <v>1</v>
      </c>
      <c r="ID22" s="7">
        <v>5.18</v>
      </c>
      <c r="IE22" s="4">
        <v>141</v>
      </c>
      <c r="IF22" s="4">
        <v>0</v>
      </c>
      <c r="IG22" s="4">
        <v>252</v>
      </c>
      <c r="IH22" s="4">
        <v>0</v>
      </c>
      <c r="II22" s="4">
        <v>0</v>
      </c>
      <c r="IJ22" s="4">
        <v>8</v>
      </c>
      <c r="IK22" s="4">
        <v>0</v>
      </c>
      <c r="IL22" s="24">
        <v>29</v>
      </c>
      <c r="IM22" s="7">
        <v>4.53</v>
      </c>
      <c r="IN22" s="24">
        <v>16.399999999999999</v>
      </c>
      <c r="IO22" s="24">
        <v>1.1299999999999999</v>
      </c>
      <c r="IP22" s="24">
        <v>82</v>
      </c>
      <c r="IQ22" s="7">
        <v>3.52</v>
      </c>
      <c r="IR22" s="7">
        <v>2.27</v>
      </c>
      <c r="IS22" s="7">
        <v>1.07</v>
      </c>
      <c r="IT22" s="7">
        <v>0.83</v>
      </c>
      <c r="IU22" s="7">
        <v>12</v>
      </c>
      <c r="IV22" s="4">
        <f t="shared" si="32"/>
        <v>1</v>
      </c>
      <c r="IW22" s="24">
        <v>5.9</v>
      </c>
      <c r="IX22" s="4">
        <f t="shared" si="33"/>
        <v>0</v>
      </c>
    </row>
    <row r="23" spans="1:276" x14ac:dyDescent="0.25">
      <c r="A23" s="3">
        <v>22</v>
      </c>
      <c r="B23" s="3">
        <v>0</v>
      </c>
      <c r="C23" s="3">
        <v>1</v>
      </c>
      <c r="D23" s="3">
        <v>0</v>
      </c>
      <c r="E23" s="5">
        <v>1</v>
      </c>
      <c r="F23" s="5">
        <v>51</v>
      </c>
      <c r="G23" s="55">
        <v>0</v>
      </c>
      <c r="H23" s="6">
        <v>1.83</v>
      </c>
      <c r="I23" s="5">
        <v>150</v>
      </c>
      <c r="J23" s="6">
        <f t="shared" si="48"/>
        <v>2.7963560509256542</v>
      </c>
      <c r="K23" s="6">
        <f t="shared" si="49"/>
        <v>44.790826838663435</v>
      </c>
      <c r="L23" s="5">
        <v>5</v>
      </c>
      <c r="M23" s="5">
        <v>90</v>
      </c>
      <c r="N23" s="5">
        <v>130</v>
      </c>
      <c r="O23" s="5">
        <v>90</v>
      </c>
      <c r="P23" s="5">
        <v>88</v>
      </c>
      <c r="Q23" s="5">
        <v>20</v>
      </c>
      <c r="R23" s="5">
        <v>1</v>
      </c>
      <c r="S23" s="5">
        <v>1</v>
      </c>
      <c r="T23" s="5">
        <v>0</v>
      </c>
      <c r="U23" s="5">
        <v>0</v>
      </c>
      <c r="V23" s="4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1</v>
      </c>
      <c r="AX23" s="5">
        <v>0</v>
      </c>
      <c r="AY23" s="5">
        <f>IF(F23&gt;60,1,0)</f>
        <v>0</v>
      </c>
      <c r="AZ23" s="5">
        <v>0</v>
      </c>
      <c r="BA23" s="5">
        <f>C23</f>
        <v>1</v>
      </c>
      <c r="BB23" s="5">
        <v>0</v>
      </c>
      <c r="BC23" s="5">
        <v>1</v>
      </c>
      <c r="BD23" s="5">
        <v>1</v>
      </c>
      <c r="BE23" s="5">
        <v>0</v>
      </c>
      <c r="BF23" s="5">
        <v>1</v>
      </c>
      <c r="BG23" s="5">
        <v>1</v>
      </c>
      <c r="BH23" s="5">
        <v>0</v>
      </c>
      <c r="BI23" s="5">
        <v>0</v>
      </c>
      <c r="BJ23" s="5">
        <v>0</v>
      </c>
      <c r="BK23" s="5">
        <v>1</v>
      </c>
      <c r="BL23" s="5">
        <v>0</v>
      </c>
      <c r="BM23" s="5">
        <v>1</v>
      </c>
      <c r="BN23" s="5">
        <f t="shared" ref="BN23:BN54" si="50">AB23</f>
        <v>0</v>
      </c>
      <c r="BO23" s="5">
        <f t="shared" ref="BO23:BO54" si="51">IF(M23&gt;100,1,0)</f>
        <v>0</v>
      </c>
      <c r="BP23" s="5">
        <v>0</v>
      </c>
      <c r="BQ23" s="5">
        <f t="shared" ref="BQ23:BQ54" si="52">BI23</f>
        <v>0</v>
      </c>
      <c r="BR23" s="5">
        <f t="shared" ref="BR23:BR54" si="53">AO23</f>
        <v>0</v>
      </c>
      <c r="BS23" s="5">
        <f t="shared" ref="BS23:BS36" si="54">BM23</f>
        <v>1</v>
      </c>
      <c r="BT23" s="5">
        <v>0</v>
      </c>
      <c r="BU23" s="23">
        <f t="shared" si="8"/>
        <v>3</v>
      </c>
      <c r="BV23" s="23">
        <f t="shared" ref="BV23:BV54" si="55">BN23+BO23+BP23+BQ23+BR23+BS23+BT23</f>
        <v>1</v>
      </c>
      <c r="BW23" s="5">
        <v>2</v>
      </c>
      <c r="BX23" s="5">
        <f t="shared" ref="BX23:BX54" si="56">IF(BU23&gt;4,2,1)</f>
        <v>1</v>
      </c>
      <c r="BY23" s="5">
        <f t="shared" ref="BY23:BY54" si="57">IF(BV23&gt;1,2,1)</f>
        <v>1</v>
      </c>
      <c r="BZ23" s="5">
        <f t="shared" ref="BZ23:BZ54" si="58">AB23</f>
        <v>0</v>
      </c>
      <c r="CA23" s="5">
        <f t="shared" ref="CA23:CA54" si="59">IF(AND(M23&gt;75,M23&lt;95),1,0)</f>
        <v>1</v>
      </c>
      <c r="CB23" s="5">
        <f t="shared" ref="CB23:CB54" si="60">IF(M23&gt;94,1,0)</f>
        <v>0</v>
      </c>
      <c r="CC23" s="5">
        <f t="shared" ref="CC23:CC54" si="61">BP23</f>
        <v>0</v>
      </c>
      <c r="CD23" s="5">
        <f t="shared" ref="CD23:CD54" si="62">BI23</f>
        <v>0</v>
      </c>
      <c r="CE23" s="5">
        <f t="shared" ref="CE23:CE54" si="63">AO23</f>
        <v>0</v>
      </c>
      <c r="CF23" s="5">
        <f t="shared" ref="CF23:CF54" si="64">BL23</f>
        <v>0</v>
      </c>
      <c r="CG23" s="5">
        <f t="shared" ref="CG23:CG54" si="65">BM23</f>
        <v>1</v>
      </c>
      <c r="CH23" s="5">
        <f>IF(F23&gt;65,1,0)</f>
        <v>0</v>
      </c>
      <c r="CI23" s="4">
        <f t="shared" si="20"/>
        <v>7</v>
      </c>
      <c r="CJ23" s="4">
        <f t="shared" si="21"/>
        <v>2</v>
      </c>
      <c r="CK23" s="4">
        <v>2</v>
      </c>
      <c r="CL23" s="4">
        <v>2</v>
      </c>
      <c r="CM23" s="5">
        <f t="shared" ref="CM23:CM54" si="66">IF(CI23&gt;5,2,1)</f>
        <v>2</v>
      </c>
      <c r="CN23" s="5">
        <f t="shared" ref="CN23:CN54" si="67">IF(CJ23&gt;2,2,1)</f>
        <v>1</v>
      </c>
      <c r="CO23" s="5">
        <f t="shared" ref="CO23:CO54" si="68">AW23</f>
        <v>1</v>
      </c>
      <c r="CP23" s="4">
        <v>0</v>
      </c>
      <c r="CQ23" s="5">
        <f t="shared" ref="CQ23:CQ54" si="69">AV23</f>
        <v>0</v>
      </c>
      <c r="CR23" s="5">
        <f>C23</f>
        <v>1</v>
      </c>
      <c r="CS23" s="4">
        <v>0</v>
      </c>
      <c r="CT23" s="4">
        <v>0</v>
      </c>
      <c r="CV23" s="4">
        <v>0</v>
      </c>
      <c r="CW23" s="5">
        <f>B23</f>
        <v>0</v>
      </c>
      <c r="CX23" s="4">
        <v>0</v>
      </c>
      <c r="CY23" s="4">
        <v>0</v>
      </c>
      <c r="CZ23" s="5">
        <f>F23</f>
        <v>51</v>
      </c>
      <c r="DA23" s="5">
        <f>IF(E23=1,1,0)</f>
        <v>1</v>
      </c>
      <c r="DB23" s="4">
        <v>0</v>
      </c>
      <c r="DC23" s="4">
        <v>1</v>
      </c>
      <c r="DD23" s="4">
        <v>0</v>
      </c>
      <c r="DE23" s="5">
        <f>IF(M23&gt;110,1,0)</f>
        <v>0</v>
      </c>
      <c r="DF23" s="5">
        <f>IF(N23&lt;100,1,0)</f>
        <v>0</v>
      </c>
      <c r="DG23" s="5">
        <f>IF(Q23&gt;30,1,0)</f>
        <v>0</v>
      </c>
      <c r="DH23" s="4">
        <v>0</v>
      </c>
      <c r="DI23" s="4">
        <v>0</v>
      </c>
      <c r="DJ23" s="5">
        <f>IF(P23&lt;90,1,0)</f>
        <v>1</v>
      </c>
      <c r="DK23" s="4">
        <f>CZ23+10*DA23+30*DB23+10*DC23+10*DD23+20*DE23+30*DF23+20*DG23+20*DH23+60*DI23+20*DJ23</f>
        <v>91</v>
      </c>
      <c r="DL23" s="4">
        <v>3</v>
      </c>
      <c r="DM23" s="4">
        <f>DB23+DC23+DE23+DF23+DJ23</f>
        <v>2</v>
      </c>
      <c r="DN23" s="5">
        <f>IF(DM23=0,1,2)</f>
        <v>2</v>
      </c>
      <c r="DO23" s="5">
        <f>M23</f>
        <v>90</v>
      </c>
      <c r="DP23" s="5">
        <f t="shared" si="36"/>
        <v>0</v>
      </c>
      <c r="DQ23" s="5">
        <f t="shared" si="37"/>
        <v>0</v>
      </c>
      <c r="DR23" s="5">
        <v>0</v>
      </c>
      <c r="DS23" s="4">
        <v>1</v>
      </c>
      <c r="DT23" s="4">
        <v>0</v>
      </c>
      <c r="DU23" s="4">
        <v>1</v>
      </c>
      <c r="DV23" s="4">
        <v>0</v>
      </c>
      <c r="DW23" s="4">
        <v>38</v>
      </c>
      <c r="DX23" s="4">
        <v>40</v>
      </c>
      <c r="DY23" s="4">
        <v>43</v>
      </c>
      <c r="DZ23" s="4">
        <v>56</v>
      </c>
      <c r="EA23" s="4">
        <v>110</v>
      </c>
      <c r="EB23" s="24">
        <f>EA23/J23</f>
        <v>39.336907745917273</v>
      </c>
      <c r="EC23" s="4">
        <v>1</v>
      </c>
      <c r="ED23" s="4">
        <v>52</v>
      </c>
      <c r="EE23" s="4">
        <v>38</v>
      </c>
      <c r="EF23" s="4">
        <v>123</v>
      </c>
      <c r="EG23" s="4">
        <v>63</v>
      </c>
      <c r="EH23" s="4">
        <v>60</v>
      </c>
      <c r="EI23" s="4">
        <v>0</v>
      </c>
      <c r="EJ23" s="4">
        <v>48</v>
      </c>
      <c r="EK23" s="4">
        <v>1</v>
      </c>
      <c r="EL23" s="4">
        <v>0</v>
      </c>
      <c r="EM23" s="4">
        <v>10</v>
      </c>
      <c r="EN23" s="4">
        <v>13</v>
      </c>
      <c r="EP23" s="4">
        <v>10</v>
      </c>
      <c r="EQ23" s="4">
        <v>13</v>
      </c>
      <c r="ES23" s="4">
        <v>180</v>
      </c>
      <c r="ET23" s="24">
        <v>68.2</v>
      </c>
      <c r="EU23" s="4">
        <v>0</v>
      </c>
      <c r="EV23" s="7">
        <v>1</v>
      </c>
      <c r="EW23" s="4">
        <v>47</v>
      </c>
      <c r="EX23" s="4">
        <v>62</v>
      </c>
      <c r="EY23" s="4">
        <v>24</v>
      </c>
      <c r="EZ23" s="4">
        <v>80</v>
      </c>
      <c r="FA23" s="24">
        <f>EZ23/J23</f>
        <v>28.608660178848925</v>
      </c>
      <c r="FB23" s="4">
        <v>1</v>
      </c>
      <c r="FC23" s="4">
        <v>37</v>
      </c>
      <c r="FD23" s="4">
        <v>40</v>
      </c>
      <c r="FE23" s="4">
        <v>80</v>
      </c>
      <c r="FF23" s="4">
        <v>1</v>
      </c>
      <c r="FG23" s="6">
        <f t="shared" ref="FG23:FG54" si="70">FD23/ED23</f>
        <v>0.76923076923076927</v>
      </c>
      <c r="FH23" s="5">
        <f t="shared" si="43"/>
        <v>0</v>
      </c>
      <c r="FI23" s="5">
        <f t="shared" ref="FI23:FI54" si="71">IF(FG23&gt;0.9,1,0)</f>
        <v>0</v>
      </c>
      <c r="FJ23" s="4">
        <v>0</v>
      </c>
      <c r="FK23" s="4">
        <v>26</v>
      </c>
      <c r="FL23" s="4">
        <v>1</v>
      </c>
      <c r="FM23" s="4">
        <v>20</v>
      </c>
      <c r="FN23" s="31">
        <f t="shared" si="44"/>
        <v>0.23076923076923078</v>
      </c>
      <c r="FO23" s="4">
        <v>43</v>
      </c>
      <c r="FP23" s="4">
        <v>0</v>
      </c>
      <c r="FQ23" s="4">
        <v>0</v>
      </c>
      <c r="FR23" s="4">
        <v>15</v>
      </c>
      <c r="FS23" s="4">
        <v>1</v>
      </c>
      <c r="FT23" s="4">
        <v>0</v>
      </c>
      <c r="FU23" s="4">
        <v>1</v>
      </c>
      <c r="FV23" s="4">
        <v>1</v>
      </c>
      <c r="FW23" s="4">
        <v>2</v>
      </c>
      <c r="FX23" s="24">
        <v>29</v>
      </c>
      <c r="FY23" s="24">
        <v>43</v>
      </c>
      <c r="FZ23" s="4">
        <v>1</v>
      </c>
      <c r="GA23" s="4">
        <v>1</v>
      </c>
      <c r="GB23" s="4">
        <v>29</v>
      </c>
      <c r="GC23" s="4">
        <v>1</v>
      </c>
      <c r="GD23" s="4">
        <v>1</v>
      </c>
      <c r="GE23" s="4">
        <v>2</v>
      </c>
      <c r="GF23" s="4">
        <v>3</v>
      </c>
      <c r="GG23" s="4">
        <v>0</v>
      </c>
      <c r="GI23" s="4">
        <v>1</v>
      </c>
      <c r="GJ23" s="4">
        <v>1</v>
      </c>
      <c r="GK23" s="4">
        <v>1</v>
      </c>
      <c r="GL23" s="4">
        <v>1</v>
      </c>
      <c r="GM23" s="4">
        <v>0</v>
      </c>
      <c r="GN23" s="4">
        <v>1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2</v>
      </c>
      <c r="GZ23" s="4">
        <v>1</v>
      </c>
      <c r="HA23" s="4">
        <v>2</v>
      </c>
      <c r="HB23" s="4">
        <v>0</v>
      </c>
      <c r="HC23" s="4">
        <v>0</v>
      </c>
      <c r="HD23" s="4">
        <v>0</v>
      </c>
      <c r="HE23" s="4">
        <v>1</v>
      </c>
      <c r="HF23" s="4">
        <v>1</v>
      </c>
      <c r="HG23" s="24">
        <v>42</v>
      </c>
      <c r="HH23" s="24">
        <v>35</v>
      </c>
      <c r="HI23" s="5">
        <f t="shared" si="35"/>
        <v>1</v>
      </c>
      <c r="HJ23" s="24">
        <v>35</v>
      </c>
      <c r="HK23" s="24">
        <v>28</v>
      </c>
      <c r="HL23" s="4">
        <v>31</v>
      </c>
      <c r="HM23" s="4">
        <v>1</v>
      </c>
      <c r="HN23" s="4">
        <v>0</v>
      </c>
      <c r="HO23" s="7">
        <v>0.01</v>
      </c>
      <c r="HP23" s="4">
        <v>0</v>
      </c>
      <c r="HQ23" s="7">
        <v>178.45</v>
      </c>
      <c r="HR23" s="4">
        <v>1</v>
      </c>
      <c r="HS23" s="7">
        <v>15.41</v>
      </c>
      <c r="HT23" s="4">
        <v>0</v>
      </c>
      <c r="HU23" s="4">
        <v>3870</v>
      </c>
      <c r="HV23" s="4">
        <v>1</v>
      </c>
      <c r="HW23" s="7">
        <v>102.76</v>
      </c>
      <c r="HX23" s="4">
        <v>0</v>
      </c>
      <c r="HY23" s="4">
        <v>72</v>
      </c>
      <c r="HZ23" s="24">
        <v>288</v>
      </c>
      <c r="IA23" s="4">
        <v>1</v>
      </c>
      <c r="IB23" s="7">
        <v>12.36</v>
      </c>
      <c r="IC23" s="4">
        <v>1</v>
      </c>
      <c r="ID23" s="7">
        <v>5.3</v>
      </c>
      <c r="IE23" s="4">
        <v>142</v>
      </c>
      <c r="IF23" s="4">
        <v>0</v>
      </c>
      <c r="IG23" s="4">
        <v>246</v>
      </c>
      <c r="IH23" s="4">
        <v>0</v>
      </c>
      <c r="II23" s="4">
        <v>0</v>
      </c>
      <c r="IJ23" s="4">
        <v>13</v>
      </c>
      <c r="IK23" s="4">
        <v>0</v>
      </c>
      <c r="IL23" s="24">
        <v>26.1</v>
      </c>
      <c r="IM23" s="7">
        <v>5.75</v>
      </c>
      <c r="IN23" s="24">
        <v>18.399999999999999</v>
      </c>
      <c r="IO23" s="24">
        <v>1.3</v>
      </c>
      <c r="IP23" s="24">
        <v>67</v>
      </c>
      <c r="IQ23" s="7">
        <v>3.72</v>
      </c>
      <c r="IR23" s="7">
        <v>2.54</v>
      </c>
      <c r="IS23" s="7">
        <v>0.83</v>
      </c>
      <c r="IT23" s="7">
        <v>1.0900000000000001</v>
      </c>
      <c r="IU23" s="7">
        <v>5</v>
      </c>
      <c r="IV23" s="4">
        <f t="shared" si="32"/>
        <v>0</v>
      </c>
      <c r="IW23" s="24">
        <v>5.83</v>
      </c>
      <c r="IX23" s="4">
        <f t="shared" ref="IX23:IX54" si="72">IF(IW23&gt;5.9,1,0)</f>
        <v>0</v>
      </c>
    </row>
    <row r="24" spans="1:276" x14ac:dyDescent="0.25">
      <c r="A24" s="3">
        <v>23</v>
      </c>
      <c r="B24" s="3">
        <v>0</v>
      </c>
      <c r="C24" s="3">
        <v>0</v>
      </c>
      <c r="D24" s="3">
        <v>0</v>
      </c>
      <c r="E24" s="5">
        <v>1</v>
      </c>
      <c r="F24" s="5">
        <v>67</v>
      </c>
      <c r="G24" s="55">
        <v>0</v>
      </c>
      <c r="H24" s="6">
        <v>1.87</v>
      </c>
      <c r="I24" s="5">
        <v>93</v>
      </c>
      <c r="J24" s="6">
        <f t="shared" si="48"/>
        <v>2.2066459293062728</v>
      </c>
      <c r="K24" s="23">
        <f t="shared" si="49"/>
        <v>26.594984128799791</v>
      </c>
      <c r="L24" s="5">
        <v>2</v>
      </c>
      <c r="M24" s="5">
        <v>102</v>
      </c>
      <c r="N24" s="5">
        <v>100</v>
      </c>
      <c r="O24" s="5">
        <v>70</v>
      </c>
      <c r="P24" s="5">
        <v>91</v>
      </c>
      <c r="Q24" s="5">
        <v>19</v>
      </c>
      <c r="R24" s="5">
        <v>1</v>
      </c>
      <c r="S24" s="5">
        <v>1</v>
      </c>
      <c r="T24" s="5">
        <v>0</v>
      </c>
      <c r="U24" s="5">
        <v>0</v>
      </c>
      <c r="V24" s="4">
        <v>0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1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1</v>
      </c>
      <c r="AT24" s="5">
        <v>0</v>
      </c>
      <c r="AU24" s="5">
        <v>1</v>
      </c>
      <c r="AV24" s="5">
        <v>1</v>
      </c>
      <c r="AW24" s="5">
        <v>1</v>
      </c>
      <c r="AX24" s="5">
        <v>0</v>
      </c>
      <c r="AY24" s="5">
        <f>IF(F24&gt;60,1,0)</f>
        <v>1</v>
      </c>
      <c r="AZ24" s="5">
        <v>0</v>
      </c>
      <c r="BA24" s="5">
        <f>C24</f>
        <v>0</v>
      </c>
      <c r="BB24" s="5">
        <v>0</v>
      </c>
      <c r="BC24" s="5">
        <v>1</v>
      </c>
      <c r="BD24" s="5">
        <v>1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1</v>
      </c>
      <c r="BL24" s="5">
        <v>1</v>
      </c>
      <c r="BM24" s="5">
        <v>1</v>
      </c>
      <c r="BN24" s="5">
        <f t="shared" si="50"/>
        <v>1</v>
      </c>
      <c r="BO24" s="5">
        <f t="shared" si="51"/>
        <v>1</v>
      </c>
      <c r="BP24" s="5">
        <v>0</v>
      </c>
      <c r="BQ24" s="5">
        <f t="shared" si="52"/>
        <v>0</v>
      </c>
      <c r="BR24" s="5">
        <f t="shared" si="53"/>
        <v>0</v>
      </c>
      <c r="BS24" s="5">
        <f t="shared" si="54"/>
        <v>1</v>
      </c>
      <c r="BT24" s="5">
        <v>1</v>
      </c>
      <c r="BU24" s="23">
        <f t="shared" si="8"/>
        <v>9</v>
      </c>
      <c r="BV24" s="23">
        <f t="shared" si="55"/>
        <v>4</v>
      </c>
      <c r="BW24" s="5">
        <v>3</v>
      </c>
      <c r="BX24" s="5">
        <f t="shared" si="56"/>
        <v>2</v>
      </c>
      <c r="BY24" s="5">
        <f t="shared" si="57"/>
        <v>2</v>
      </c>
      <c r="BZ24" s="5">
        <f t="shared" si="58"/>
        <v>1</v>
      </c>
      <c r="CA24" s="5">
        <f t="shared" si="59"/>
        <v>0</v>
      </c>
      <c r="CB24" s="5">
        <f t="shared" si="60"/>
        <v>1</v>
      </c>
      <c r="CC24" s="5">
        <f t="shared" si="61"/>
        <v>0</v>
      </c>
      <c r="CD24" s="5">
        <f t="shared" si="62"/>
        <v>0</v>
      </c>
      <c r="CE24" s="5">
        <f t="shared" si="63"/>
        <v>0</v>
      </c>
      <c r="CF24" s="5">
        <f t="shared" si="64"/>
        <v>1</v>
      </c>
      <c r="CG24" s="5">
        <f t="shared" si="65"/>
        <v>1</v>
      </c>
      <c r="CH24" s="5">
        <f>IF(F24&gt;65,1,0)</f>
        <v>1</v>
      </c>
      <c r="CI24" s="4">
        <f t="shared" si="20"/>
        <v>16</v>
      </c>
      <c r="CJ24" s="4">
        <f t="shared" si="21"/>
        <v>6</v>
      </c>
      <c r="CK24" s="4">
        <v>3</v>
      </c>
      <c r="CL24" s="4">
        <v>3</v>
      </c>
      <c r="CM24" s="5">
        <f t="shared" si="66"/>
        <v>2</v>
      </c>
      <c r="CN24" s="5">
        <f t="shared" si="67"/>
        <v>2</v>
      </c>
      <c r="CO24" s="5">
        <f t="shared" si="68"/>
        <v>1</v>
      </c>
      <c r="CP24" s="4">
        <v>0</v>
      </c>
      <c r="CQ24" s="5">
        <f t="shared" si="69"/>
        <v>1</v>
      </c>
      <c r="CR24" s="5">
        <f>C24</f>
        <v>0</v>
      </c>
      <c r="CS24" s="4">
        <v>0</v>
      </c>
      <c r="CT24" s="4">
        <v>1</v>
      </c>
      <c r="CU24" s="4">
        <v>3</v>
      </c>
      <c r="CV24" s="4">
        <v>0</v>
      </c>
      <c r="CW24" s="5">
        <f>B24</f>
        <v>0</v>
      </c>
      <c r="CX24" s="4">
        <v>0</v>
      </c>
      <c r="CY24" s="4">
        <v>0</v>
      </c>
      <c r="CZ24" s="5">
        <f>F24</f>
        <v>67</v>
      </c>
      <c r="DA24" s="5">
        <f>IF(E24=1,1,0)</f>
        <v>1</v>
      </c>
      <c r="DB24" s="4">
        <v>0</v>
      </c>
      <c r="DC24" s="4">
        <v>1</v>
      </c>
      <c r="DD24" s="4">
        <v>0</v>
      </c>
      <c r="DE24" s="5">
        <f>IF(M24&gt;110,1,0)</f>
        <v>0</v>
      </c>
      <c r="DF24" s="5">
        <f>IF(N24&lt;100,1,0)</f>
        <v>0</v>
      </c>
      <c r="DG24" s="5">
        <f>IF(Q24&gt;30,1,0)</f>
        <v>0</v>
      </c>
      <c r="DH24" s="4">
        <v>0</v>
      </c>
      <c r="DI24" s="4">
        <v>0</v>
      </c>
      <c r="DJ24" s="5">
        <f>IF(P24&lt;90,1,0)</f>
        <v>0</v>
      </c>
      <c r="DK24" s="4">
        <f>CZ24+10*DA24+30*DB24+10*DC24+10*DD24+20*DE24+30*DF24+20*DG24+20*DH24+60*DI24+20*DJ24</f>
        <v>87</v>
      </c>
      <c r="DL24" s="4">
        <v>3</v>
      </c>
      <c r="DM24" s="4">
        <f>DB24+DC24+DE24+DF24+DJ24</f>
        <v>1</v>
      </c>
      <c r="DN24" s="5">
        <f>IF(DM24=0,1,2)</f>
        <v>2</v>
      </c>
      <c r="DO24" s="5">
        <f>M24</f>
        <v>102</v>
      </c>
      <c r="DP24" s="5">
        <f t="shared" si="36"/>
        <v>1</v>
      </c>
      <c r="DQ24" s="5">
        <f t="shared" si="37"/>
        <v>0</v>
      </c>
      <c r="DR24" s="4">
        <v>1</v>
      </c>
      <c r="DS24" s="4">
        <v>0</v>
      </c>
      <c r="DT24" s="4">
        <v>1</v>
      </c>
      <c r="DU24" s="4">
        <v>0</v>
      </c>
      <c r="DV24" s="4">
        <v>1</v>
      </c>
      <c r="DW24" s="4">
        <v>40</v>
      </c>
      <c r="DX24" s="4">
        <v>41</v>
      </c>
      <c r="DY24" s="4">
        <v>44</v>
      </c>
      <c r="DZ24" s="4">
        <v>58</v>
      </c>
      <c r="EA24" s="4">
        <v>80</v>
      </c>
      <c r="EB24" s="24">
        <f>EA24/J24</f>
        <v>36.254117136567743</v>
      </c>
      <c r="EC24" s="4">
        <v>1</v>
      </c>
      <c r="ED24" s="4">
        <v>55</v>
      </c>
      <c r="EE24" s="4">
        <v>40</v>
      </c>
      <c r="EF24" s="4">
        <v>144</v>
      </c>
      <c r="EG24" s="4">
        <v>75</v>
      </c>
      <c r="EH24" s="4">
        <v>69</v>
      </c>
      <c r="EI24" s="4">
        <v>1</v>
      </c>
      <c r="EJ24" s="4">
        <v>48</v>
      </c>
      <c r="EK24" s="4">
        <v>1</v>
      </c>
      <c r="EL24" s="4">
        <v>0</v>
      </c>
      <c r="EM24" s="4">
        <v>9</v>
      </c>
      <c r="EN24" s="4">
        <v>13</v>
      </c>
      <c r="EP24" s="4">
        <v>9</v>
      </c>
      <c r="EQ24" s="4">
        <v>12</v>
      </c>
      <c r="ES24" s="4">
        <v>170</v>
      </c>
      <c r="ET24" s="24">
        <v>77.7</v>
      </c>
      <c r="EU24" s="4">
        <v>0</v>
      </c>
      <c r="EV24" s="7">
        <v>1</v>
      </c>
      <c r="EW24" s="4">
        <v>43</v>
      </c>
      <c r="EX24" s="4">
        <v>54</v>
      </c>
      <c r="EY24" s="4">
        <v>22</v>
      </c>
      <c r="EZ24" s="4">
        <v>74</v>
      </c>
      <c r="FA24" s="24">
        <f>EZ24/J24</f>
        <v>33.535058351325162</v>
      </c>
      <c r="FB24" s="4">
        <v>1</v>
      </c>
      <c r="FC24" s="4">
        <v>30</v>
      </c>
      <c r="FD24" s="4">
        <v>40</v>
      </c>
      <c r="FE24" s="4">
        <v>72</v>
      </c>
      <c r="FF24" s="4">
        <v>1</v>
      </c>
      <c r="FG24" s="6">
        <f t="shared" si="70"/>
        <v>0.72727272727272729</v>
      </c>
      <c r="FH24" s="5">
        <f t="shared" si="43"/>
        <v>0</v>
      </c>
      <c r="FI24" s="5">
        <f t="shared" si="71"/>
        <v>0</v>
      </c>
      <c r="FJ24" s="4">
        <v>0</v>
      </c>
      <c r="FK24" s="4">
        <v>28</v>
      </c>
      <c r="FL24" s="4">
        <v>1</v>
      </c>
      <c r="FM24" s="4">
        <v>22</v>
      </c>
      <c r="FN24" s="31">
        <f t="shared" si="44"/>
        <v>0.21428571428571427</v>
      </c>
      <c r="FO24" s="4">
        <v>51</v>
      </c>
      <c r="FP24" s="4">
        <v>1</v>
      </c>
      <c r="FQ24" s="4">
        <v>1</v>
      </c>
      <c r="FR24" s="4">
        <v>14</v>
      </c>
      <c r="FS24" s="4">
        <v>1</v>
      </c>
      <c r="FT24" s="4">
        <v>0</v>
      </c>
      <c r="FU24" s="4">
        <v>1</v>
      </c>
      <c r="FV24" s="4">
        <v>1</v>
      </c>
      <c r="FW24" s="4">
        <v>2</v>
      </c>
      <c r="FX24" s="24">
        <v>33</v>
      </c>
      <c r="FY24" s="24">
        <v>51</v>
      </c>
      <c r="FZ24" s="4">
        <v>2</v>
      </c>
      <c r="GA24" s="4">
        <v>1</v>
      </c>
      <c r="GB24" s="4">
        <v>29</v>
      </c>
      <c r="GC24" s="4">
        <v>1</v>
      </c>
      <c r="GD24" s="4">
        <v>1</v>
      </c>
      <c r="GE24" s="4">
        <v>2</v>
      </c>
      <c r="GF24" s="4">
        <v>1</v>
      </c>
      <c r="GG24" s="4">
        <v>1</v>
      </c>
      <c r="GH24" s="4">
        <v>2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1</v>
      </c>
      <c r="GP24" s="4">
        <v>0</v>
      </c>
      <c r="GQ24" s="4">
        <v>0</v>
      </c>
      <c r="GR24" s="4">
        <v>1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3</v>
      </c>
      <c r="GZ24" s="4">
        <v>2</v>
      </c>
      <c r="HA24" s="28">
        <v>3</v>
      </c>
      <c r="HB24" s="4">
        <v>0</v>
      </c>
      <c r="HC24" s="4">
        <v>0</v>
      </c>
      <c r="HD24" s="4">
        <v>1</v>
      </c>
      <c r="HE24" s="4">
        <v>1</v>
      </c>
      <c r="HF24" s="4">
        <v>1</v>
      </c>
      <c r="HG24" s="24">
        <v>29</v>
      </c>
      <c r="HH24" s="24">
        <v>30</v>
      </c>
      <c r="HI24" s="5">
        <f t="shared" si="35"/>
        <v>0</v>
      </c>
      <c r="HJ24" s="24">
        <v>26</v>
      </c>
      <c r="HK24" s="24">
        <v>26</v>
      </c>
      <c r="HL24" s="4">
        <v>65</v>
      </c>
      <c r="HM24" s="4">
        <v>0</v>
      </c>
      <c r="HN24" s="4">
        <v>0</v>
      </c>
      <c r="HO24" s="7">
        <v>0.01</v>
      </c>
      <c r="HP24" s="4">
        <v>0</v>
      </c>
      <c r="HQ24" s="7">
        <v>55.99</v>
      </c>
      <c r="HR24" s="4">
        <v>0</v>
      </c>
      <c r="HS24" s="7">
        <v>12.73</v>
      </c>
      <c r="HT24" s="4">
        <v>0</v>
      </c>
      <c r="HU24" s="4">
        <v>1520</v>
      </c>
      <c r="HV24" s="4">
        <v>1</v>
      </c>
      <c r="HW24" s="7">
        <v>118.12</v>
      </c>
      <c r="HX24" s="4">
        <v>1</v>
      </c>
      <c r="HY24" s="4">
        <v>55</v>
      </c>
      <c r="HZ24" s="24">
        <v>444</v>
      </c>
      <c r="IA24" s="4">
        <v>1</v>
      </c>
      <c r="IB24" s="7">
        <v>8.74</v>
      </c>
      <c r="IC24" s="4">
        <v>0</v>
      </c>
      <c r="ID24" s="7">
        <v>4.4800000000000004</v>
      </c>
      <c r="IE24" s="4">
        <v>162</v>
      </c>
      <c r="IF24" s="4">
        <v>0</v>
      </c>
      <c r="IG24" s="4">
        <v>161</v>
      </c>
      <c r="IH24" s="4">
        <v>0</v>
      </c>
      <c r="II24" s="4">
        <v>0</v>
      </c>
      <c r="IJ24" s="4">
        <v>4</v>
      </c>
      <c r="IK24" s="4">
        <v>0</v>
      </c>
      <c r="IL24" s="24">
        <v>29.4</v>
      </c>
      <c r="IM24" s="7">
        <v>2.31</v>
      </c>
      <c r="IN24" s="24">
        <v>13.8</v>
      </c>
      <c r="IO24" s="24">
        <v>1.1399999999999999</v>
      </c>
      <c r="IP24" s="24">
        <v>92.3</v>
      </c>
      <c r="IQ24" s="7">
        <v>3.86</v>
      </c>
      <c r="IR24" s="7">
        <v>2.62</v>
      </c>
      <c r="IS24" s="7">
        <v>1.03</v>
      </c>
      <c r="IT24" s="7">
        <v>1.22</v>
      </c>
      <c r="IU24" s="7">
        <v>4.5</v>
      </c>
      <c r="IV24" s="4">
        <f t="shared" si="32"/>
        <v>0</v>
      </c>
      <c r="IW24" s="24">
        <v>10.46</v>
      </c>
      <c r="IX24" s="4">
        <f t="shared" si="72"/>
        <v>1</v>
      </c>
    </row>
    <row r="25" spans="1:276" x14ac:dyDescent="0.25">
      <c r="A25" s="3">
        <v>24</v>
      </c>
      <c r="B25" s="3">
        <v>0</v>
      </c>
      <c r="C25" s="3">
        <v>1</v>
      </c>
      <c r="D25" s="3">
        <v>0</v>
      </c>
      <c r="E25" s="5">
        <v>2</v>
      </c>
      <c r="F25" s="5">
        <v>68</v>
      </c>
      <c r="G25" s="55">
        <v>0</v>
      </c>
      <c r="H25" s="6">
        <v>1.6</v>
      </c>
      <c r="I25" s="5">
        <v>105</v>
      </c>
      <c r="J25" s="6">
        <f t="shared" si="48"/>
        <v>2.1990927961429505</v>
      </c>
      <c r="K25" s="6">
        <f t="shared" si="49"/>
        <v>41.015624999999993</v>
      </c>
      <c r="L25" s="5">
        <v>5</v>
      </c>
      <c r="M25" s="5">
        <v>110</v>
      </c>
      <c r="N25" s="5">
        <v>130</v>
      </c>
      <c r="O25" s="5">
        <v>90</v>
      </c>
      <c r="P25" s="5">
        <v>93</v>
      </c>
      <c r="Q25" s="5">
        <v>22</v>
      </c>
      <c r="R25" s="5">
        <v>1</v>
      </c>
      <c r="S25" s="5">
        <v>1</v>
      </c>
      <c r="T25" s="5">
        <v>0</v>
      </c>
      <c r="U25" s="5">
        <v>0</v>
      </c>
      <c r="V25" s="4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1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1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1</v>
      </c>
      <c r="AT25" s="5">
        <v>0</v>
      </c>
      <c r="AU25" s="5">
        <v>0</v>
      </c>
      <c r="AV25" s="5">
        <v>0</v>
      </c>
      <c r="AW25" s="5">
        <v>1</v>
      </c>
      <c r="AX25" s="5">
        <v>0</v>
      </c>
      <c r="AY25" s="5">
        <f>IF(F25&gt;60,1,0)</f>
        <v>1</v>
      </c>
      <c r="AZ25" s="5">
        <v>0</v>
      </c>
      <c r="BA25" s="5">
        <f>C25</f>
        <v>1</v>
      </c>
      <c r="BB25" s="5">
        <v>0</v>
      </c>
      <c r="BC25" s="5">
        <v>1</v>
      </c>
      <c r="BD25" s="5">
        <v>1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1</v>
      </c>
      <c r="BM25" s="5">
        <v>1</v>
      </c>
      <c r="BN25" s="5">
        <f t="shared" si="50"/>
        <v>1</v>
      </c>
      <c r="BO25" s="5">
        <f t="shared" si="51"/>
        <v>1</v>
      </c>
      <c r="BP25" s="5">
        <v>0</v>
      </c>
      <c r="BQ25" s="5">
        <f t="shared" si="52"/>
        <v>0</v>
      </c>
      <c r="BR25" s="5">
        <f t="shared" si="53"/>
        <v>0</v>
      </c>
      <c r="BS25" s="5">
        <f t="shared" si="54"/>
        <v>1</v>
      </c>
      <c r="BT25" s="5">
        <v>1</v>
      </c>
      <c r="BU25" s="23">
        <f t="shared" si="8"/>
        <v>9</v>
      </c>
      <c r="BV25" s="23">
        <f t="shared" si="55"/>
        <v>4</v>
      </c>
      <c r="BW25" s="5">
        <v>3</v>
      </c>
      <c r="BX25" s="5">
        <f t="shared" si="56"/>
        <v>2</v>
      </c>
      <c r="BY25" s="5">
        <f t="shared" si="57"/>
        <v>2</v>
      </c>
      <c r="BZ25" s="5">
        <f t="shared" si="58"/>
        <v>1</v>
      </c>
      <c r="CA25" s="5">
        <f t="shared" si="59"/>
        <v>0</v>
      </c>
      <c r="CB25" s="5">
        <f t="shared" si="60"/>
        <v>1</v>
      </c>
      <c r="CC25" s="5">
        <f t="shared" si="61"/>
        <v>0</v>
      </c>
      <c r="CD25" s="5">
        <f t="shared" si="62"/>
        <v>0</v>
      </c>
      <c r="CE25" s="5">
        <f t="shared" si="63"/>
        <v>0</v>
      </c>
      <c r="CF25" s="5">
        <f t="shared" si="64"/>
        <v>1</v>
      </c>
      <c r="CG25" s="5">
        <f t="shared" si="65"/>
        <v>1</v>
      </c>
      <c r="CH25" s="5">
        <f>IF(F25&gt;65,1,0)</f>
        <v>1</v>
      </c>
      <c r="CI25" s="4">
        <f t="shared" si="20"/>
        <v>16</v>
      </c>
      <c r="CJ25" s="4">
        <f t="shared" si="21"/>
        <v>6</v>
      </c>
      <c r="CK25" s="4">
        <v>3</v>
      </c>
      <c r="CL25" s="4">
        <v>3</v>
      </c>
      <c r="CM25" s="5">
        <f t="shared" si="66"/>
        <v>2</v>
      </c>
      <c r="CN25" s="5">
        <f t="shared" si="67"/>
        <v>2</v>
      </c>
      <c r="CO25" s="5">
        <f t="shared" si="68"/>
        <v>1</v>
      </c>
      <c r="CP25" s="4">
        <v>0</v>
      </c>
      <c r="CQ25" s="5">
        <f t="shared" si="69"/>
        <v>0</v>
      </c>
      <c r="CR25" s="5">
        <f>C25</f>
        <v>1</v>
      </c>
      <c r="CS25" s="4">
        <v>0</v>
      </c>
      <c r="CT25" s="4">
        <v>0</v>
      </c>
      <c r="CV25" s="4">
        <v>0</v>
      </c>
      <c r="CW25" s="5">
        <f>B25</f>
        <v>0</v>
      </c>
      <c r="CX25" s="4">
        <v>0</v>
      </c>
      <c r="CY25" s="4">
        <v>0</v>
      </c>
      <c r="CZ25" s="5">
        <f>F25</f>
        <v>68</v>
      </c>
      <c r="DA25" s="5">
        <f>IF(E25=1,1,0)</f>
        <v>0</v>
      </c>
      <c r="DB25" s="4">
        <v>0</v>
      </c>
      <c r="DC25" s="4">
        <v>1</v>
      </c>
      <c r="DD25" s="4">
        <v>0</v>
      </c>
      <c r="DE25" s="5">
        <f>IF(M25&gt;110,1,0)</f>
        <v>0</v>
      </c>
      <c r="DF25" s="5">
        <f>IF(N25&lt;100,1,0)</f>
        <v>0</v>
      </c>
      <c r="DG25" s="5">
        <f>IF(Q25&gt;30,1,0)</f>
        <v>0</v>
      </c>
      <c r="DH25" s="4">
        <v>0</v>
      </c>
      <c r="DI25" s="4">
        <v>0</v>
      </c>
      <c r="DJ25" s="5">
        <f>IF(P25&lt;90,1,0)</f>
        <v>0</v>
      </c>
      <c r="DK25" s="4">
        <f t="shared" ref="DK25:DK28" si="73">CZ25+10*DA25+30*DB25+10*DC25+10*DD25+20*DE25+30*DF25+20*DG25+20*DH25+60*DI25+20*DJ25</f>
        <v>78</v>
      </c>
      <c r="DL25" s="4">
        <v>3</v>
      </c>
      <c r="DM25" s="4">
        <f t="shared" ref="DM25:DM51" si="74">DB25+DC25+DE25+DF25+DJ25</f>
        <v>1</v>
      </c>
      <c r="DN25" s="5">
        <f>IF(DM25=0,1,2)</f>
        <v>2</v>
      </c>
      <c r="DO25" s="5">
        <f>M25</f>
        <v>110</v>
      </c>
      <c r="DP25" s="5">
        <f t="shared" si="36"/>
        <v>1</v>
      </c>
      <c r="DQ25" s="5">
        <f t="shared" si="37"/>
        <v>0</v>
      </c>
      <c r="DR25" s="5">
        <v>0</v>
      </c>
      <c r="DS25" s="4">
        <v>1</v>
      </c>
      <c r="DT25" s="4">
        <v>1</v>
      </c>
      <c r="DU25" s="4">
        <v>0</v>
      </c>
      <c r="DV25" s="4">
        <v>0</v>
      </c>
      <c r="DW25" s="4">
        <v>37</v>
      </c>
      <c r="DX25" s="4">
        <v>42</v>
      </c>
      <c r="DY25" s="4">
        <v>40</v>
      </c>
      <c r="DZ25" s="4">
        <v>50</v>
      </c>
      <c r="EA25" s="4">
        <v>60</v>
      </c>
      <c r="EB25" s="24">
        <f>EA25/J25</f>
        <v>27.283978241043606</v>
      </c>
      <c r="EC25" s="4">
        <v>0</v>
      </c>
      <c r="ED25" s="4">
        <v>55</v>
      </c>
      <c r="EE25" s="4">
        <v>37</v>
      </c>
      <c r="EF25" s="4">
        <v>138</v>
      </c>
      <c r="EG25" s="4">
        <v>46</v>
      </c>
      <c r="EH25" s="4">
        <v>92</v>
      </c>
      <c r="EI25" s="4">
        <v>1</v>
      </c>
      <c r="EJ25" s="4">
        <v>67</v>
      </c>
      <c r="EK25" s="4">
        <v>0</v>
      </c>
      <c r="EL25" s="4">
        <v>0</v>
      </c>
      <c r="EM25" s="4">
        <v>11</v>
      </c>
      <c r="EN25" s="4">
        <v>16</v>
      </c>
      <c r="EO25" s="4">
        <v>7</v>
      </c>
      <c r="EP25" s="4">
        <v>8</v>
      </c>
      <c r="EQ25" s="4">
        <v>15</v>
      </c>
      <c r="ER25" s="4">
        <v>7</v>
      </c>
      <c r="ES25" s="4">
        <v>223</v>
      </c>
      <c r="ET25" s="24">
        <v>108.38</v>
      </c>
      <c r="EU25" s="4">
        <v>1</v>
      </c>
      <c r="EV25" s="7">
        <v>1</v>
      </c>
      <c r="EW25" s="4">
        <v>33</v>
      </c>
      <c r="EX25" s="4">
        <v>49</v>
      </c>
      <c r="EY25" s="4">
        <v>18</v>
      </c>
      <c r="EZ25" s="4">
        <v>50</v>
      </c>
      <c r="FA25" s="24">
        <f>EZ25/J25</f>
        <v>22.736648534203002</v>
      </c>
      <c r="FB25" s="4">
        <v>0</v>
      </c>
      <c r="FC25" s="4">
        <v>28</v>
      </c>
      <c r="FD25" s="4">
        <v>33</v>
      </c>
      <c r="FE25" s="4">
        <v>64</v>
      </c>
      <c r="FF25" s="4">
        <v>0</v>
      </c>
      <c r="FG25" s="6">
        <f t="shared" si="70"/>
        <v>0.6</v>
      </c>
      <c r="FH25" s="5">
        <f t="shared" si="43"/>
        <v>0</v>
      </c>
      <c r="FI25" s="5">
        <f t="shared" si="71"/>
        <v>0</v>
      </c>
      <c r="FJ25" s="4">
        <v>1</v>
      </c>
      <c r="FK25" s="4">
        <v>21</v>
      </c>
      <c r="FL25" s="4">
        <v>0</v>
      </c>
      <c r="FM25" s="4">
        <v>10</v>
      </c>
      <c r="FN25" s="31">
        <f t="shared" ref="FN25:FN32" si="75">(FK25-FM25)/FK25</f>
        <v>0.52380952380952384</v>
      </c>
      <c r="FO25" s="4">
        <v>44</v>
      </c>
      <c r="FP25" s="4">
        <v>0</v>
      </c>
      <c r="FQ25" s="4">
        <v>0</v>
      </c>
      <c r="FR25" s="4">
        <v>21</v>
      </c>
      <c r="FS25" s="4">
        <v>0</v>
      </c>
      <c r="FT25" s="4">
        <v>0</v>
      </c>
      <c r="FU25" s="4">
        <v>1</v>
      </c>
      <c r="FV25" s="4">
        <v>1</v>
      </c>
      <c r="FW25" s="4">
        <v>2</v>
      </c>
      <c r="FX25" s="24">
        <v>29</v>
      </c>
      <c r="FY25" s="24">
        <v>44</v>
      </c>
      <c r="FZ25" s="4">
        <v>1</v>
      </c>
      <c r="GA25" s="4">
        <v>1</v>
      </c>
      <c r="GB25" s="4">
        <v>22</v>
      </c>
      <c r="GC25" s="4">
        <v>0</v>
      </c>
      <c r="GD25" s="4">
        <v>1</v>
      </c>
      <c r="GE25" s="4">
        <v>1</v>
      </c>
      <c r="GF25" s="4">
        <v>2</v>
      </c>
      <c r="GG25" s="4">
        <v>1</v>
      </c>
      <c r="GH25" s="4">
        <v>1</v>
      </c>
      <c r="GI25" s="4">
        <v>1</v>
      </c>
      <c r="GJ25" s="4">
        <v>0</v>
      </c>
      <c r="GK25" s="4">
        <v>0</v>
      </c>
      <c r="GL25" s="4">
        <v>1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1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2</v>
      </c>
      <c r="GZ25" s="4">
        <v>1</v>
      </c>
      <c r="HA25" s="28">
        <v>3</v>
      </c>
      <c r="HB25" s="4">
        <v>1</v>
      </c>
      <c r="HC25" s="4">
        <v>0</v>
      </c>
      <c r="HD25" s="4">
        <v>0</v>
      </c>
      <c r="HE25" s="4">
        <v>1</v>
      </c>
      <c r="HF25" s="4">
        <v>1</v>
      </c>
      <c r="HG25" s="24">
        <v>26</v>
      </c>
      <c r="HH25" s="24">
        <v>32</v>
      </c>
      <c r="HI25" s="5">
        <f t="shared" si="35"/>
        <v>0</v>
      </c>
      <c r="HJ25" s="24">
        <v>19</v>
      </c>
      <c r="HK25" s="24">
        <v>22</v>
      </c>
      <c r="HL25" s="4">
        <v>30</v>
      </c>
      <c r="HM25" s="4">
        <v>1</v>
      </c>
      <c r="HN25" s="4">
        <v>0</v>
      </c>
      <c r="HO25" s="7">
        <v>0.34</v>
      </c>
      <c r="HP25" s="4">
        <v>1</v>
      </c>
      <c r="HQ25" s="7">
        <v>59.27</v>
      </c>
      <c r="HR25" s="4">
        <v>0</v>
      </c>
      <c r="HS25" s="7">
        <v>25.23</v>
      </c>
      <c r="HT25" s="4">
        <v>1</v>
      </c>
      <c r="HU25" s="4">
        <v>3170</v>
      </c>
      <c r="HV25" s="4">
        <v>1</v>
      </c>
      <c r="HW25" s="7">
        <v>81.5</v>
      </c>
      <c r="HX25" s="4">
        <v>0</v>
      </c>
      <c r="HY25" s="4">
        <v>64</v>
      </c>
      <c r="HZ25" s="24">
        <v>289</v>
      </c>
      <c r="IA25" s="4">
        <v>1</v>
      </c>
      <c r="IB25" s="7">
        <v>13.05</v>
      </c>
      <c r="IC25" s="4">
        <v>1</v>
      </c>
      <c r="ID25" s="7">
        <v>4.12</v>
      </c>
      <c r="IE25" s="4">
        <v>133</v>
      </c>
      <c r="IF25" s="4">
        <v>0</v>
      </c>
      <c r="IG25" s="4">
        <v>299</v>
      </c>
      <c r="IH25" s="4">
        <v>0</v>
      </c>
      <c r="II25" s="4">
        <v>0</v>
      </c>
      <c r="IJ25" s="4">
        <v>36</v>
      </c>
      <c r="IK25" s="4">
        <v>1</v>
      </c>
      <c r="IL25" s="24">
        <v>38.6</v>
      </c>
      <c r="IM25" s="7">
        <v>4.7</v>
      </c>
      <c r="IN25" s="24">
        <v>19.399999999999999</v>
      </c>
      <c r="IO25" s="24">
        <v>1.61</v>
      </c>
      <c r="IP25" s="24">
        <v>43.2</v>
      </c>
      <c r="IQ25" s="7">
        <v>6.85</v>
      </c>
      <c r="IR25" s="7">
        <v>5.01</v>
      </c>
      <c r="IS25" s="7">
        <v>1.37</v>
      </c>
      <c r="IT25" s="7">
        <v>1.49</v>
      </c>
      <c r="IU25" s="7">
        <v>3.37</v>
      </c>
      <c r="IV25" s="4">
        <f t="shared" si="32"/>
        <v>0</v>
      </c>
      <c r="IW25" s="24">
        <v>5.8</v>
      </c>
      <c r="IX25" s="4">
        <f t="shared" si="72"/>
        <v>0</v>
      </c>
    </row>
    <row r="26" spans="1:276" x14ac:dyDescent="0.25">
      <c r="A26" s="3">
        <v>25</v>
      </c>
      <c r="B26" s="3">
        <v>0</v>
      </c>
      <c r="C26" s="3">
        <v>1</v>
      </c>
      <c r="D26" s="3">
        <v>0</v>
      </c>
      <c r="E26" s="5">
        <v>2</v>
      </c>
      <c r="F26" s="5">
        <v>67</v>
      </c>
      <c r="G26" s="55">
        <v>0</v>
      </c>
      <c r="H26" s="6">
        <v>1.7</v>
      </c>
      <c r="I26" s="5">
        <v>125</v>
      </c>
      <c r="J26" s="6">
        <f t="shared" si="48"/>
        <v>2.4679100689706983</v>
      </c>
      <c r="K26" s="6">
        <f t="shared" si="49"/>
        <v>43.252595155709351</v>
      </c>
      <c r="L26" s="5">
        <v>5</v>
      </c>
      <c r="M26" s="5">
        <v>120</v>
      </c>
      <c r="N26" s="5">
        <v>130</v>
      </c>
      <c r="O26" s="5">
        <v>80</v>
      </c>
      <c r="P26" s="5">
        <v>89</v>
      </c>
      <c r="Q26" s="5">
        <v>20</v>
      </c>
      <c r="R26" s="5">
        <v>1</v>
      </c>
      <c r="S26" s="5">
        <v>2</v>
      </c>
      <c r="T26" s="5">
        <v>0</v>
      </c>
      <c r="U26" s="5">
        <v>0</v>
      </c>
      <c r="V26" s="4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1</v>
      </c>
      <c r="AX26" s="5">
        <v>0</v>
      </c>
      <c r="AY26" s="5">
        <f>IF(F26&gt;60,1,0)</f>
        <v>1</v>
      </c>
      <c r="AZ26" s="5">
        <v>0</v>
      </c>
      <c r="BA26" s="5">
        <f>C26</f>
        <v>1</v>
      </c>
      <c r="BB26" s="5">
        <v>0</v>
      </c>
      <c r="BC26" s="5">
        <v>1</v>
      </c>
      <c r="BD26" s="5">
        <v>1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1</v>
      </c>
      <c r="BM26" s="5">
        <v>1</v>
      </c>
      <c r="BN26" s="5">
        <f t="shared" si="50"/>
        <v>0</v>
      </c>
      <c r="BO26" s="5">
        <f t="shared" si="51"/>
        <v>1</v>
      </c>
      <c r="BP26" s="5">
        <v>0</v>
      </c>
      <c r="BQ26" s="5">
        <f t="shared" si="52"/>
        <v>0</v>
      </c>
      <c r="BR26" s="5">
        <f t="shared" si="53"/>
        <v>0</v>
      </c>
      <c r="BS26" s="5">
        <f t="shared" si="54"/>
        <v>1</v>
      </c>
      <c r="BT26" s="5">
        <v>0</v>
      </c>
      <c r="BU26" s="23">
        <f t="shared" si="8"/>
        <v>4.5</v>
      </c>
      <c r="BV26" s="23">
        <f t="shared" si="55"/>
        <v>2</v>
      </c>
      <c r="BW26" s="5">
        <v>2</v>
      </c>
      <c r="BX26" s="5">
        <f t="shared" si="56"/>
        <v>2</v>
      </c>
      <c r="BY26" s="5">
        <f t="shared" si="57"/>
        <v>2</v>
      </c>
      <c r="BZ26" s="5">
        <f t="shared" si="58"/>
        <v>0</v>
      </c>
      <c r="CA26" s="5">
        <f t="shared" si="59"/>
        <v>0</v>
      </c>
      <c r="CB26" s="5">
        <f t="shared" si="60"/>
        <v>1</v>
      </c>
      <c r="CC26" s="5">
        <f t="shared" si="61"/>
        <v>0</v>
      </c>
      <c r="CD26" s="5">
        <f t="shared" si="62"/>
        <v>0</v>
      </c>
      <c r="CE26" s="5">
        <f t="shared" si="63"/>
        <v>0</v>
      </c>
      <c r="CF26" s="5">
        <f t="shared" si="64"/>
        <v>1</v>
      </c>
      <c r="CG26" s="5">
        <f t="shared" si="65"/>
        <v>1</v>
      </c>
      <c r="CH26" s="5">
        <f>IF(F26&gt;65,1,0)</f>
        <v>1</v>
      </c>
      <c r="CI26" s="4">
        <f t="shared" si="20"/>
        <v>13</v>
      </c>
      <c r="CJ26" s="4">
        <f t="shared" si="21"/>
        <v>5</v>
      </c>
      <c r="CK26" s="4">
        <v>3</v>
      </c>
      <c r="CL26" s="4">
        <v>3</v>
      </c>
      <c r="CM26" s="5">
        <f t="shared" si="66"/>
        <v>2</v>
      </c>
      <c r="CN26" s="5">
        <f t="shared" si="67"/>
        <v>2</v>
      </c>
      <c r="CO26" s="5">
        <f t="shared" si="68"/>
        <v>1</v>
      </c>
      <c r="CP26" s="4">
        <v>0</v>
      </c>
      <c r="CQ26" s="5">
        <f t="shared" si="69"/>
        <v>0</v>
      </c>
      <c r="CR26" s="5">
        <f>C26</f>
        <v>1</v>
      </c>
      <c r="CS26" s="4">
        <v>0</v>
      </c>
      <c r="CT26" s="4">
        <v>1</v>
      </c>
      <c r="CU26" s="4">
        <v>3</v>
      </c>
      <c r="CV26" s="4">
        <v>0</v>
      </c>
      <c r="CW26" s="5">
        <f>B26</f>
        <v>0</v>
      </c>
      <c r="CX26" s="4">
        <v>0</v>
      </c>
      <c r="CY26" s="4">
        <v>0</v>
      </c>
      <c r="CZ26" s="5">
        <f>F26</f>
        <v>67</v>
      </c>
      <c r="DA26" s="5">
        <f>IF(E26=1,1,0)</f>
        <v>0</v>
      </c>
      <c r="DB26" s="4">
        <v>0</v>
      </c>
      <c r="DC26" s="4">
        <v>0</v>
      </c>
      <c r="DD26" s="4">
        <v>0</v>
      </c>
      <c r="DE26" s="5">
        <f>IF(M26&gt;110,1,0)</f>
        <v>1</v>
      </c>
      <c r="DF26" s="5">
        <f>IF(N26&lt;100,1,0)</f>
        <v>0</v>
      </c>
      <c r="DG26" s="5">
        <f>IF(Q26&gt;30,1,0)</f>
        <v>0</v>
      </c>
      <c r="DH26" s="4">
        <v>0</v>
      </c>
      <c r="DI26" s="4">
        <v>0</v>
      </c>
      <c r="DJ26" s="5">
        <f>IF(P26&lt;90,1,0)</f>
        <v>1</v>
      </c>
      <c r="DK26" s="4">
        <f t="shared" si="73"/>
        <v>107</v>
      </c>
      <c r="DL26" s="4">
        <v>4</v>
      </c>
      <c r="DM26" s="4">
        <f t="shared" si="74"/>
        <v>2</v>
      </c>
      <c r="DN26" s="5">
        <f>IF(DM26=0,1,2)</f>
        <v>2</v>
      </c>
      <c r="DO26" s="5">
        <f>M26</f>
        <v>120</v>
      </c>
      <c r="DP26" s="5">
        <f t="shared" si="36"/>
        <v>1</v>
      </c>
      <c r="DQ26" s="5">
        <f t="shared" si="37"/>
        <v>0</v>
      </c>
      <c r="DR26" s="4">
        <v>1</v>
      </c>
      <c r="DS26" s="4">
        <v>0</v>
      </c>
      <c r="DT26" s="4">
        <v>1</v>
      </c>
      <c r="DU26" s="4">
        <v>0</v>
      </c>
      <c r="DV26" s="4">
        <v>0</v>
      </c>
      <c r="DW26" s="4">
        <v>34</v>
      </c>
      <c r="DX26" s="4">
        <v>49</v>
      </c>
      <c r="DY26" s="4">
        <v>45</v>
      </c>
      <c r="DZ26" s="4">
        <v>56</v>
      </c>
      <c r="EA26" s="4">
        <v>72</v>
      </c>
      <c r="EB26" s="24">
        <f>EA26/J26</f>
        <v>29.174482857079692</v>
      </c>
      <c r="EC26" s="4">
        <v>0</v>
      </c>
      <c r="ED26" s="4">
        <v>58</v>
      </c>
      <c r="EE26" s="4">
        <v>35</v>
      </c>
      <c r="EF26" s="4">
        <v>138</v>
      </c>
      <c r="EG26" s="4">
        <v>47</v>
      </c>
      <c r="EH26" s="4">
        <v>91</v>
      </c>
      <c r="EI26" s="4">
        <v>1</v>
      </c>
      <c r="EJ26" s="4">
        <v>66</v>
      </c>
      <c r="EK26" s="4">
        <v>0</v>
      </c>
      <c r="EL26" s="4">
        <v>0</v>
      </c>
      <c r="EM26" s="4">
        <v>12</v>
      </c>
      <c r="EN26" s="4">
        <v>16</v>
      </c>
      <c r="EO26" s="4">
        <v>7</v>
      </c>
      <c r="EP26" s="4">
        <v>10</v>
      </c>
      <c r="EQ26" s="4">
        <v>16</v>
      </c>
      <c r="ER26" s="4">
        <v>8</v>
      </c>
      <c r="ES26" s="4">
        <v>250</v>
      </c>
      <c r="ET26" s="24">
        <v>118.71</v>
      </c>
      <c r="EU26" s="4">
        <v>1</v>
      </c>
      <c r="EV26" s="7">
        <v>1</v>
      </c>
      <c r="EW26" s="4">
        <v>43</v>
      </c>
      <c r="EX26" s="4">
        <v>60</v>
      </c>
      <c r="EY26" s="4">
        <v>24</v>
      </c>
      <c r="EZ26" s="4">
        <v>78</v>
      </c>
      <c r="FA26" s="24">
        <f>EZ26/J26</f>
        <v>31.605689761836334</v>
      </c>
      <c r="FB26" s="4">
        <v>1</v>
      </c>
      <c r="FC26" s="4">
        <v>40</v>
      </c>
      <c r="FD26" s="4">
        <v>43</v>
      </c>
      <c r="FE26" s="4">
        <v>68</v>
      </c>
      <c r="FF26" s="4">
        <v>0</v>
      </c>
      <c r="FG26" s="6">
        <f t="shared" si="70"/>
        <v>0.74137931034482762</v>
      </c>
      <c r="FH26" s="5">
        <f t="shared" si="43"/>
        <v>0</v>
      </c>
      <c r="FI26" s="5">
        <f t="shared" si="71"/>
        <v>0</v>
      </c>
      <c r="FJ26" s="4">
        <v>0</v>
      </c>
      <c r="FK26" s="4">
        <v>17</v>
      </c>
      <c r="FL26" s="4">
        <v>0</v>
      </c>
      <c r="FM26" s="4">
        <v>10</v>
      </c>
      <c r="FN26" s="31">
        <f t="shared" si="75"/>
        <v>0.41176470588235292</v>
      </c>
      <c r="FO26" s="4">
        <v>41</v>
      </c>
      <c r="FP26" s="4">
        <v>0</v>
      </c>
      <c r="FQ26" s="4">
        <v>0</v>
      </c>
      <c r="FR26" s="4">
        <v>18</v>
      </c>
      <c r="FS26" s="4">
        <v>0</v>
      </c>
      <c r="FT26" s="4">
        <v>0</v>
      </c>
      <c r="FU26" s="4">
        <v>2</v>
      </c>
      <c r="FV26" s="4">
        <v>1</v>
      </c>
      <c r="FW26" s="4">
        <v>2</v>
      </c>
      <c r="FX26" s="24">
        <v>25</v>
      </c>
      <c r="FY26" s="24">
        <v>38</v>
      </c>
      <c r="FZ26" s="4">
        <v>1</v>
      </c>
      <c r="GA26" s="4">
        <v>0</v>
      </c>
      <c r="GB26" s="4">
        <v>28</v>
      </c>
      <c r="GC26" s="4">
        <v>1</v>
      </c>
      <c r="GD26" s="4">
        <v>1</v>
      </c>
      <c r="GE26" s="4">
        <v>2</v>
      </c>
      <c r="GF26" s="4">
        <v>3</v>
      </c>
      <c r="GG26" s="4">
        <v>0</v>
      </c>
      <c r="GI26" s="4">
        <v>1</v>
      </c>
      <c r="GJ26" s="4">
        <v>1</v>
      </c>
      <c r="GK26" s="4">
        <v>1</v>
      </c>
      <c r="GL26" s="4">
        <v>1</v>
      </c>
      <c r="GM26" s="4">
        <v>1</v>
      </c>
      <c r="GN26" s="4">
        <v>1</v>
      </c>
      <c r="GO26" s="4">
        <v>1</v>
      </c>
      <c r="GP26" s="4">
        <v>1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3</v>
      </c>
      <c r="GZ26" s="4">
        <v>1</v>
      </c>
      <c r="HA26" s="28">
        <v>3</v>
      </c>
      <c r="HB26" s="4">
        <v>0</v>
      </c>
      <c r="HC26" s="4">
        <v>0</v>
      </c>
      <c r="HD26" s="4">
        <v>1</v>
      </c>
      <c r="HE26" s="4">
        <v>1</v>
      </c>
      <c r="HF26" s="4">
        <v>0</v>
      </c>
      <c r="HI26" s="5"/>
      <c r="HL26" s="4">
        <v>60</v>
      </c>
      <c r="HM26" s="4">
        <v>0</v>
      </c>
      <c r="HN26" s="4">
        <v>0</v>
      </c>
      <c r="HO26" s="7">
        <v>0.01</v>
      </c>
      <c r="HP26" s="4">
        <v>0</v>
      </c>
      <c r="HQ26" s="7">
        <v>55.27</v>
      </c>
      <c r="HR26" s="4">
        <v>0</v>
      </c>
      <c r="HS26" s="7">
        <v>10.73</v>
      </c>
      <c r="HT26" s="4">
        <v>0</v>
      </c>
      <c r="HU26" s="4">
        <v>2871</v>
      </c>
      <c r="HV26" s="4">
        <v>1</v>
      </c>
      <c r="HW26" s="7">
        <v>135.93</v>
      </c>
      <c r="HX26" s="4">
        <v>1</v>
      </c>
      <c r="HY26" s="4">
        <v>35</v>
      </c>
      <c r="HZ26" s="24">
        <v>65</v>
      </c>
      <c r="IA26" s="4">
        <v>0</v>
      </c>
      <c r="IB26" s="7">
        <v>4.92</v>
      </c>
      <c r="IC26" s="4">
        <v>0</v>
      </c>
      <c r="ID26" s="7">
        <v>4.9000000000000004</v>
      </c>
      <c r="IE26" s="4">
        <v>148</v>
      </c>
      <c r="IF26" s="4">
        <v>0</v>
      </c>
      <c r="IG26" s="4">
        <v>250</v>
      </c>
      <c r="IH26" s="4">
        <v>0</v>
      </c>
      <c r="II26" s="4">
        <v>0</v>
      </c>
      <c r="IJ26" s="4">
        <v>24</v>
      </c>
      <c r="IK26" s="4">
        <v>1</v>
      </c>
      <c r="IL26" s="24">
        <v>32.9</v>
      </c>
      <c r="IM26" s="7">
        <v>3.58</v>
      </c>
      <c r="IN26" s="24">
        <v>15.9</v>
      </c>
      <c r="IO26" s="24">
        <v>1.34</v>
      </c>
      <c r="IP26" s="24">
        <v>70</v>
      </c>
      <c r="IQ26" s="7">
        <v>5.5</v>
      </c>
      <c r="IR26" s="7">
        <v>3.87</v>
      </c>
      <c r="IS26" s="7">
        <v>1.2</v>
      </c>
      <c r="IT26" s="7">
        <v>1.93</v>
      </c>
      <c r="IU26" s="7">
        <v>8.3000000000000007</v>
      </c>
      <c r="IV26" s="4">
        <f t="shared" ref="IV26:IV58" si="76">IF(IU26&gt;10,1,0)</f>
        <v>0</v>
      </c>
      <c r="IW26" s="24">
        <v>5.05</v>
      </c>
      <c r="IX26" s="4">
        <f t="shared" si="72"/>
        <v>0</v>
      </c>
    </row>
    <row r="27" spans="1:276" x14ac:dyDescent="0.25">
      <c r="A27" s="3">
        <v>26</v>
      </c>
      <c r="B27" s="3">
        <v>0</v>
      </c>
      <c r="C27" s="3">
        <v>0</v>
      </c>
      <c r="D27" s="3">
        <v>0</v>
      </c>
      <c r="E27" s="5">
        <v>1</v>
      </c>
      <c r="F27" s="5">
        <v>77</v>
      </c>
      <c r="G27" s="55">
        <v>0</v>
      </c>
      <c r="H27" s="6">
        <v>1.7</v>
      </c>
      <c r="I27" s="5">
        <v>60</v>
      </c>
      <c r="J27" s="6">
        <f t="shared" si="48"/>
        <v>1.6916434090514034</v>
      </c>
      <c r="K27" s="23">
        <f t="shared" si="49"/>
        <v>20.761245674740486</v>
      </c>
      <c r="L27" s="5">
        <v>1</v>
      </c>
      <c r="M27" s="5">
        <v>110</v>
      </c>
      <c r="N27" s="5">
        <v>105</v>
      </c>
      <c r="O27" s="5">
        <v>70</v>
      </c>
      <c r="P27" s="5">
        <v>95</v>
      </c>
      <c r="Q27" s="5">
        <v>22</v>
      </c>
      <c r="R27" s="5">
        <v>1</v>
      </c>
      <c r="S27" s="5">
        <v>1</v>
      </c>
      <c r="T27" s="5">
        <v>0</v>
      </c>
      <c r="U27" s="5">
        <v>0</v>
      </c>
      <c r="V27" s="4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1</v>
      </c>
      <c r="AR27" s="5">
        <v>0</v>
      </c>
      <c r="AS27" s="5">
        <v>0</v>
      </c>
      <c r="AT27" s="5">
        <v>0</v>
      </c>
      <c r="AU27" s="5">
        <v>1</v>
      </c>
      <c r="AV27" s="5">
        <v>0</v>
      </c>
      <c r="AW27" s="5">
        <v>1</v>
      </c>
      <c r="AX27" s="5">
        <v>0</v>
      </c>
      <c r="AY27" s="5">
        <f>IF(F27&gt;60,1,0)</f>
        <v>1</v>
      </c>
      <c r="AZ27" s="5">
        <v>0</v>
      </c>
      <c r="BA27" s="5">
        <f>C27</f>
        <v>0</v>
      </c>
      <c r="BB27" s="5">
        <v>0</v>
      </c>
      <c r="BC27" s="5">
        <v>1</v>
      </c>
      <c r="BD27" s="5">
        <v>1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1</v>
      </c>
      <c r="BK27" s="5">
        <v>1</v>
      </c>
      <c r="BL27" s="5">
        <v>0</v>
      </c>
      <c r="BM27" s="5">
        <v>1</v>
      </c>
      <c r="BN27" s="5">
        <f t="shared" si="50"/>
        <v>0</v>
      </c>
      <c r="BO27" s="5">
        <f t="shared" si="51"/>
        <v>1</v>
      </c>
      <c r="BP27" s="5">
        <v>0</v>
      </c>
      <c r="BQ27" s="5">
        <f t="shared" si="52"/>
        <v>0</v>
      </c>
      <c r="BR27" s="5">
        <f t="shared" si="53"/>
        <v>0</v>
      </c>
      <c r="BS27" s="5">
        <f t="shared" si="54"/>
        <v>1</v>
      </c>
      <c r="BT27" s="5">
        <v>1</v>
      </c>
      <c r="BU27" s="23">
        <f t="shared" si="8"/>
        <v>7.5</v>
      </c>
      <c r="BV27" s="23">
        <f t="shared" si="55"/>
        <v>3</v>
      </c>
      <c r="BW27" s="5">
        <v>3</v>
      </c>
      <c r="BX27" s="5">
        <f t="shared" si="56"/>
        <v>2</v>
      </c>
      <c r="BY27" s="5">
        <f t="shared" si="57"/>
        <v>2</v>
      </c>
      <c r="BZ27" s="5">
        <f t="shared" si="58"/>
        <v>0</v>
      </c>
      <c r="CA27" s="5">
        <f t="shared" si="59"/>
        <v>0</v>
      </c>
      <c r="CB27" s="5">
        <f t="shared" si="60"/>
        <v>1</v>
      </c>
      <c r="CC27" s="5">
        <f t="shared" si="61"/>
        <v>0</v>
      </c>
      <c r="CD27" s="5">
        <f t="shared" si="62"/>
        <v>0</v>
      </c>
      <c r="CE27" s="5">
        <f t="shared" si="63"/>
        <v>0</v>
      </c>
      <c r="CF27" s="5">
        <f t="shared" si="64"/>
        <v>0</v>
      </c>
      <c r="CG27" s="5">
        <f t="shared" si="65"/>
        <v>1</v>
      </c>
      <c r="CH27" s="5">
        <f>IF(F27&gt;65,1,0)</f>
        <v>1</v>
      </c>
      <c r="CI27" s="4">
        <f t="shared" si="20"/>
        <v>10</v>
      </c>
      <c r="CJ27" s="4">
        <f t="shared" si="21"/>
        <v>4</v>
      </c>
      <c r="CK27" s="4">
        <v>2</v>
      </c>
      <c r="CL27" s="4">
        <v>2</v>
      </c>
      <c r="CM27" s="5">
        <f t="shared" si="66"/>
        <v>2</v>
      </c>
      <c r="CN27" s="5">
        <f t="shared" si="67"/>
        <v>2</v>
      </c>
      <c r="CO27" s="5">
        <f t="shared" si="68"/>
        <v>1</v>
      </c>
      <c r="CP27" s="4">
        <v>3</v>
      </c>
      <c r="CQ27" s="5">
        <f t="shared" si="69"/>
        <v>0</v>
      </c>
      <c r="CR27" s="5">
        <f>C27</f>
        <v>0</v>
      </c>
      <c r="CS27" s="4">
        <v>0</v>
      </c>
      <c r="CT27" s="4">
        <v>1</v>
      </c>
      <c r="CU27" s="4">
        <v>1</v>
      </c>
      <c r="CV27" s="4">
        <v>1</v>
      </c>
      <c r="CW27" s="5">
        <f>B27</f>
        <v>0</v>
      </c>
      <c r="CX27" s="4">
        <v>0</v>
      </c>
      <c r="CY27" s="4">
        <v>0</v>
      </c>
      <c r="CZ27" s="5">
        <f>F27</f>
        <v>77</v>
      </c>
      <c r="DA27" s="5">
        <f>IF(E27=1,1,0)</f>
        <v>1</v>
      </c>
      <c r="DB27" s="4">
        <v>0</v>
      </c>
      <c r="DC27" s="4">
        <v>1</v>
      </c>
      <c r="DD27" s="4">
        <v>0</v>
      </c>
      <c r="DE27" s="5">
        <f>IF(M27&gt;110,1,0)</f>
        <v>0</v>
      </c>
      <c r="DF27" s="5">
        <f>IF(N27&lt;100,1,0)</f>
        <v>0</v>
      </c>
      <c r="DG27" s="5">
        <f>IF(Q27&gt;30,1,0)</f>
        <v>0</v>
      </c>
      <c r="DH27" s="4">
        <v>0</v>
      </c>
      <c r="DI27" s="4">
        <v>1</v>
      </c>
      <c r="DJ27" s="5">
        <f>IF(P27&lt;90,1,0)</f>
        <v>0</v>
      </c>
      <c r="DK27" s="4">
        <f t="shared" si="73"/>
        <v>157</v>
      </c>
      <c r="DL27" s="4">
        <v>5</v>
      </c>
      <c r="DM27" s="4">
        <f t="shared" si="74"/>
        <v>1</v>
      </c>
      <c r="DN27" s="5">
        <f>IF(DM27=0,1,2)</f>
        <v>2</v>
      </c>
      <c r="DO27" s="5">
        <f>M27</f>
        <v>110</v>
      </c>
      <c r="DP27" s="5">
        <f t="shared" si="36"/>
        <v>1</v>
      </c>
      <c r="DQ27" s="5">
        <f t="shared" si="37"/>
        <v>0</v>
      </c>
      <c r="DR27" s="4">
        <v>1</v>
      </c>
      <c r="DS27" s="4">
        <v>1</v>
      </c>
      <c r="DT27" s="4">
        <v>0</v>
      </c>
      <c r="DU27" s="4">
        <v>0</v>
      </c>
      <c r="DV27" s="4">
        <v>1</v>
      </c>
      <c r="DW27" s="4">
        <v>23</v>
      </c>
      <c r="DX27" s="4">
        <v>36</v>
      </c>
      <c r="DY27" s="4">
        <v>44</v>
      </c>
      <c r="DZ27" s="4">
        <v>54</v>
      </c>
      <c r="EA27" s="4">
        <v>66</v>
      </c>
      <c r="EB27" s="24">
        <f>EA27/J27</f>
        <v>39.01531472109113</v>
      </c>
      <c r="EC27" s="4">
        <v>1</v>
      </c>
      <c r="ED27" s="4">
        <v>43</v>
      </c>
      <c r="EE27" s="4">
        <v>30</v>
      </c>
      <c r="EF27" s="4">
        <v>67</v>
      </c>
      <c r="EG27" s="4">
        <v>27</v>
      </c>
      <c r="EH27" s="4">
        <v>30</v>
      </c>
      <c r="EI27" s="4">
        <v>0</v>
      </c>
      <c r="EJ27" s="4">
        <v>43</v>
      </c>
      <c r="EK27" s="4">
        <v>1</v>
      </c>
      <c r="EL27" s="4">
        <v>0</v>
      </c>
      <c r="EM27" s="4">
        <v>12</v>
      </c>
      <c r="EN27" s="4">
        <v>14</v>
      </c>
      <c r="EO27" s="4">
        <v>3</v>
      </c>
      <c r="EP27" s="4">
        <v>10</v>
      </c>
      <c r="EQ27" s="4">
        <v>12</v>
      </c>
      <c r="ER27" s="4">
        <v>6</v>
      </c>
      <c r="EU27" s="4">
        <v>1</v>
      </c>
      <c r="EV27" s="7">
        <v>1.1299999999999999</v>
      </c>
      <c r="EW27" s="4">
        <v>37</v>
      </c>
      <c r="EX27" s="4">
        <v>49</v>
      </c>
      <c r="EY27" s="4">
        <v>20</v>
      </c>
      <c r="EZ27" s="4">
        <v>54</v>
      </c>
      <c r="FA27" s="24">
        <f>EZ27/J27</f>
        <v>31.921621135438194</v>
      </c>
      <c r="FB27" s="4">
        <v>1</v>
      </c>
      <c r="FC27" s="4">
        <v>30</v>
      </c>
      <c r="FD27" s="4">
        <v>35</v>
      </c>
      <c r="FE27" s="4">
        <v>56</v>
      </c>
      <c r="FF27" s="4">
        <v>0</v>
      </c>
      <c r="FG27" s="6">
        <f t="shared" si="70"/>
        <v>0.81395348837209303</v>
      </c>
      <c r="FH27" s="5">
        <f t="shared" si="43"/>
        <v>0</v>
      </c>
      <c r="FI27" s="5">
        <f t="shared" si="71"/>
        <v>0</v>
      </c>
      <c r="FJ27" s="4">
        <v>0</v>
      </c>
      <c r="FK27" s="4">
        <v>16</v>
      </c>
      <c r="FL27" s="4">
        <v>0</v>
      </c>
      <c r="FM27" s="4">
        <v>4</v>
      </c>
      <c r="FN27" s="31">
        <f t="shared" si="75"/>
        <v>0.75</v>
      </c>
      <c r="FO27" s="4">
        <v>34</v>
      </c>
      <c r="FP27" s="4">
        <v>0</v>
      </c>
      <c r="FQ27" s="4">
        <v>0</v>
      </c>
      <c r="FR27" s="4">
        <v>14</v>
      </c>
      <c r="FS27" s="4">
        <v>1</v>
      </c>
      <c r="FT27" s="4">
        <v>1</v>
      </c>
      <c r="FU27" s="4">
        <v>2</v>
      </c>
      <c r="FV27" s="4">
        <v>1</v>
      </c>
      <c r="FW27" s="4">
        <v>2</v>
      </c>
      <c r="FX27" s="24">
        <v>23</v>
      </c>
      <c r="FY27" s="24">
        <v>31</v>
      </c>
      <c r="FZ27" s="4">
        <v>1</v>
      </c>
      <c r="GA27" s="4">
        <v>0</v>
      </c>
      <c r="GB27" s="4">
        <v>22</v>
      </c>
      <c r="GC27" s="4">
        <v>0</v>
      </c>
      <c r="GD27" s="4">
        <v>1</v>
      </c>
      <c r="GE27" s="4">
        <v>2</v>
      </c>
      <c r="GF27" s="4">
        <v>1</v>
      </c>
      <c r="GG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1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1</v>
      </c>
      <c r="GZ27" s="4">
        <v>1</v>
      </c>
      <c r="HA27" s="28">
        <v>3</v>
      </c>
      <c r="HB27" s="4">
        <v>0</v>
      </c>
      <c r="HC27" s="4">
        <v>0</v>
      </c>
      <c r="HD27" s="4">
        <v>0</v>
      </c>
      <c r="HE27" s="4">
        <v>0</v>
      </c>
      <c r="HF27" s="4">
        <v>1</v>
      </c>
      <c r="HG27" s="24">
        <v>26</v>
      </c>
      <c r="HH27" s="24">
        <v>28</v>
      </c>
      <c r="HI27" s="5">
        <f t="shared" si="35"/>
        <v>0</v>
      </c>
      <c r="HJ27" s="24">
        <v>18</v>
      </c>
      <c r="HK27" s="24">
        <v>24</v>
      </c>
      <c r="HL27" s="4">
        <v>20</v>
      </c>
      <c r="HM27" s="4">
        <v>1</v>
      </c>
      <c r="HN27" s="4">
        <v>0</v>
      </c>
      <c r="HO27" s="7">
        <v>0.02</v>
      </c>
      <c r="HP27" s="4">
        <v>0</v>
      </c>
      <c r="HQ27" s="7">
        <v>87.49</v>
      </c>
      <c r="HR27" s="4">
        <v>0</v>
      </c>
      <c r="HS27" s="7">
        <v>23.09</v>
      </c>
      <c r="HT27" s="4">
        <v>0</v>
      </c>
      <c r="HU27" s="4">
        <v>2270</v>
      </c>
      <c r="HV27" s="4">
        <v>1</v>
      </c>
      <c r="HW27" s="7">
        <v>102.18</v>
      </c>
      <c r="HX27" s="4">
        <v>0</v>
      </c>
      <c r="HY27" s="4">
        <v>61</v>
      </c>
      <c r="HZ27" s="24">
        <v>165</v>
      </c>
      <c r="IA27" s="4">
        <v>1</v>
      </c>
      <c r="IB27" s="7">
        <v>11.43</v>
      </c>
      <c r="IC27" s="4">
        <v>1</v>
      </c>
      <c r="ID27" s="7">
        <v>3.82</v>
      </c>
      <c r="IE27" s="4">
        <v>136</v>
      </c>
      <c r="IF27" s="4">
        <v>0</v>
      </c>
      <c r="IG27" s="4">
        <v>68</v>
      </c>
      <c r="IH27" s="4">
        <v>0</v>
      </c>
      <c r="II27" s="4">
        <v>1</v>
      </c>
      <c r="IJ27" s="4">
        <v>12</v>
      </c>
      <c r="IK27" s="4">
        <v>0</v>
      </c>
      <c r="IL27" s="24">
        <v>27.9</v>
      </c>
      <c r="IM27" s="7">
        <v>2.37</v>
      </c>
      <c r="IN27" s="24">
        <v>19.2</v>
      </c>
      <c r="IO27" s="24">
        <v>1.3</v>
      </c>
      <c r="IP27" s="24">
        <v>62</v>
      </c>
      <c r="IU27" s="7">
        <v>2.2999999999999998</v>
      </c>
      <c r="IV27" s="4">
        <f t="shared" si="76"/>
        <v>0</v>
      </c>
      <c r="IW27" s="24">
        <v>5.03</v>
      </c>
      <c r="IX27" s="4">
        <f t="shared" si="72"/>
        <v>0</v>
      </c>
      <c r="IY27" s="7">
        <v>7.35</v>
      </c>
      <c r="IZ27" s="4">
        <v>32</v>
      </c>
      <c r="JA27" s="4">
        <v>25</v>
      </c>
      <c r="JE27" s="24">
        <v>9.3000000000000007</v>
      </c>
      <c r="JF27" s="4">
        <v>30</v>
      </c>
      <c r="JG27" s="4">
        <v>41</v>
      </c>
      <c r="JK27" s="24">
        <v>3.7</v>
      </c>
      <c r="JM27" s="7">
        <v>1.1499999999999999</v>
      </c>
      <c r="JO27" s="24">
        <v>14</v>
      </c>
      <c r="JP27" s="24">
        <v>2.7</v>
      </c>
    </row>
    <row r="28" spans="1:276" x14ac:dyDescent="0.25">
      <c r="A28" s="3">
        <v>27</v>
      </c>
      <c r="B28" s="3">
        <v>0</v>
      </c>
      <c r="C28" s="3">
        <v>1</v>
      </c>
      <c r="D28" s="3">
        <v>1</v>
      </c>
      <c r="E28" s="5">
        <v>2</v>
      </c>
      <c r="F28" s="5">
        <v>56</v>
      </c>
      <c r="G28" s="55">
        <v>0</v>
      </c>
      <c r="H28" s="6">
        <v>1.64</v>
      </c>
      <c r="I28" s="5">
        <v>88</v>
      </c>
      <c r="J28" s="6">
        <f t="shared" si="48"/>
        <v>2.0291016223331644</v>
      </c>
      <c r="K28" s="6">
        <f t="shared" si="49"/>
        <v>32.718619869125526</v>
      </c>
      <c r="L28" s="5">
        <v>3</v>
      </c>
      <c r="M28" s="5">
        <v>82</v>
      </c>
      <c r="N28" s="5">
        <v>105</v>
      </c>
      <c r="O28" s="5">
        <v>70</v>
      </c>
      <c r="P28" s="5">
        <v>99</v>
      </c>
      <c r="Q28" s="5">
        <v>17</v>
      </c>
      <c r="R28" s="5">
        <v>0</v>
      </c>
      <c r="S28" s="5"/>
      <c r="T28" s="5">
        <v>0</v>
      </c>
      <c r="U28" s="5">
        <v>0</v>
      </c>
      <c r="V28" s="4">
        <v>0</v>
      </c>
      <c r="W28" s="5">
        <v>0</v>
      </c>
      <c r="X28" s="5">
        <v>1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1</v>
      </c>
      <c r="AV28" s="5">
        <v>0</v>
      </c>
      <c r="AW28" s="5">
        <v>0</v>
      </c>
      <c r="AX28" s="5">
        <v>0</v>
      </c>
      <c r="AY28" s="5">
        <f>IF(F28&gt;60,1,0)</f>
        <v>0</v>
      </c>
      <c r="AZ28" s="5">
        <v>0</v>
      </c>
      <c r="BA28" s="5">
        <f>C28</f>
        <v>1</v>
      </c>
      <c r="BB28" s="5">
        <v>0</v>
      </c>
      <c r="BC28" s="5">
        <v>1</v>
      </c>
      <c r="BD28" s="5">
        <v>1</v>
      </c>
      <c r="BE28" s="5">
        <v>0</v>
      </c>
      <c r="BF28" s="5">
        <v>0</v>
      </c>
      <c r="BG28" s="5">
        <v>1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f t="shared" si="50"/>
        <v>1</v>
      </c>
      <c r="BO28" s="5">
        <f t="shared" si="51"/>
        <v>0</v>
      </c>
      <c r="BP28" s="5">
        <v>0</v>
      </c>
      <c r="BQ28" s="5">
        <f t="shared" si="52"/>
        <v>0</v>
      </c>
      <c r="BR28" s="5">
        <f t="shared" si="53"/>
        <v>0</v>
      </c>
      <c r="BS28" s="5">
        <f t="shared" si="54"/>
        <v>0</v>
      </c>
      <c r="BT28" s="5">
        <v>1</v>
      </c>
      <c r="BU28" s="23">
        <f t="shared" si="8"/>
        <v>4.5</v>
      </c>
      <c r="BV28" s="23">
        <f t="shared" si="55"/>
        <v>2</v>
      </c>
      <c r="BW28" s="5">
        <v>2</v>
      </c>
      <c r="BX28" s="5">
        <f t="shared" si="56"/>
        <v>2</v>
      </c>
      <c r="BY28" s="5">
        <f t="shared" si="57"/>
        <v>2</v>
      </c>
      <c r="BZ28" s="5">
        <f t="shared" si="58"/>
        <v>1</v>
      </c>
      <c r="CA28" s="5">
        <f t="shared" si="59"/>
        <v>1</v>
      </c>
      <c r="CB28" s="5">
        <f t="shared" si="60"/>
        <v>0</v>
      </c>
      <c r="CC28" s="5">
        <f t="shared" si="61"/>
        <v>0</v>
      </c>
      <c r="CD28" s="5">
        <f t="shared" si="62"/>
        <v>0</v>
      </c>
      <c r="CE28" s="5">
        <f t="shared" si="63"/>
        <v>0</v>
      </c>
      <c r="CF28" s="5">
        <f t="shared" si="64"/>
        <v>0</v>
      </c>
      <c r="CG28" s="5">
        <f t="shared" si="65"/>
        <v>0</v>
      </c>
      <c r="CH28" s="5">
        <f>IF(F28&gt;65,1,0)</f>
        <v>0</v>
      </c>
      <c r="CI28" s="4">
        <f t="shared" si="20"/>
        <v>6</v>
      </c>
      <c r="CJ28" s="4">
        <f t="shared" si="21"/>
        <v>2</v>
      </c>
      <c r="CK28" s="4">
        <v>2</v>
      </c>
      <c r="CL28" s="4">
        <v>2</v>
      </c>
      <c r="CM28" s="5">
        <f t="shared" si="66"/>
        <v>2</v>
      </c>
      <c r="CN28" s="5">
        <f t="shared" si="67"/>
        <v>1</v>
      </c>
      <c r="CO28" s="5">
        <f t="shared" si="68"/>
        <v>0</v>
      </c>
      <c r="CP28" s="4">
        <v>3</v>
      </c>
      <c r="CQ28" s="5">
        <f t="shared" si="69"/>
        <v>0</v>
      </c>
      <c r="CR28" s="5">
        <f>C28</f>
        <v>1</v>
      </c>
      <c r="CS28" s="4">
        <v>0</v>
      </c>
      <c r="CT28" s="4">
        <v>0</v>
      </c>
      <c r="CV28" s="4">
        <v>0</v>
      </c>
      <c r="CW28" s="5">
        <f>B28</f>
        <v>0</v>
      </c>
      <c r="CX28" s="4">
        <v>0</v>
      </c>
      <c r="CY28" s="4">
        <v>0</v>
      </c>
      <c r="CZ28" s="5">
        <f>F28</f>
        <v>56</v>
      </c>
      <c r="DA28" s="5">
        <f>IF(E28=1,1,0)</f>
        <v>0</v>
      </c>
      <c r="DB28" s="4">
        <v>0</v>
      </c>
      <c r="DC28" s="4">
        <v>1</v>
      </c>
      <c r="DD28" s="4">
        <v>0</v>
      </c>
      <c r="DE28" s="5">
        <f>IF(M28&gt;110,1,0)</f>
        <v>0</v>
      </c>
      <c r="DF28" s="5">
        <f>IF(N28&lt;100,1,0)</f>
        <v>0</v>
      </c>
      <c r="DG28" s="5">
        <f>IF(Q28&gt;30,1,0)</f>
        <v>0</v>
      </c>
      <c r="DH28" s="4">
        <v>0</v>
      </c>
      <c r="DI28" s="4">
        <v>0</v>
      </c>
      <c r="DJ28" s="5">
        <f>IF(P28&lt;90,1,0)</f>
        <v>0</v>
      </c>
      <c r="DK28" s="4">
        <f t="shared" si="73"/>
        <v>66</v>
      </c>
      <c r="DL28" s="4">
        <v>2</v>
      </c>
      <c r="DM28" s="4">
        <f t="shared" si="74"/>
        <v>1</v>
      </c>
      <c r="DN28" s="5">
        <f>IF(DM28=0,1,2)</f>
        <v>2</v>
      </c>
      <c r="DO28" s="5">
        <f>M28</f>
        <v>82</v>
      </c>
      <c r="DP28" s="5">
        <f t="shared" si="36"/>
        <v>0</v>
      </c>
      <c r="DQ28" s="5">
        <f t="shared" si="37"/>
        <v>0</v>
      </c>
      <c r="DR28" s="5">
        <v>0</v>
      </c>
      <c r="DS28" s="4">
        <v>0</v>
      </c>
      <c r="DT28" s="4">
        <v>0</v>
      </c>
      <c r="DU28" s="4">
        <v>1</v>
      </c>
      <c r="DV28" s="4">
        <v>0</v>
      </c>
      <c r="DW28" s="4">
        <v>28</v>
      </c>
      <c r="DX28" s="4">
        <v>39</v>
      </c>
      <c r="DY28" s="4">
        <v>43</v>
      </c>
      <c r="DZ28" s="4">
        <v>50</v>
      </c>
      <c r="EA28" s="4">
        <v>76</v>
      </c>
      <c r="EB28" s="24">
        <f>EA28/J28</f>
        <v>37.454999376823388</v>
      </c>
      <c r="EC28" s="4">
        <v>1</v>
      </c>
      <c r="ED28" s="4">
        <v>48</v>
      </c>
      <c r="EE28" s="4">
        <v>33</v>
      </c>
      <c r="EF28" s="4">
        <v>69</v>
      </c>
      <c r="EG28" s="4">
        <v>34</v>
      </c>
      <c r="EH28" s="4">
        <v>35</v>
      </c>
      <c r="EI28" s="4">
        <v>0</v>
      </c>
      <c r="EJ28" s="4">
        <v>49</v>
      </c>
      <c r="EK28" s="4">
        <v>1</v>
      </c>
      <c r="EL28" s="4">
        <v>0</v>
      </c>
      <c r="EM28" s="4">
        <v>13</v>
      </c>
      <c r="EN28" s="4">
        <v>17</v>
      </c>
      <c r="EO28" s="4">
        <v>5</v>
      </c>
      <c r="EP28" s="4">
        <v>5</v>
      </c>
      <c r="EQ28" s="4">
        <v>8</v>
      </c>
      <c r="ER28" s="4">
        <v>3</v>
      </c>
      <c r="ES28" s="4">
        <v>168</v>
      </c>
      <c r="ET28" s="24">
        <v>86.45</v>
      </c>
      <c r="EU28" s="4">
        <v>0</v>
      </c>
      <c r="EV28" s="7">
        <v>1.19</v>
      </c>
      <c r="EW28" s="4">
        <v>42</v>
      </c>
      <c r="EX28" s="4">
        <v>50</v>
      </c>
      <c r="EY28" s="4">
        <v>22</v>
      </c>
      <c r="EZ28" s="4">
        <v>68</v>
      </c>
      <c r="FA28" s="24">
        <f>EZ28/J28</f>
        <v>33.512367863473557</v>
      </c>
      <c r="FB28" s="4">
        <v>1</v>
      </c>
      <c r="FC28" s="4">
        <v>23</v>
      </c>
      <c r="FD28" s="4">
        <v>33</v>
      </c>
      <c r="FE28" s="4">
        <v>57</v>
      </c>
      <c r="FF28" s="4">
        <v>0</v>
      </c>
      <c r="FG28" s="6">
        <f t="shared" si="70"/>
        <v>0.6875</v>
      </c>
      <c r="FH28" s="5">
        <f t="shared" si="43"/>
        <v>0</v>
      </c>
      <c r="FI28" s="5">
        <f t="shared" si="71"/>
        <v>0</v>
      </c>
      <c r="FJ28" s="4">
        <v>0</v>
      </c>
      <c r="FK28" s="4">
        <v>16</v>
      </c>
      <c r="FL28" s="4">
        <v>0</v>
      </c>
      <c r="FM28" s="4">
        <v>4</v>
      </c>
      <c r="FN28" s="31">
        <f t="shared" si="75"/>
        <v>0.75</v>
      </c>
      <c r="FO28" s="4">
        <v>50</v>
      </c>
      <c r="FP28" s="4">
        <v>0</v>
      </c>
      <c r="FQ28" s="4">
        <v>0</v>
      </c>
      <c r="FR28" s="4">
        <v>18</v>
      </c>
      <c r="FS28" s="4">
        <v>0</v>
      </c>
      <c r="FT28" s="4">
        <v>0</v>
      </c>
      <c r="FU28" s="4">
        <v>2</v>
      </c>
      <c r="FV28" s="4">
        <v>1</v>
      </c>
      <c r="FW28" s="4">
        <v>2</v>
      </c>
      <c r="FX28" s="24">
        <v>34</v>
      </c>
      <c r="FY28" s="24">
        <v>50</v>
      </c>
      <c r="FZ28" s="4">
        <v>2</v>
      </c>
      <c r="GA28" s="4">
        <v>1</v>
      </c>
      <c r="GB28" s="4">
        <v>19</v>
      </c>
      <c r="GC28" s="4">
        <v>0</v>
      </c>
      <c r="GD28" s="4">
        <v>1</v>
      </c>
      <c r="GE28" s="35">
        <v>3</v>
      </c>
      <c r="GF28" s="35">
        <v>1</v>
      </c>
      <c r="GG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1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1</v>
      </c>
      <c r="GZ28" s="4">
        <v>2</v>
      </c>
      <c r="HA28" s="4">
        <v>1</v>
      </c>
      <c r="HB28" s="4">
        <v>0</v>
      </c>
      <c r="HC28" s="4">
        <v>0</v>
      </c>
      <c r="HD28" s="4">
        <v>0</v>
      </c>
      <c r="HE28" s="4">
        <v>1</v>
      </c>
      <c r="HF28" s="4">
        <v>1</v>
      </c>
      <c r="HG28" s="24">
        <v>36</v>
      </c>
      <c r="HH28" s="24">
        <v>33</v>
      </c>
      <c r="HI28" s="5">
        <f t="shared" si="35"/>
        <v>1</v>
      </c>
      <c r="HJ28" s="24">
        <v>22</v>
      </c>
      <c r="HK28" s="24">
        <v>26</v>
      </c>
      <c r="HL28" s="4">
        <v>35</v>
      </c>
      <c r="HM28" s="4">
        <v>1</v>
      </c>
      <c r="HN28" s="4">
        <v>0</v>
      </c>
      <c r="HO28" s="7">
        <v>0.01</v>
      </c>
      <c r="HP28" s="4">
        <v>0</v>
      </c>
      <c r="HQ28" s="7">
        <v>116.29</v>
      </c>
      <c r="HR28" s="4">
        <v>0</v>
      </c>
      <c r="HS28" s="7">
        <v>11.12</v>
      </c>
      <c r="HT28" s="4">
        <v>0</v>
      </c>
      <c r="HU28" s="4">
        <v>2510</v>
      </c>
      <c r="HV28" s="4">
        <v>1</v>
      </c>
      <c r="HW28" s="7">
        <v>182</v>
      </c>
      <c r="HX28" s="4">
        <v>1</v>
      </c>
      <c r="HY28" s="4">
        <v>26</v>
      </c>
      <c r="HZ28" s="24">
        <v>244</v>
      </c>
      <c r="IA28" s="4">
        <v>1</v>
      </c>
      <c r="IB28" s="7">
        <v>7.64</v>
      </c>
      <c r="IC28" s="4">
        <v>0</v>
      </c>
      <c r="ID28" s="7">
        <v>4.7699999999999996</v>
      </c>
      <c r="IE28" s="4">
        <v>121</v>
      </c>
      <c r="IF28" s="4">
        <v>0</v>
      </c>
      <c r="IG28" s="4">
        <v>348</v>
      </c>
      <c r="IH28" s="4">
        <v>0</v>
      </c>
      <c r="II28" s="4">
        <v>0</v>
      </c>
      <c r="IJ28" s="4">
        <v>30</v>
      </c>
      <c r="IK28" s="4">
        <v>1</v>
      </c>
      <c r="IL28" s="24">
        <v>26.7</v>
      </c>
      <c r="IM28" s="7">
        <v>4.9189999999999996</v>
      </c>
      <c r="IN28" s="24">
        <v>14.1</v>
      </c>
      <c r="IO28" s="24">
        <v>1.0249999999999999</v>
      </c>
      <c r="IP28" s="24">
        <v>95.8</v>
      </c>
      <c r="IQ28" s="7">
        <v>6.73</v>
      </c>
      <c r="IR28" s="7">
        <v>4.8</v>
      </c>
      <c r="IS28" s="7">
        <v>1.1599999999999999</v>
      </c>
      <c r="IT28" s="7">
        <v>2.19</v>
      </c>
      <c r="IU28" s="7">
        <v>12.3</v>
      </c>
      <c r="IV28" s="4">
        <f t="shared" si="76"/>
        <v>1</v>
      </c>
      <c r="IW28" s="24">
        <v>5</v>
      </c>
      <c r="IX28" s="4">
        <f t="shared" si="72"/>
        <v>0</v>
      </c>
      <c r="IY28" s="7">
        <v>7.23</v>
      </c>
      <c r="IZ28" s="4">
        <v>53</v>
      </c>
      <c r="JA28" s="4">
        <v>16</v>
      </c>
      <c r="JF28" s="4">
        <v>65</v>
      </c>
      <c r="JG28" s="4">
        <v>15</v>
      </c>
      <c r="JK28" s="24">
        <v>4.7</v>
      </c>
      <c r="JL28" s="4">
        <v>138</v>
      </c>
      <c r="JM28" s="7">
        <v>0.92</v>
      </c>
      <c r="JO28" s="24">
        <v>3.8</v>
      </c>
      <c r="JP28" s="24">
        <v>2.2999999999999998</v>
      </c>
    </row>
    <row r="29" spans="1:276" x14ac:dyDescent="0.25">
      <c r="A29" s="3">
        <v>28</v>
      </c>
      <c r="B29" s="3">
        <v>0</v>
      </c>
      <c r="C29" s="3">
        <v>1</v>
      </c>
      <c r="D29" s="3">
        <v>0</v>
      </c>
      <c r="E29" s="5">
        <v>2</v>
      </c>
      <c r="F29" s="5">
        <v>75</v>
      </c>
      <c r="G29" s="55">
        <v>0</v>
      </c>
      <c r="H29" s="6">
        <v>1.68</v>
      </c>
      <c r="I29" s="5">
        <v>99</v>
      </c>
      <c r="J29" s="6">
        <f t="shared" si="48"/>
        <v>2.1779407820330299</v>
      </c>
      <c r="K29" s="6">
        <f t="shared" si="49"/>
        <v>35.076530612244902</v>
      </c>
      <c r="L29" s="5">
        <v>3</v>
      </c>
      <c r="M29" s="5">
        <v>106</v>
      </c>
      <c r="N29" s="5">
        <v>100</v>
      </c>
      <c r="O29" s="5">
        <v>55</v>
      </c>
      <c r="P29" s="5">
        <v>95</v>
      </c>
      <c r="Q29" s="5">
        <v>26</v>
      </c>
      <c r="R29" s="5">
        <v>1</v>
      </c>
      <c r="S29" s="5">
        <v>1</v>
      </c>
      <c r="T29" s="5">
        <v>0</v>
      </c>
      <c r="U29" s="5">
        <v>0</v>
      </c>
      <c r="V29" s="4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1</v>
      </c>
      <c r="AR29" s="5">
        <v>0</v>
      </c>
      <c r="AS29" s="5">
        <v>0</v>
      </c>
      <c r="AT29" s="5">
        <v>0</v>
      </c>
      <c r="AU29" s="5">
        <v>1</v>
      </c>
      <c r="AV29" s="5">
        <v>0</v>
      </c>
      <c r="AW29" s="5">
        <v>1</v>
      </c>
      <c r="AX29" s="5">
        <v>0</v>
      </c>
      <c r="AY29" s="5">
        <f>IF(F29&gt;60,1,0)</f>
        <v>1</v>
      </c>
      <c r="AZ29" s="5">
        <v>0</v>
      </c>
      <c r="BA29" s="5">
        <f>C29</f>
        <v>1</v>
      </c>
      <c r="BB29" s="5">
        <v>0</v>
      </c>
      <c r="BC29" s="5">
        <v>1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1</v>
      </c>
      <c r="BL29" s="5">
        <v>0</v>
      </c>
      <c r="BM29" s="5">
        <v>1</v>
      </c>
      <c r="BN29" s="5">
        <f t="shared" si="50"/>
        <v>0</v>
      </c>
      <c r="BO29" s="5">
        <f t="shared" si="51"/>
        <v>1</v>
      </c>
      <c r="BP29" s="5">
        <v>0</v>
      </c>
      <c r="BQ29" s="5">
        <f t="shared" si="52"/>
        <v>0</v>
      </c>
      <c r="BR29" s="5">
        <f t="shared" si="53"/>
        <v>0</v>
      </c>
      <c r="BS29" s="5">
        <f t="shared" si="54"/>
        <v>1</v>
      </c>
      <c r="BT29" s="5">
        <v>1</v>
      </c>
      <c r="BU29" s="23">
        <f t="shared" si="8"/>
        <v>7.5</v>
      </c>
      <c r="BV29" s="23">
        <f t="shared" si="55"/>
        <v>3</v>
      </c>
      <c r="BW29" s="5">
        <v>3</v>
      </c>
      <c r="BX29" s="5">
        <f t="shared" si="56"/>
        <v>2</v>
      </c>
      <c r="BY29" s="5">
        <f t="shared" si="57"/>
        <v>2</v>
      </c>
      <c r="BZ29" s="5">
        <f t="shared" si="58"/>
        <v>0</v>
      </c>
      <c r="CA29" s="5">
        <f t="shared" si="59"/>
        <v>0</v>
      </c>
      <c r="CB29" s="5">
        <f t="shared" si="60"/>
        <v>1</v>
      </c>
      <c r="CC29" s="5">
        <f t="shared" si="61"/>
        <v>0</v>
      </c>
      <c r="CD29" s="5">
        <f t="shared" si="62"/>
        <v>0</v>
      </c>
      <c r="CE29" s="5">
        <f t="shared" si="63"/>
        <v>0</v>
      </c>
      <c r="CF29" s="5">
        <f t="shared" si="64"/>
        <v>0</v>
      </c>
      <c r="CG29" s="5">
        <f t="shared" si="65"/>
        <v>1</v>
      </c>
      <c r="CH29" s="5">
        <f>IF(F29&gt;65,1,0)</f>
        <v>1</v>
      </c>
      <c r="CI29" s="4">
        <f t="shared" si="20"/>
        <v>10</v>
      </c>
      <c r="CJ29" s="4">
        <f t="shared" si="21"/>
        <v>4</v>
      </c>
      <c r="CK29" s="4">
        <v>2</v>
      </c>
      <c r="CL29" s="4">
        <v>2</v>
      </c>
      <c r="CM29" s="5">
        <f t="shared" si="66"/>
        <v>2</v>
      </c>
      <c r="CN29" s="5">
        <f t="shared" si="67"/>
        <v>2</v>
      </c>
      <c r="CO29" s="5">
        <f t="shared" si="68"/>
        <v>1</v>
      </c>
      <c r="CP29" s="4">
        <v>0</v>
      </c>
      <c r="CQ29" s="5">
        <f t="shared" si="69"/>
        <v>0</v>
      </c>
      <c r="CR29" s="5">
        <f>C29</f>
        <v>1</v>
      </c>
      <c r="CS29" s="4">
        <v>0</v>
      </c>
      <c r="CT29" s="4">
        <v>0</v>
      </c>
      <c r="CV29" s="4">
        <v>1</v>
      </c>
      <c r="CW29" s="5">
        <f>B29</f>
        <v>0</v>
      </c>
      <c r="CX29" s="4">
        <v>0</v>
      </c>
      <c r="CY29" s="4">
        <v>0</v>
      </c>
      <c r="CZ29" s="5">
        <f>F29</f>
        <v>75</v>
      </c>
      <c r="DA29" s="5">
        <f>IF(E29=1,1,0)</f>
        <v>0</v>
      </c>
      <c r="DB29" s="4">
        <v>0</v>
      </c>
      <c r="DC29" s="4">
        <v>0</v>
      </c>
      <c r="DD29" s="4">
        <v>0</v>
      </c>
      <c r="DE29" s="5">
        <f>IF(M29&gt;110,1,0)</f>
        <v>0</v>
      </c>
      <c r="DF29" s="5">
        <f>IF(N29&lt;100,1,0)</f>
        <v>0</v>
      </c>
      <c r="DG29" s="5">
        <f>IF(Q29&gt;30,1,0)</f>
        <v>0</v>
      </c>
      <c r="DH29" s="4">
        <v>0</v>
      </c>
      <c r="DI29" s="4">
        <v>1</v>
      </c>
      <c r="DJ29" s="5">
        <f>IF(P29&lt;90,1,0)</f>
        <v>0</v>
      </c>
      <c r="DK29" s="4">
        <f>CZ29+10*DA29+30*DB29+10*DC29+10*DD29+20*DE29+30*DF29+20*DG29+20*DH29+60*DI29+20*DJ29</f>
        <v>135</v>
      </c>
      <c r="DL29" s="4">
        <v>5</v>
      </c>
      <c r="DM29" s="4">
        <f t="shared" si="74"/>
        <v>0</v>
      </c>
      <c r="DN29" s="5">
        <f>IF(DM29=0,1,2)</f>
        <v>1</v>
      </c>
      <c r="DO29" s="5">
        <f>M29</f>
        <v>106</v>
      </c>
      <c r="DP29" s="5">
        <f t="shared" si="36"/>
        <v>1</v>
      </c>
      <c r="DQ29" s="5">
        <f t="shared" si="37"/>
        <v>0</v>
      </c>
      <c r="DR29" s="5">
        <v>0</v>
      </c>
      <c r="DS29" s="4">
        <v>0</v>
      </c>
      <c r="DT29" s="4">
        <v>0</v>
      </c>
      <c r="DU29" s="4">
        <v>1</v>
      </c>
      <c r="DV29" s="4">
        <v>1</v>
      </c>
      <c r="DW29" s="4">
        <v>30</v>
      </c>
      <c r="DX29" s="4">
        <v>38</v>
      </c>
      <c r="DY29" s="4">
        <v>38</v>
      </c>
      <c r="DZ29" s="4">
        <v>50</v>
      </c>
      <c r="EA29" s="4">
        <v>66</v>
      </c>
      <c r="EB29" s="24">
        <f>EA29/J29</f>
        <v>30.303854239044718</v>
      </c>
      <c r="EC29" s="4">
        <v>0</v>
      </c>
      <c r="ED29" s="4">
        <v>45</v>
      </c>
      <c r="EE29" s="4">
        <v>28</v>
      </c>
      <c r="EF29" s="4">
        <v>62</v>
      </c>
      <c r="EG29" s="4">
        <v>30</v>
      </c>
      <c r="EH29" s="4">
        <v>32</v>
      </c>
      <c r="EI29" s="4">
        <v>0</v>
      </c>
      <c r="EJ29" s="4">
        <v>52</v>
      </c>
      <c r="EK29" s="4">
        <v>0</v>
      </c>
      <c r="EL29" s="4">
        <v>0</v>
      </c>
      <c r="EM29" s="4">
        <v>11</v>
      </c>
      <c r="EN29" s="4">
        <v>16</v>
      </c>
      <c r="EO29" s="4">
        <v>7</v>
      </c>
      <c r="EP29" s="4">
        <v>10</v>
      </c>
      <c r="EQ29" s="4">
        <v>15</v>
      </c>
      <c r="ER29" s="4">
        <v>9</v>
      </c>
      <c r="ES29" s="4">
        <v>161</v>
      </c>
      <c r="ET29" s="24">
        <v>77.44</v>
      </c>
      <c r="EU29" s="4">
        <v>0</v>
      </c>
      <c r="EV29" s="7">
        <v>0</v>
      </c>
      <c r="EW29" s="4">
        <v>40</v>
      </c>
      <c r="EX29" s="4">
        <v>51</v>
      </c>
      <c r="EY29" s="4">
        <v>22</v>
      </c>
      <c r="EZ29" s="4">
        <v>80</v>
      </c>
      <c r="FA29" s="24">
        <f>EZ29/J29</f>
        <v>36.731944532175419</v>
      </c>
      <c r="FB29" s="4">
        <v>1</v>
      </c>
      <c r="FC29" s="4">
        <v>36</v>
      </c>
      <c r="FD29" s="4">
        <v>35</v>
      </c>
      <c r="FE29" s="4">
        <v>61</v>
      </c>
      <c r="FF29" s="4">
        <v>0</v>
      </c>
      <c r="FG29" s="6">
        <f t="shared" si="70"/>
        <v>0.77777777777777779</v>
      </c>
      <c r="FH29" s="5">
        <f t="shared" si="43"/>
        <v>0</v>
      </c>
      <c r="FI29" s="5">
        <f t="shared" si="71"/>
        <v>0</v>
      </c>
      <c r="FJ29" s="4">
        <v>1</v>
      </c>
      <c r="FK29" s="4">
        <v>19</v>
      </c>
      <c r="FL29" s="4">
        <v>0</v>
      </c>
      <c r="FM29" s="4">
        <v>9</v>
      </c>
      <c r="FN29" s="31">
        <f t="shared" si="75"/>
        <v>0.52631578947368418</v>
      </c>
      <c r="FO29" s="4">
        <v>38</v>
      </c>
      <c r="FP29" s="4">
        <v>0</v>
      </c>
      <c r="FQ29" s="4">
        <v>0</v>
      </c>
      <c r="FR29" s="4">
        <v>16</v>
      </c>
      <c r="FS29" s="4">
        <v>1</v>
      </c>
      <c r="FT29" s="4">
        <v>0</v>
      </c>
      <c r="FU29" s="4">
        <v>1</v>
      </c>
      <c r="FV29" s="4">
        <v>1</v>
      </c>
      <c r="FW29" s="4">
        <v>2</v>
      </c>
      <c r="FX29" s="24">
        <v>25</v>
      </c>
      <c r="FY29" s="24">
        <v>38</v>
      </c>
      <c r="FZ29" s="4">
        <v>1</v>
      </c>
      <c r="GA29" s="4">
        <v>0</v>
      </c>
      <c r="GB29" s="4">
        <v>22</v>
      </c>
      <c r="GC29" s="4">
        <v>0</v>
      </c>
      <c r="GD29" s="4">
        <v>1</v>
      </c>
      <c r="GE29" s="4">
        <v>1</v>
      </c>
      <c r="GF29" s="4">
        <v>3</v>
      </c>
      <c r="GG29" s="4">
        <v>0</v>
      </c>
      <c r="GI29" s="4">
        <v>1</v>
      </c>
      <c r="GJ29" s="4">
        <v>0</v>
      </c>
      <c r="GK29" s="4">
        <v>1</v>
      </c>
      <c r="GL29" s="4">
        <v>1</v>
      </c>
      <c r="GM29" s="4">
        <v>1</v>
      </c>
      <c r="GN29" s="4">
        <v>1</v>
      </c>
      <c r="GO29" s="4">
        <v>1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3</v>
      </c>
      <c r="GZ29" s="4">
        <v>1</v>
      </c>
      <c r="HA29" s="28">
        <v>3</v>
      </c>
      <c r="HB29" s="4">
        <v>0</v>
      </c>
      <c r="HC29" s="4">
        <v>1</v>
      </c>
      <c r="HD29" s="4">
        <v>1</v>
      </c>
      <c r="HE29" s="4">
        <v>1</v>
      </c>
      <c r="HF29" s="4">
        <v>1</v>
      </c>
      <c r="HG29" s="24">
        <v>34</v>
      </c>
      <c r="HH29" s="24">
        <v>33</v>
      </c>
      <c r="HI29" s="5">
        <f t="shared" si="35"/>
        <v>1</v>
      </c>
      <c r="HJ29" s="24">
        <v>20</v>
      </c>
      <c r="HK29" s="24">
        <v>26</v>
      </c>
      <c r="HL29" s="4">
        <v>70</v>
      </c>
      <c r="HM29" s="4">
        <v>0</v>
      </c>
      <c r="HN29" s="4">
        <v>1</v>
      </c>
      <c r="HO29" s="7">
        <v>0.04</v>
      </c>
      <c r="HP29" s="4">
        <v>1</v>
      </c>
      <c r="HQ29" s="7">
        <v>337</v>
      </c>
      <c r="HR29" s="4">
        <v>1</v>
      </c>
      <c r="HS29" s="7">
        <v>17.2</v>
      </c>
      <c r="HT29" s="4">
        <v>0</v>
      </c>
      <c r="HU29" s="4">
        <v>5000</v>
      </c>
      <c r="HV29" s="4">
        <v>1</v>
      </c>
      <c r="HW29" s="7">
        <v>66.84</v>
      </c>
      <c r="HX29" s="4">
        <v>0</v>
      </c>
      <c r="HY29" s="4">
        <v>77</v>
      </c>
      <c r="HZ29" s="24">
        <v>256</v>
      </c>
      <c r="IA29" s="4">
        <v>1</v>
      </c>
      <c r="IB29" s="7">
        <v>15.68</v>
      </c>
      <c r="IC29" s="4">
        <v>1</v>
      </c>
      <c r="ID29" s="7">
        <v>4.2</v>
      </c>
      <c r="IE29" s="4">
        <v>125</v>
      </c>
      <c r="IF29" s="4">
        <v>0</v>
      </c>
      <c r="IG29" s="4">
        <v>255</v>
      </c>
      <c r="IH29" s="4">
        <v>0</v>
      </c>
      <c r="II29" s="4">
        <v>0</v>
      </c>
      <c r="IJ29" s="4">
        <v>42</v>
      </c>
      <c r="IK29" s="4">
        <v>1</v>
      </c>
      <c r="IL29" s="24">
        <v>22.4</v>
      </c>
      <c r="IM29" s="7">
        <v>3.8759999999999999</v>
      </c>
      <c r="IN29" s="24">
        <v>15</v>
      </c>
      <c r="IO29" s="24">
        <v>1.046</v>
      </c>
      <c r="IP29" s="24">
        <v>79.33</v>
      </c>
      <c r="IQ29" s="7">
        <v>4.07</v>
      </c>
      <c r="IR29" s="7">
        <v>2.77</v>
      </c>
      <c r="IS29" s="7">
        <v>1.23</v>
      </c>
      <c r="IT29" s="7">
        <v>0.76</v>
      </c>
      <c r="IU29" s="7">
        <v>8.1999999999999993</v>
      </c>
      <c r="IV29" s="4">
        <f t="shared" si="76"/>
        <v>0</v>
      </c>
      <c r="IW29" s="24">
        <v>7.2</v>
      </c>
      <c r="IX29" s="4">
        <f t="shared" si="72"/>
        <v>1</v>
      </c>
      <c r="IY29" s="7">
        <v>7.34</v>
      </c>
      <c r="IZ29" s="4">
        <v>38.6</v>
      </c>
      <c r="JA29" s="4">
        <v>35</v>
      </c>
      <c r="JB29" s="7">
        <v>7.34</v>
      </c>
      <c r="JC29" s="4">
        <v>38.6</v>
      </c>
      <c r="JD29" s="4">
        <v>35</v>
      </c>
      <c r="JE29" s="24">
        <v>14.5</v>
      </c>
      <c r="JF29" s="4">
        <v>44.5</v>
      </c>
      <c r="JG29" s="4">
        <v>58.1</v>
      </c>
      <c r="JH29" s="24">
        <v>276.89999999999998</v>
      </c>
      <c r="JI29" s="24">
        <v>2</v>
      </c>
      <c r="JJ29" s="24">
        <v>0.9</v>
      </c>
      <c r="JK29" s="24">
        <v>4</v>
      </c>
      <c r="JL29" s="4">
        <v>134</v>
      </c>
      <c r="JM29" s="7">
        <v>0.61</v>
      </c>
      <c r="JN29" s="4">
        <v>110</v>
      </c>
      <c r="JO29" s="24">
        <v>8.1</v>
      </c>
      <c r="JP29" s="24">
        <v>2.4</v>
      </c>
    </row>
    <row r="30" spans="1:276" x14ac:dyDescent="0.25">
      <c r="A30" s="3">
        <v>29</v>
      </c>
      <c r="B30" s="3">
        <v>0</v>
      </c>
      <c r="C30" s="3">
        <v>0</v>
      </c>
      <c r="D30" s="3">
        <v>1</v>
      </c>
      <c r="E30" s="5">
        <v>1</v>
      </c>
      <c r="F30" s="5">
        <v>50</v>
      </c>
      <c r="G30" s="55">
        <v>0</v>
      </c>
      <c r="H30" s="6">
        <v>1.76</v>
      </c>
      <c r="I30" s="5">
        <v>86</v>
      </c>
      <c r="J30" s="6">
        <f t="shared" si="48"/>
        <v>2.065963607264758</v>
      </c>
      <c r="K30" s="23">
        <f t="shared" si="49"/>
        <v>27.763429752066116</v>
      </c>
      <c r="L30" s="5">
        <v>2</v>
      </c>
      <c r="M30" s="5">
        <v>94</v>
      </c>
      <c r="N30" s="5">
        <v>140</v>
      </c>
      <c r="O30" s="5">
        <v>90</v>
      </c>
      <c r="P30" s="5">
        <v>96</v>
      </c>
      <c r="Q30" s="5">
        <v>18</v>
      </c>
      <c r="R30" s="5">
        <v>1</v>
      </c>
      <c r="S30" s="5">
        <v>3</v>
      </c>
      <c r="T30" s="4">
        <v>1</v>
      </c>
      <c r="U30" s="5">
        <v>0</v>
      </c>
      <c r="V30" s="4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1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v>0</v>
      </c>
      <c r="AT30" s="5">
        <v>0</v>
      </c>
      <c r="AU30" s="5">
        <v>1</v>
      </c>
      <c r="AV30" s="5">
        <v>0</v>
      </c>
      <c r="AW30" s="5">
        <v>1</v>
      </c>
      <c r="AX30" s="5">
        <v>0</v>
      </c>
      <c r="AY30" s="5">
        <f>IF(F30&gt;60,1,0)</f>
        <v>0</v>
      </c>
      <c r="AZ30" s="5">
        <v>0</v>
      </c>
      <c r="BA30" s="5">
        <f>C30</f>
        <v>0</v>
      </c>
      <c r="BB30" s="5">
        <v>0</v>
      </c>
      <c r="BC30" s="5">
        <v>1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1</v>
      </c>
      <c r="BK30" s="5">
        <v>1</v>
      </c>
      <c r="BL30" s="5">
        <v>0</v>
      </c>
      <c r="BM30" s="5">
        <v>0</v>
      </c>
      <c r="BN30" s="5">
        <f t="shared" si="50"/>
        <v>0</v>
      </c>
      <c r="BO30" s="5">
        <f t="shared" si="51"/>
        <v>0</v>
      </c>
      <c r="BP30" s="5">
        <v>0</v>
      </c>
      <c r="BQ30" s="5">
        <f t="shared" si="52"/>
        <v>0</v>
      </c>
      <c r="BR30" s="5">
        <f t="shared" si="53"/>
        <v>0</v>
      </c>
      <c r="BS30" s="5">
        <f t="shared" si="54"/>
        <v>0</v>
      </c>
      <c r="BT30" s="5">
        <v>0</v>
      </c>
      <c r="BU30" s="23">
        <f t="shared" si="8"/>
        <v>0</v>
      </c>
      <c r="BV30" s="23">
        <f t="shared" si="55"/>
        <v>0</v>
      </c>
      <c r="BW30" s="5">
        <v>1</v>
      </c>
      <c r="BX30" s="5">
        <f t="shared" si="56"/>
        <v>1</v>
      </c>
      <c r="BY30" s="5">
        <f t="shared" si="57"/>
        <v>1</v>
      </c>
      <c r="BZ30" s="5">
        <f t="shared" si="58"/>
        <v>0</v>
      </c>
      <c r="CA30" s="5">
        <f t="shared" si="59"/>
        <v>1</v>
      </c>
      <c r="CB30" s="5">
        <f t="shared" si="60"/>
        <v>0</v>
      </c>
      <c r="CC30" s="5">
        <f t="shared" si="61"/>
        <v>0</v>
      </c>
      <c r="CD30" s="5">
        <f t="shared" si="62"/>
        <v>0</v>
      </c>
      <c r="CE30" s="5">
        <f t="shared" si="63"/>
        <v>0</v>
      </c>
      <c r="CF30" s="5">
        <f t="shared" si="64"/>
        <v>0</v>
      </c>
      <c r="CG30" s="5">
        <f t="shared" si="65"/>
        <v>0</v>
      </c>
      <c r="CH30" s="5">
        <f>IF(F30&gt;65,1,0)</f>
        <v>0</v>
      </c>
      <c r="CI30" s="4">
        <f t="shared" si="20"/>
        <v>3</v>
      </c>
      <c r="CJ30" s="4">
        <f t="shared" si="21"/>
        <v>1</v>
      </c>
      <c r="CK30" s="4">
        <v>2</v>
      </c>
      <c r="CL30" s="4">
        <v>2</v>
      </c>
      <c r="CM30" s="5">
        <f t="shared" si="66"/>
        <v>1</v>
      </c>
      <c r="CN30" s="5">
        <f t="shared" si="67"/>
        <v>1</v>
      </c>
      <c r="CO30" s="5">
        <f t="shared" si="68"/>
        <v>1</v>
      </c>
      <c r="CP30" s="4">
        <v>3</v>
      </c>
      <c r="CQ30" s="5">
        <f t="shared" si="69"/>
        <v>0</v>
      </c>
      <c r="CR30" s="5">
        <f>C30</f>
        <v>0</v>
      </c>
      <c r="CS30" s="4">
        <v>0</v>
      </c>
      <c r="CT30" s="4">
        <v>0</v>
      </c>
      <c r="CV30" s="4">
        <v>1</v>
      </c>
      <c r="CW30" s="5">
        <f>B30</f>
        <v>0</v>
      </c>
      <c r="CX30" s="4">
        <v>0</v>
      </c>
      <c r="CY30" s="4">
        <v>0</v>
      </c>
      <c r="CZ30" s="5">
        <f>F30</f>
        <v>50</v>
      </c>
      <c r="DA30" s="5">
        <f>IF(E30=1,1,0)</f>
        <v>1</v>
      </c>
      <c r="DB30" s="4">
        <v>0</v>
      </c>
      <c r="DC30" s="4">
        <v>1</v>
      </c>
      <c r="DD30" s="4">
        <v>0</v>
      </c>
      <c r="DE30" s="5">
        <f>IF(M30&gt;110,1,0)</f>
        <v>0</v>
      </c>
      <c r="DF30" s="5">
        <f>IF(N30&lt;100,1,0)</f>
        <v>0</v>
      </c>
      <c r="DG30" s="5">
        <f>IF(Q30&gt;30,1,0)</f>
        <v>0</v>
      </c>
      <c r="DH30" s="4">
        <v>0</v>
      </c>
      <c r="DI30" s="4">
        <v>1</v>
      </c>
      <c r="DJ30" s="5">
        <f>IF(P30&lt;90,1,0)</f>
        <v>0</v>
      </c>
      <c r="DK30" s="4">
        <f>CZ30+10*DA30+30*DB30+10*DC30+10*DD30+20*DE30+30*DF30+20*DG30+20*DH30+60*DI30+20*DJ30</f>
        <v>130</v>
      </c>
      <c r="DL30" s="4">
        <v>5</v>
      </c>
      <c r="DM30" s="4">
        <f t="shared" si="74"/>
        <v>1</v>
      </c>
      <c r="DN30" s="5">
        <f>IF(DM30=0,1,2)</f>
        <v>2</v>
      </c>
      <c r="DO30" s="5">
        <f>M30</f>
        <v>94</v>
      </c>
      <c r="DP30" s="5">
        <f t="shared" si="36"/>
        <v>1</v>
      </c>
      <c r="DQ30" s="5">
        <f t="shared" si="37"/>
        <v>0</v>
      </c>
      <c r="DR30" s="5">
        <v>0</v>
      </c>
      <c r="DS30" s="4">
        <v>0</v>
      </c>
      <c r="DT30" s="4">
        <v>0</v>
      </c>
      <c r="DU30" s="4">
        <v>0</v>
      </c>
      <c r="DV30" s="4">
        <v>1</v>
      </c>
      <c r="DW30" s="4">
        <v>39</v>
      </c>
      <c r="DX30" s="4">
        <v>38</v>
      </c>
      <c r="DY30" s="4">
        <v>39</v>
      </c>
      <c r="DZ30" s="4">
        <v>53</v>
      </c>
      <c r="EA30" s="4">
        <v>64</v>
      </c>
      <c r="EB30" s="24">
        <f>EA30/J30</f>
        <v>30.978280437733893</v>
      </c>
      <c r="EC30" s="4">
        <v>0</v>
      </c>
      <c r="ED30" s="4">
        <v>59</v>
      </c>
      <c r="EE30" s="4">
        <v>43</v>
      </c>
      <c r="EF30" s="4">
        <v>180</v>
      </c>
      <c r="EG30" s="4">
        <v>90</v>
      </c>
      <c r="EH30" s="4">
        <v>90</v>
      </c>
      <c r="EI30" s="4">
        <v>0</v>
      </c>
      <c r="EJ30" s="4">
        <v>49</v>
      </c>
      <c r="EK30" s="4">
        <v>1</v>
      </c>
      <c r="EL30" s="4">
        <v>0</v>
      </c>
      <c r="EM30" s="4">
        <v>10</v>
      </c>
      <c r="EN30" s="4">
        <v>14</v>
      </c>
      <c r="EO30" s="4">
        <v>4</v>
      </c>
      <c r="EP30" s="4">
        <v>9</v>
      </c>
      <c r="EQ30" s="4">
        <v>13</v>
      </c>
      <c r="ER30" s="4">
        <v>6</v>
      </c>
      <c r="ES30" s="4">
        <v>230</v>
      </c>
      <c r="ET30" s="24">
        <v>113.55</v>
      </c>
      <c r="EU30" s="4">
        <v>0</v>
      </c>
      <c r="EV30" s="7">
        <v>1.31</v>
      </c>
      <c r="EW30" s="4">
        <v>38</v>
      </c>
      <c r="EX30" s="4">
        <v>53</v>
      </c>
      <c r="EY30" s="4">
        <v>19</v>
      </c>
      <c r="EZ30" s="4">
        <v>54</v>
      </c>
      <c r="FA30" s="24">
        <f>EZ30/J30</f>
        <v>26.137924119337971</v>
      </c>
      <c r="FB30" s="4">
        <v>0</v>
      </c>
      <c r="FC30" s="4">
        <v>29</v>
      </c>
      <c r="FD30" s="4">
        <v>34</v>
      </c>
      <c r="FE30" s="4">
        <v>90</v>
      </c>
      <c r="FF30" s="4">
        <v>0</v>
      </c>
      <c r="FG30" s="6">
        <f t="shared" si="70"/>
        <v>0.57627118644067798</v>
      </c>
      <c r="FH30" s="5">
        <f t="shared" si="43"/>
        <v>0</v>
      </c>
      <c r="FI30" s="5">
        <f t="shared" si="71"/>
        <v>0</v>
      </c>
      <c r="FJ30" s="4">
        <v>0</v>
      </c>
      <c r="FK30" s="4">
        <v>19</v>
      </c>
      <c r="FL30" s="4">
        <v>0</v>
      </c>
      <c r="FM30" s="4">
        <v>10</v>
      </c>
      <c r="FN30" s="31">
        <f t="shared" si="75"/>
        <v>0.47368421052631576</v>
      </c>
      <c r="FO30" s="4">
        <v>30</v>
      </c>
      <c r="FP30" s="4">
        <v>0</v>
      </c>
      <c r="FQ30" s="4">
        <v>0</v>
      </c>
      <c r="FR30" s="4">
        <v>17</v>
      </c>
      <c r="FS30" s="4">
        <v>0</v>
      </c>
      <c r="FT30" s="4">
        <v>0</v>
      </c>
      <c r="FU30" s="4">
        <v>1</v>
      </c>
      <c r="FV30" s="4">
        <v>1</v>
      </c>
      <c r="FW30" s="4">
        <v>1</v>
      </c>
      <c r="FX30" s="24">
        <v>17</v>
      </c>
      <c r="FY30" s="24">
        <v>30</v>
      </c>
      <c r="FZ30" s="4">
        <v>1</v>
      </c>
      <c r="GA30" s="4">
        <v>0</v>
      </c>
      <c r="GB30" s="4">
        <v>20</v>
      </c>
      <c r="GC30" s="4">
        <v>0</v>
      </c>
      <c r="GD30" s="4">
        <v>0</v>
      </c>
      <c r="GG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1</v>
      </c>
      <c r="GZ30" s="4">
        <v>1</v>
      </c>
      <c r="HA30" s="4">
        <v>2</v>
      </c>
      <c r="HB30" s="4">
        <v>0</v>
      </c>
      <c r="HC30" s="4">
        <v>0</v>
      </c>
      <c r="HD30" s="4">
        <v>0</v>
      </c>
      <c r="HE30" s="4">
        <v>0</v>
      </c>
      <c r="HF30" s="4">
        <v>1</v>
      </c>
      <c r="HG30" s="24">
        <v>26</v>
      </c>
      <c r="HH30" s="24">
        <v>32</v>
      </c>
      <c r="HI30" s="5">
        <f t="shared" ref="HI30:HI65" si="77">IF(HG30&gt;HH30,1,0)</f>
        <v>0</v>
      </c>
      <c r="HJ30" s="24">
        <v>18</v>
      </c>
      <c r="HK30" s="24">
        <v>28</v>
      </c>
      <c r="HL30" s="4">
        <v>30</v>
      </c>
      <c r="HM30" s="4">
        <v>1</v>
      </c>
      <c r="HN30" s="4">
        <v>0</v>
      </c>
      <c r="HO30" s="7">
        <v>0.01</v>
      </c>
      <c r="HP30" s="4">
        <v>0</v>
      </c>
      <c r="HQ30" s="7">
        <v>115.6</v>
      </c>
      <c r="HR30" s="4">
        <v>0</v>
      </c>
      <c r="HS30" s="7">
        <v>11.78</v>
      </c>
      <c r="HT30" s="4">
        <v>0</v>
      </c>
      <c r="HU30" s="4">
        <v>489</v>
      </c>
      <c r="HV30" s="4">
        <v>1</v>
      </c>
      <c r="HW30" s="7">
        <v>89.77</v>
      </c>
      <c r="HX30" s="4">
        <v>0</v>
      </c>
      <c r="HY30" s="4">
        <v>86</v>
      </c>
      <c r="HZ30" s="24">
        <v>184</v>
      </c>
      <c r="IA30" s="4">
        <v>1</v>
      </c>
      <c r="IB30" s="7">
        <v>16.37</v>
      </c>
      <c r="IC30" s="4">
        <v>1</v>
      </c>
      <c r="ID30" s="7">
        <v>4.51</v>
      </c>
      <c r="IE30" s="4">
        <v>155</v>
      </c>
      <c r="IF30" s="4">
        <v>0</v>
      </c>
      <c r="IG30" s="4">
        <v>206</v>
      </c>
      <c r="IH30" s="4">
        <v>0</v>
      </c>
      <c r="II30" s="4">
        <v>0</v>
      </c>
      <c r="IJ30" s="4">
        <v>2</v>
      </c>
      <c r="IK30" s="4">
        <v>0</v>
      </c>
      <c r="IL30" s="24">
        <v>27.2</v>
      </c>
      <c r="IM30" s="7">
        <v>2.6850000000000001</v>
      </c>
      <c r="IN30" s="24">
        <v>14</v>
      </c>
      <c r="IO30" s="24">
        <v>1.016</v>
      </c>
      <c r="IP30" s="24">
        <v>102</v>
      </c>
      <c r="IQ30" s="7">
        <v>4.47</v>
      </c>
      <c r="IR30" s="7">
        <v>3.23</v>
      </c>
      <c r="IS30" s="7">
        <v>1.03</v>
      </c>
      <c r="IT30" s="7">
        <v>1.48</v>
      </c>
      <c r="IU30" s="7">
        <v>59.51</v>
      </c>
      <c r="IV30" s="4">
        <f t="shared" si="76"/>
        <v>1</v>
      </c>
      <c r="IW30" s="24">
        <v>4.3</v>
      </c>
      <c r="IX30" s="4">
        <f t="shared" si="72"/>
        <v>0</v>
      </c>
      <c r="IY30" s="7">
        <v>7.3920000000000003</v>
      </c>
      <c r="IZ30" s="4">
        <v>35.4</v>
      </c>
      <c r="JA30" s="4">
        <v>48.7</v>
      </c>
      <c r="JB30" s="7">
        <v>7.3920000000000003</v>
      </c>
      <c r="JC30" s="4">
        <v>35.4</v>
      </c>
      <c r="JD30" s="4">
        <v>48.7</v>
      </c>
      <c r="JE30" s="24">
        <v>13.3</v>
      </c>
      <c r="JF30" s="4">
        <v>40.9</v>
      </c>
      <c r="JG30" s="4">
        <v>89.6</v>
      </c>
      <c r="JH30" s="24">
        <v>271</v>
      </c>
      <c r="JI30" s="24">
        <v>1.8</v>
      </c>
      <c r="JJ30" s="24">
        <v>1</v>
      </c>
      <c r="JK30" s="24">
        <v>3.3</v>
      </c>
      <c r="JL30" s="4">
        <v>133</v>
      </c>
      <c r="JM30" s="7">
        <v>0.45</v>
      </c>
      <c r="JN30" s="4">
        <v>97</v>
      </c>
      <c r="JO30" s="24">
        <v>5.8</v>
      </c>
      <c r="JP30" s="24">
        <v>0.7</v>
      </c>
    </row>
    <row r="31" spans="1:276" x14ac:dyDescent="0.25">
      <c r="A31" s="3">
        <v>30</v>
      </c>
      <c r="B31" s="3">
        <v>1</v>
      </c>
      <c r="C31" s="3">
        <v>0</v>
      </c>
      <c r="D31" s="3">
        <v>0</v>
      </c>
      <c r="E31" s="5">
        <v>1</v>
      </c>
      <c r="F31" s="5">
        <v>78</v>
      </c>
      <c r="G31" s="55">
        <v>0</v>
      </c>
      <c r="H31" s="6">
        <v>1.75</v>
      </c>
      <c r="I31" s="5">
        <v>75</v>
      </c>
      <c r="J31" s="6">
        <f t="shared" si="48"/>
        <v>1.9208490626376193</v>
      </c>
      <c r="K31" s="23">
        <f t="shared" si="49"/>
        <v>24.489795918367346</v>
      </c>
      <c r="L31" s="5">
        <v>1</v>
      </c>
      <c r="M31" s="5">
        <v>72</v>
      </c>
      <c r="N31" s="5">
        <v>130</v>
      </c>
      <c r="O31" s="5">
        <v>80</v>
      </c>
      <c r="P31" s="5">
        <v>97</v>
      </c>
      <c r="Q31" s="5">
        <v>17</v>
      </c>
      <c r="R31" s="5">
        <v>1</v>
      </c>
      <c r="S31" s="5">
        <v>1</v>
      </c>
      <c r="T31" s="4">
        <v>0</v>
      </c>
      <c r="U31" s="5">
        <v>0</v>
      </c>
      <c r="V31" s="4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1</v>
      </c>
      <c r="AX31" s="5">
        <v>0</v>
      </c>
      <c r="AY31" s="5">
        <f>IF(F31&gt;60,1,0)</f>
        <v>1</v>
      </c>
      <c r="AZ31" s="5">
        <v>0</v>
      </c>
      <c r="BA31" s="5">
        <f>C31</f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1</v>
      </c>
      <c r="BM31" s="5">
        <v>1</v>
      </c>
      <c r="BN31" s="5">
        <f t="shared" si="50"/>
        <v>1</v>
      </c>
      <c r="BO31" s="5">
        <f t="shared" si="51"/>
        <v>0</v>
      </c>
      <c r="BP31" s="5">
        <v>0</v>
      </c>
      <c r="BQ31" s="5">
        <f t="shared" si="52"/>
        <v>0</v>
      </c>
      <c r="BR31" s="5">
        <f t="shared" si="53"/>
        <v>0</v>
      </c>
      <c r="BS31" s="5">
        <f t="shared" si="54"/>
        <v>1</v>
      </c>
      <c r="BT31" s="5">
        <v>0</v>
      </c>
      <c r="BU31" s="23">
        <f t="shared" si="8"/>
        <v>4.5</v>
      </c>
      <c r="BV31" s="23">
        <f t="shared" si="55"/>
        <v>2</v>
      </c>
      <c r="BW31" s="5">
        <v>2</v>
      </c>
      <c r="BX31" s="5">
        <f t="shared" si="56"/>
        <v>2</v>
      </c>
      <c r="BY31" s="5">
        <f t="shared" si="57"/>
        <v>2</v>
      </c>
      <c r="BZ31" s="5">
        <f t="shared" si="58"/>
        <v>1</v>
      </c>
      <c r="CA31" s="5">
        <f t="shared" si="59"/>
        <v>0</v>
      </c>
      <c r="CB31" s="5">
        <f t="shared" si="60"/>
        <v>0</v>
      </c>
      <c r="CC31" s="5">
        <f t="shared" si="61"/>
        <v>0</v>
      </c>
      <c r="CD31" s="5">
        <f t="shared" si="62"/>
        <v>0</v>
      </c>
      <c r="CE31" s="5">
        <f t="shared" si="63"/>
        <v>0</v>
      </c>
      <c r="CF31" s="5">
        <f t="shared" si="64"/>
        <v>1</v>
      </c>
      <c r="CG31" s="5">
        <f t="shared" si="65"/>
        <v>1</v>
      </c>
      <c r="CH31" s="5">
        <f>IF(F31&gt;65,1,0)</f>
        <v>1</v>
      </c>
      <c r="CI31" s="4">
        <f t="shared" si="20"/>
        <v>11</v>
      </c>
      <c r="CJ31" s="4">
        <f t="shared" si="21"/>
        <v>4</v>
      </c>
      <c r="CK31" s="4">
        <v>3</v>
      </c>
      <c r="CL31" s="4">
        <v>3</v>
      </c>
      <c r="CM31" s="5">
        <f t="shared" si="66"/>
        <v>2</v>
      </c>
      <c r="CN31" s="5">
        <f t="shared" si="67"/>
        <v>2</v>
      </c>
      <c r="CO31" s="5">
        <f t="shared" si="68"/>
        <v>1</v>
      </c>
      <c r="CP31" s="4">
        <v>0</v>
      </c>
      <c r="CQ31" s="5">
        <f t="shared" si="69"/>
        <v>0</v>
      </c>
      <c r="CR31" s="5">
        <f>C31</f>
        <v>0</v>
      </c>
      <c r="CS31" s="4">
        <v>0</v>
      </c>
      <c r="CT31" s="4">
        <v>0</v>
      </c>
      <c r="CV31" s="4">
        <v>0</v>
      </c>
      <c r="CW31" s="5">
        <f>B31</f>
        <v>1</v>
      </c>
      <c r="CX31" s="4">
        <v>0</v>
      </c>
      <c r="CY31" s="4">
        <v>0</v>
      </c>
      <c r="CZ31" s="5">
        <f>F31</f>
        <v>78</v>
      </c>
      <c r="DA31" s="5">
        <f>IF(E31=1,1,0)</f>
        <v>1</v>
      </c>
      <c r="DB31" s="4">
        <v>0</v>
      </c>
      <c r="DC31" s="4">
        <v>0</v>
      </c>
      <c r="DD31" s="4">
        <v>1</v>
      </c>
      <c r="DE31" s="5">
        <f>IF(M31&gt;110,1,0)</f>
        <v>0</v>
      </c>
      <c r="DF31" s="5">
        <f>IF(N31&lt;100,1,0)</f>
        <v>0</v>
      </c>
      <c r="DG31" s="5">
        <f>IF(Q31&gt;30,1,0)</f>
        <v>0</v>
      </c>
      <c r="DH31" s="4">
        <v>0</v>
      </c>
      <c r="DI31" s="4">
        <v>0</v>
      </c>
      <c r="DJ31" s="5">
        <f>IF(P31&lt;90,1,0)</f>
        <v>0</v>
      </c>
      <c r="DK31" s="4">
        <f>CZ31+10*DA31+30*DB31+10*DC31+10*DD31+20*DE31+30*DF31+20*DG31+20*DH31+60*DI31+20*DJ31</f>
        <v>98</v>
      </c>
      <c r="DL31" s="4">
        <v>3</v>
      </c>
      <c r="DM31" s="4">
        <f t="shared" si="74"/>
        <v>0</v>
      </c>
      <c r="DN31" s="5">
        <f>IF(DM31=0,1,2)</f>
        <v>1</v>
      </c>
      <c r="DO31" s="5">
        <f>M31</f>
        <v>72</v>
      </c>
      <c r="DP31" s="5">
        <f t="shared" si="36"/>
        <v>0</v>
      </c>
      <c r="DQ31" s="5">
        <f t="shared" si="37"/>
        <v>0</v>
      </c>
      <c r="DR31" s="5">
        <v>0</v>
      </c>
      <c r="DS31" s="4">
        <v>0</v>
      </c>
      <c r="DT31" s="4">
        <v>0</v>
      </c>
      <c r="DU31" s="4">
        <v>1</v>
      </c>
      <c r="DV31" s="4">
        <v>0</v>
      </c>
      <c r="DW31" s="4">
        <v>34</v>
      </c>
      <c r="DX31" s="4">
        <v>41</v>
      </c>
      <c r="DY31" s="4">
        <v>44</v>
      </c>
      <c r="DZ31" s="4">
        <v>52</v>
      </c>
      <c r="EA31" s="4">
        <v>60</v>
      </c>
      <c r="EB31" s="24">
        <f>EA31/J31</f>
        <v>31.236186729638625</v>
      </c>
      <c r="EC31" s="4">
        <v>0</v>
      </c>
      <c r="ED31" s="4">
        <v>55</v>
      </c>
      <c r="EE31" s="4">
        <v>38</v>
      </c>
      <c r="EF31" s="4">
        <v>135</v>
      </c>
      <c r="EG31" s="4">
        <v>61</v>
      </c>
      <c r="EH31" s="4">
        <v>74</v>
      </c>
      <c r="EI31" s="4">
        <v>1</v>
      </c>
      <c r="EJ31" s="4">
        <v>55</v>
      </c>
      <c r="EK31" s="4">
        <v>0</v>
      </c>
      <c r="EL31" s="4">
        <v>0</v>
      </c>
      <c r="EM31" s="4">
        <v>12</v>
      </c>
      <c r="EN31" s="4">
        <v>17</v>
      </c>
      <c r="EO31" s="4">
        <v>7</v>
      </c>
      <c r="EP31" s="4">
        <v>7</v>
      </c>
      <c r="EQ31" s="4">
        <v>12</v>
      </c>
      <c r="ER31" s="4">
        <v>5</v>
      </c>
      <c r="ES31" s="4">
        <v>196</v>
      </c>
      <c r="ET31" s="24">
        <v>105.2</v>
      </c>
      <c r="EU31" s="4">
        <v>0</v>
      </c>
      <c r="EV31" s="7">
        <v>1.1299999999999999</v>
      </c>
      <c r="EW31" s="4">
        <v>39</v>
      </c>
      <c r="EX31" s="4">
        <v>50</v>
      </c>
      <c r="EY31" s="4">
        <v>18</v>
      </c>
      <c r="EZ31" s="4">
        <v>56</v>
      </c>
      <c r="FA31" s="24">
        <f>EZ31/J31</f>
        <v>29.15377428099605</v>
      </c>
      <c r="FB31" s="4">
        <v>1</v>
      </c>
      <c r="FC31" s="4">
        <v>39</v>
      </c>
      <c r="FD31" s="4">
        <v>37</v>
      </c>
      <c r="FE31" s="4">
        <v>78</v>
      </c>
      <c r="FF31" s="4">
        <v>1</v>
      </c>
      <c r="FG31" s="6">
        <f t="shared" si="70"/>
        <v>0.67272727272727273</v>
      </c>
      <c r="FH31" s="5">
        <f t="shared" si="43"/>
        <v>0</v>
      </c>
      <c r="FI31" s="5">
        <f t="shared" si="71"/>
        <v>0</v>
      </c>
      <c r="FJ31" s="4">
        <v>0</v>
      </c>
      <c r="FK31" s="4">
        <v>17</v>
      </c>
      <c r="FL31" s="4">
        <v>0</v>
      </c>
      <c r="FM31" s="4">
        <v>6</v>
      </c>
      <c r="FN31" s="31">
        <f t="shared" si="75"/>
        <v>0.6470588235294118</v>
      </c>
      <c r="FO31" s="4">
        <v>23</v>
      </c>
      <c r="FP31" s="4">
        <v>0</v>
      </c>
      <c r="FQ31" s="4">
        <v>1</v>
      </c>
      <c r="FR31" s="4">
        <v>14</v>
      </c>
      <c r="FS31" s="4">
        <v>1</v>
      </c>
      <c r="FT31" s="4">
        <v>2</v>
      </c>
      <c r="FU31" s="4">
        <v>1</v>
      </c>
      <c r="FV31" s="4">
        <v>1</v>
      </c>
      <c r="FW31" s="4">
        <v>2</v>
      </c>
      <c r="FX31" s="24">
        <v>16</v>
      </c>
      <c r="FY31" s="24">
        <v>20</v>
      </c>
      <c r="FZ31" s="4">
        <v>0</v>
      </c>
      <c r="GA31" s="4">
        <v>0</v>
      </c>
      <c r="GB31" s="4">
        <v>22</v>
      </c>
      <c r="GC31" s="4">
        <v>0</v>
      </c>
      <c r="GD31" s="4">
        <v>1</v>
      </c>
      <c r="GE31" s="35">
        <v>3</v>
      </c>
      <c r="GF31" s="35">
        <v>3</v>
      </c>
      <c r="GG31" s="4">
        <v>0</v>
      </c>
      <c r="GI31" s="4">
        <v>1</v>
      </c>
      <c r="GJ31" s="4">
        <v>1</v>
      </c>
      <c r="GK31" s="4">
        <v>1</v>
      </c>
      <c r="GL31" s="4">
        <v>1</v>
      </c>
      <c r="GM31" s="4">
        <v>1</v>
      </c>
      <c r="GN31" s="4">
        <v>1</v>
      </c>
      <c r="GO31" s="4">
        <v>1</v>
      </c>
      <c r="GP31" s="4">
        <v>1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0</v>
      </c>
      <c r="GX31" s="4">
        <v>0</v>
      </c>
      <c r="GY31" s="4">
        <v>2</v>
      </c>
      <c r="GZ31" s="4">
        <v>1</v>
      </c>
      <c r="HA31" s="28">
        <v>3</v>
      </c>
      <c r="HB31" s="4">
        <v>0</v>
      </c>
      <c r="HC31" s="4">
        <v>0</v>
      </c>
      <c r="HD31" s="4">
        <v>0</v>
      </c>
      <c r="HE31" s="4">
        <v>1</v>
      </c>
      <c r="HF31" s="4">
        <v>1</v>
      </c>
      <c r="HG31" s="24">
        <v>28</v>
      </c>
      <c r="HH31" s="24">
        <v>30</v>
      </c>
      <c r="HI31" s="5">
        <f t="shared" si="77"/>
        <v>0</v>
      </c>
      <c r="HJ31" s="24">
        <v>18</v>
      </c>
      <c r="HK31" s="24">
        <v>24</v>
      </c>
      <c r="HL31" s="4">
        <v>30</v>
      </c>
      <c r="HM31" s="4">
        <v>0</v>
      </c>
      <c r="HN31" s="4">
        <v>0</v>
      </c>
      <c r="HO31" s="7">
        <v>0.02</v>
      </c>
      <c r="HP31" s="4">
        <v>0</v>
      </c>
      <c r="HQ31" s="7">
        <v>112.32</v>
      </c>
      <c r="HR31" s="4">
        <v>0</v>
      </c>
      <c r="HS31" s="7">
        <v>21.5</v>
      </c>
      <c r="HT31" s="4">
        <v>0</v>
      </c>
      <c r="HU31" s="4">
        <v>2593</v>
      </c>
      <c r="HV31" s="4">
        <v>1</v>
      </c>
      <c r="HW31" s="7">
        <v>112.92</v>
      </c>
      <c r="HX31" s="4">
        <v>1</v>
      </c>
      <c r="HY31" s="4">
        <v>53</v>
      </c>
      <c r="HZ31" s="24">
        <v>96</v>
      </c>
      <c r="IA31" s="4">
        <v>0</v>
      </c>
      <c r="IB31" s="7">
        <v>8.8000000000000007</v>
      </c>
      <c r="IC31" s="4">
        <v>0</v>
      </c>
      <c r="ID31" s="7">
        <v>4.87</v>
      </c>
      <c r="IE31" s="4">
        <v>156</v>
      </c>
      <c r="IF31" s="4">
        <v>0</v>
      </c>
      <c r="IG31" s="4">
        <v>171</v>
      </c>
      <c r="IH31" s="4">
        <v>0</v>
      </c>
      <c r="II31" s="4">
        <v>0</v>
      </c>
      <c r="IJ31" s="4">
        <v>31</v>
      </c>
      <c r="IK31" s="4">
        <v>1</v>
      </c>
      <c r="IL31" s="24">
        <v>24.5</v>
      </c>
      <c r="IM31" s="7">
        <v>3.68</v>
      </c>
      <c r="IN31" s="24">
        <v>16.100000000000001</v>
      </c>
      <c r="IO31" s="24">
        <v>1.1100000000000001</v>
      </c>
      <c r="IP31" s="24">
        <v>84</v>
      </c>
      <c r="IQ31" s="7">
        <v>4.3099999999999996</v>
      </c>
      <c r="IT31" s="7">
        <v>1.92</v>
      </c>
      <c r="IU31" s="7">
        <v>12.3</v>
      </c>
      <c r="IV31" s="4">
        <f t="shared" si="76"/>
        <v>1</v>
      </c>
      <c r="IW31" s="24">
        <v>6.19</v>
      </c>
      <c r="IX31" s="4">
        <f t="shared" si="72"/>
        <v>1</v>
      </c>
    </row>
    <row r="32" spans="1:276" x14ac:dyDescent="0.25">
      <c r="A32" s="3">
        <v>31</v>
      </c>
      <c r="B32" s="3">
        <v>0</v>
      </c>
      <c r="C32" s="3">
        <v>1</v>
      </c>
      <c r="D32" s="3">
        <v>0</v>
      </c>
      <c r="E32" s="5">
        <v>2</v>
      </c>
      <c r="F32" s="5">
        <v>76</v>
      </c>
      <c r="G32" s="55">
        <v>0</v>
      </c>
      <c r="H32" s="6">
        <v>1.65</v>
      </c>
      <c r="I32" s="5">
        <v>101</v>
      </c>
      <c r="J32" s="6">
        <f t="shared" si="48"/>
        <v>2.1837842802343892</v>
      </c>
      <c r="K32" s="6">
        <f t="shared" si="49"/>
        <v>37.098255280073467</v>
      </c>
      <c r="L32" s="5">
        <v>4</v>
      </c>
      <c r="M32" s="5">
        <v>130</v>
      </c>
      <c r="N32" s="5">
        <v>115</v>
      </c>
      <c r="O32" s="5">
        <v>80</v>
      </c>
      <c r="P32" s="5">
        <v>79</v>
      </c>
      <c r="Q32" s="5">
        <v>32</v>
      </c>
      <c r="R32" s="5">
        <v>1</v>
      </c>
      <c r="S32" s="5">
        <v>2</v>
      </c>
      <c r="T32" s="4">
        <v>0</v>
      </c>
      <c r="U32" s="5">
        <v>0</v>
      </c>
      <c r="V32" s="4">
        <v>1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1</v>
      </c>
      <c r="AV32" s="5">
        <v>0</v>
      </c>
      <c r="AW32" s="5">
        <v>1</v>
      </c>
      <c r="AX32" s="5">
        <v>0</v>
      </c>
      <c r="AY32" s="5">
        <f>IF(F32&gt;60,1,0)</f>
        <v>1</v>
      </c>
      <c r="AZ32" s="5">
        <v>0</v>
      </c>
      <c r="BA32" s="5">
        <f>C32</f>
        <v>1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1</v>
      </c>
      <c r="BK32" s="5">
        <v>1</v>
      </c>
      <c r="BL32" s="5">
        <v>0</v>
      </c>
      <c r="BM32" s="5">
        <v>0</v>
      </c>
      <c r="BN32" s="5">
        <f t="shared" si="50"/>
        <v>0</v>
      </c>
      <c r="BO32" s="5">
        <f t="shared" si="51"/>
        <v>1</v>
      </c>
      <c r="BP32" s="5">
        <v>0</v>
      </c>
      <c r="BQ32" s="5">
        <f t="shared" si="52"/>
        <v>0</v>
      </c>
      <c r="BR32" s="5">
        <f t="shared" si="53"/>
        <v>0</v>
      </c>
      <c r="BS32" s="5">
        <f t="shared" si="54"/>
        <v>0</v>
      </c>
      <c r="BT32" s="5">
        <v>0</v>
      </c>
      <c r="BU32" s="23">
        <f t="shared" si="8"/>
        <v>1.5</v>
      </c>
      <c r="BV32" s="23">
        <f t="shared" si="55"/>
        <v>1</v>
      </c>
      <c r="BW32" s="5">
        <v>1</v>
      </c>
      <c r="BX32" s="5">
        <f t="shared" si="56"/>
        <v>1</v>
      </c>
      <c r="BY32" s="5">
        <f t="shared" si="57"/>
        <v>1</v>
      </c>
      <c r="BZ32" s="5">
        <f t="shared" si="58"/>
        <v>0</v>
      </c>
      <c r="CA32" s="5">
        <f t="shared" si="59"/>
        <v>0</v>
      </c>
      <c r="CB32" s="5">
        <f t="shared" si="60"/>
        <v>1</v>
      </c>
      <c r="CC32" s="5">
        <f t="shared" si="61"/>
        <v>0</v>
      </c>
      <c r="CD32" s="5">
        <f t="shared" si="62"/>
        <v>0</v>
      </c>
      <c r="CE32" s="5">
        <f t="shared" si="63"/>
        <v>0</v>
      </c>
      <c r="CF32" s="5">
        <f t="shared" si="64"/>
        <v>0</v>
      </c>
      <c r="CG32" s="5">
        <f t="shared" si="65"/>
        <v>0</v>
      </c>
      <c r="CH32" s="5">
        <f>IF(F32&gt;65,1,0)</f>
        <v>1</v>
      </c>
      <c r="CI32" s="4">
        <f t="shared" ref="CI32:CI98" si="78">3*BZ32+3*CA32+5*CB32+2*CC32+2*CD32+2*CE32+3*CF32+4*CG32+1*CH32</f>
        <v>6</v>
      </c>
      <c r="CJ32" s="4">
        <f t="shared" si="21"/>
        <v>3</v>
      </c>
      <c r="CK32" s="4">
        <v>2</v>
      </c>
      <c r="CL32" s="4">
        <v>2</v>
      </c>
      <c r="CM32" s="5">
        <f t="shared" si="66"/>
        <v>2</v>
      </c>
      <c r="CN32" s="5">
        <f t="shared" si="67"/>
        <v>2</v>
      </c>
      <c r="CO32" s="5">
        <f t="shared" si="68"/>
        <v>1</v>
      </c>
      <c r="CP32" s="4">
        <v>0</v>
      </c>
      <c r="CQ32" s="5">
        <f t="shared" si="69"/>
        <v>0</v>
      </c>
      <c r="CR32" s="5">
        <f>C32</f>
        <v>1</v>
      </c>
      <c r="CS32" s="4">
        <v>0</v>
      </c>
      <c r="CT32" s="4">
        <v>1</v>
      </c>
      <c r="CU32" s="4">
        <v>3</v>
      </c>
      <c r="CV32" s="4">
        <v>0</v>
      </c>
      <c r="CW32" s="5">
        <f>B32</f>
        <v>0</v>
      </c>
      <c r="CX32" s="4">
        <v>0</v>
      </c>
      <c r="CY32" s="4">
        <v>0</v>
      </c>
      <c r="CZ32" s="5">
        <f>F32</f>
        <v>76</v>
      </c>
      <c r="DA32" s="5">
        <f>IF(E32=1,1,0)</f>
        <v>0</v>
      </c>
      <c r="DB32" s="4">
        <v>0</v>
      </c>
      <c r="DC32" s="4">
        <v>1</v>
      </c>
      <c r="DD32" s="4">
        <v>0</v>
      </c>
      <c r="DE32" s="5">
        <f>IF(M32&gt;110,1,0)</f>
        <v>1</v>
      </c>
      <c r="DF32" s="5">
        <f>IF(N32&lt;100,1,0)</f>
        <v>0</v>
      </c>
      <c r="DG32" s="5">
        <f>IF(Q32&gt;30,1,0)</f>
        <v>1</v>
      </c>
      <c r="DH32" s="4">
        <v>0</v>
      </c>
      <c r="DI32" s="4">
        <v>1</v>
      </c>
      <c r="DJ32" s="5">
        <f>IF(P32&lt;90,1,0)</f>
        <v>1</v>
      </c>
      <c r="DK32" s="4">
        <f t="shared" ref="DK32:DK80" si="79">CZ32+10*DA32+30*DB32+10*DC32+10*DD32+20*DE32+30*DF32+20*DG32+20*DH32+60*DI32+20*DJ32</f>
        <v>206</v>
      </c>
      <c r="DL32" s="4">
        <v>5</v>
      </c>
      <c r="DM32" s="4">
        <f t="shared" si="74"/>
        <v>3</v>
      </c>
      <c r="DN32" s="5">
        <f t="shared" ref="DN32:DN35" si="80">IF(DM32=0,1,2)</f>
        <v>2</v>
      </c>
      <c r="DO32" s="5">
        <f>M32</f>
        <v>130</v>
      </c>
      <c r="DP32" s="5">
        <f t="shared" ref="DP32:DP98" si="81">IF(DO32&gt;90,1,0)</f>
        <v>1</v>
      </c>
      <c r="DQ32" s="5">
        <f t="shared" ref="DQ32:DQ98" si="82">IF(DO32&lt;60,1,0)</f>
        <v>0</v>
      </c>
      <c r="DR32" s="4">
        <v>1</v>
      </c>
      <c r="DS32" s="4">
        <v>0</v>
      </c>
      <c r="DT32" s="4">
        <v>1</v>
      </c>
      <c r="DU32" s="4">
        <v>0</v>
      </c>
      <c r="DV32" s="4">
        <v>0</v>
      </c>
      <c r="DW32" s="4">
        <v>27</v>
      </c>
      <c r="DX32" s="4">
        <v>51</v>
      </c>
      <c r="DY32" s="4">
        <v>41</v>
      </c>
      <c r="DZ32" s="4">
        <v>77</v>
      </c>
      <c r="EA32" s="4">
        <v>110</v>
      </c>
      <c r="EB32" s="24">
        <f>EA32/J32</f>
        <v>50.37127567755617</v>
      </c>
      <c r="EC32" s="4">
        <v>1</v>
      </c>
      <c r="ED32" s="4">
        <v>43</v>
      </c>
      <c r="EE32" s="4">
        <v>29</v>
      </c>
      <c r="EF32" s="4">
        <v>67</v>
      </c>
      <c r="EG32" s="4">
        <v>26</v>
      </c>
      <c r="EH32" s="4">
        <v>41</v>
      </c>
      <c r="EI32" s="4">
        <v>0</v>
      </c>
      <c r="EJ32" s="4">
        <v>60</v>
      </c>
      <c r="EK32" s="4">
        <v>0</v>
      </c>
      <c r="EL32" s="4">
        <v>0</v>
      </c>
      <c r="EM32" s="4">
        <v>9</v>
      </c>
      <c r="EN32" s="4">
        <v>13</v>
      </c>
      <c r="EO32" s="4">
        <v>5</v>
      </c>
      <c r="EP32" s="4">
        <v>8</v>
      </c>
      <c r="EQ32" s="4">
        <v>12</v>
      </c>
      <c r="ER32" s="4">
        <v>6</v>
      </c>
      <c r="ES32" s="4">
        <v>130</v>
      </c>
      <c r="ET32" s="24">
        <v>76.59</v>
      </c>
      <c r="EU32" s="4">
        <v>0</v>
      </c>
      <c r="EV32" s="7">
        <v>1</v>
      </c>
      <c r="EW32" s="4">
        <v>47</v>
      </c>
      <c r="EX32" s="4">
        <v>74</v>
      </c>
      <c r="EY32" s="4">
        <v>26</v>
      </c>
      <c r="EZ32" s="4">
        <v>110</v>
      </c>
      <c r="FA32" s="24">
        <f>EZ32/J32</f>
        <v>50.37127567755617</v>
      </c>
      <c r="FB32" s="4">
        <v>1</v>
      </c>
      <c r="FC32" s="4">
        <v>38</v>
      </c>
      <c r="FD32" s="4">
        <v>40</v>
      </c>
      <c r="FE32" s="4">
        <v>64</v>
      </c>
      <c r="FF32" s="4">
        <v>1</v>
      </c>
      <c r="FG32" s="6">
        <f t="shared" si="70"/>
        <v>0.93023255813953487</v>
      </c>
      <c r="FH32" s="5">
        <f t="shared" si="43"/>
        <v>0</v>
      </c>
      <c r="FI32" s="5">
        <f t="shared" si="71"/>
        <v>1</v>
      </c>
      <c r="FJ32" s="4">
        <v>1</v>
      </c>
      <c r="FK32" s="4">
        <v>18</v>
      </c>
      <c r="FL32" s="4">
        <v>0</v>
      </c>
      <c r="FM32" s="4">
        <v>11</v>
      </c>
      <c r="FN32" s="31">
        <f t="shared" si="75"/>
        <v>0.3888888888888889</v>
      </c>
      <c r="FO32" s="4">
        <v>38</v>
      </c>
      <c r="FP32" s="4">
        <v>1</v>
      </c>
      <c r="FQ32" s="4">
        <v>1</v>
      </c>
      <c r="FR32" s="4">
        <v>14</v>
      </c>
      <c r="FS32" s="4">
        <v>1</v>
      </c>
      <c r="FT32" s="4">
        <v>2</v>
      </c>
      <c r="FU32" s="4">
        <v>2</v>
      </c>
      <c r="FV32" s="4">
        <v>1</v>
      </c>
      <c r="FW32" s="4">
        <v>2</v>
      </c>
      <c r="FX32" s="24">
        <v>25.2</v>
      </c>
      <c r="FY32" s="24">
        <v>38</v>
      </c>
      <c r="FZ32" s="4">
        <v>1</v>
      </c>
      <c r="GA32" s="4">
        <v>0</v>
      </c>
      <c r="GB32" s="4">
        <v>26</v>
      </c>
      <c r="GC32" s="4">
        <v>1</v>
      </c>
      <c r="GD32" s="4">
        <v>1</v>
      </c>
      <c r="GE32" s="35">
        <v>3</v>
      </c>
      <c r="GF32" s="35">
        <v>2</v>
      </c>
      <c r="GG32" s="4">
        <v>0</v>
      </c>
      <c r="GI32" s="4">
        <v>1</v>
      </c>
      <c r="GJ32" s="4">
        <v>0</v>
      </c>
      <c r="GK32" s="4">
        <v>0</v>
      </c>
      <c r="GL32" s="4">
        <v>1</v>
      </c>
      <c r="GM32" s="4">
        <v>1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2</v>
      </c>
      <c r="GZ32" s="4">
        <v>1</v>
      </c>
      <c r="HA32" s="4">
        <v>2</v>
      </c>
      <c r="HB32" s="4">
        <v>1</v>
      </c>
      <c r="HC32" s="4">
        <v>0</v>
      </c>
      <c r="HD32" s="4">
        <v>1</v>
      </c>
      <c r="HE32" s="4">
        <v>1</v>
      </c>
      <c r="HF32" s="4">
        <v>1</v>
      </c>
      <c r="HG32" s="24">
        <v>28</v>
      </c>
      <c r="HH32" s="24">
        <v>30</v>
      </c>
      <c r="HI32" s="5">
        <f t="shared" si="77"/>
        <v>0</v>
      </c>
      <c r="HJ32" s="24">
        <v>20</v>
      </c>
      <c r="HK32" s="24">
        <v>24</v>
      </c>
      <c r="HL32" s="4">
        <v>50</v>
      </c>
      <c r="HM32" s="4">
        <v>0</v>
      </c>
      <c r="HN32" s="4">
        <v>0</v>
      </c>
      <c r="HO32" s="7">
        <v>0.23</v>
      </c>
      <c r="HP32" s="4">
        <v>1</v>
      </c>
      <c r="HQ32" s="7">
        <v>99.45</v>
      </c>
      <c r="HR32" s="4">
        <v>0</v>
      </c>
      <c r="HS32" s="7">
        <v>17.66</v>
      </c>
      <c r="HT32" s="4">
        <v>0</v>
      </c>
      <c r="HU32" s="4">
        <v>3050</v>
      </c>
      <c r="HV32" s="4">
        <v>1</v>
      </c>
      <c r="HW32" s="7">
        <v>175.56</v>
      </c>
      <c r="HX32" s="4">
        <v>0</v>
      </c>
      <c r="HY32" s="4">
        <v>24</v>
      </c>
      <c r="HZ32" s="24">
        <v>378</v>
      </c>
      <c r="IA32" s="4">
        <v>1</v>
      </c>
      <c r="IB32" s="7">
        <v>10.3</v>
      </c>
      <c r="IC32" s="4">
        <v>1</v>
      </c>
      <c r="ID32" s="7">
        <v>4.46</v>
      </c>
      <c r="IE32" s="4">
        <v>118</v>
      </c>
      <c r="IF32" s="4">
        <v>0</v>
      </c>
      <c r="IG32" s="4">
        <v>97</v>
      </c>
      <c r="IH32" s="4">
        <v>0</v>
      </c>
      <c r="II32" s="4">
        <v>1</v>
      </c>
      <c r="IJ32" s="4">
        <v>42</v>
      </c>
      <c r="IK32" s="4">
        <v>1</v>
      </c>
      <c r="IL32" s="24">
        <v>24.5</v>
      </c>
      <c r="IM32" s="7">
        <v>2.91</v>
      </c>
      <c r="IN32" s="24">
        <v>17.7</v>
      </c>
      <c r="IO32" s="24">
        <v>1.3</v>
      </c>
      <c r="IP32" s="24">
        <v>65</v>
      </c>
      <c r="IQ32" s="7">
        <v>2.73</v>
      </c>
      <c r="IR32" s="7">
        <v>1.84</v>
      </c>
      <c r="IS32" s="7">
        <v>0.61</v>
      </c>
      <c r="IT32" s="7">
        <v>0.96</v>
      </c>
      <c r="IU32" s="7">
        <v>8</v>
      </c>
      <c r="IV32" s="4">
        <f t="shared" si="76"/>
        <v>0</v>
      </c>
      <c r="IW32" s="24">
        <v>4.5999999999999996</v>
      </c>
      <c r="IX32" s="4">
        <f t="shared" si="72"/>
        <v>0</v>
      </c>
      <c r="IY32" s="7">
        <v>7.3</v>
      </c>
      <c r="IZ32" s="4">
        <v>35</v>
      </c>
      <c r="JA32" s="4">
        <v>60</v>
      </c>
      <c r="JE32" s="24">
        <v>13.6</v>
      </c>
      <c r="JF32" s="4">
        <v>44</v>
      </c>
      <c r="JG32" s="4">
        <v>88</v>
      </c>
      <c r="JK32" s="24">
        <v>5</v>
      </c>
      <c r="JL32" s="4">
        <v>129</v>
      </c>
      <c r="JM32" s="7">
        <v>1.1399999999999999</v>
      </c>
      <c r="JO32" s="24">
        <v>6.4</v>
      </c>
      <c r="JP32" s="24">
        <v>2</v>
      </c>
    </row>
    <row r="33" spans="1:280" x14ac:dyDescent="0.25">
      <c r="A33" s="3">
        <v>32</v>
      </c>
      <c r="B33" s="3">
        <v>0</v>
      </c>
      <c r="C33" s="3">
        <v>0</v>
      </c>
      <c r="D33" s="3">
        <v>0</v>
      </c>
      <c r="E33" s="5">
        <v>2</v>
      </c>
      <c r="F33" s="5">
        <v>66</v>
      </c>
      <c r="G33" s="55">
        <v>0</v>
      </c>
      <c r="H33" s="6">
        <v>1.52</v>
      </c>
      <c r="I33" s="5">
        <v>68</v>
      </c>
      <c r="J33" s="6">
        <f t="shared" si="48"/>
        <v>1.7208590120770995</v>
      </c>
      <c r="K33" s="23">
        <f t="shared" si="49"/>
        <v>29.43213296398892</v>
      </c>
      <c r="L33" s="5">
        <v>2</v>
      </c>
      <c r="M33" s="5">
        <v>110</v>
      </c>
      <c r="N33" s="5">
        <v>110</v>
      </c>
      <c r="O33" s="5">
        <v>70</v>
      </c>
      <c r="P33" s="5">
        <v>80</v>
      </c>
      <c r="Q33" s="5">
        <v>27</v>
      </c>
      <c r="R33" s="5">
        <v>1</v>
      </c>
      <c r="S33" s="5">
        <v>2</v>
      </c>
      <c r="T33" s="4">
        <v>0</v>
      </c>
      <c r="U33" s="5">
        <v>0</v>
      </c>
      <c r="V33" s="4">
        <v>1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1</v>
      </c>
      <c r="AJ33" s="5">
        <v>0</v>
      </c>
      <c r="AK33" s="5">
        <v>0</v>
      </c>
      <c r="AL33" s="5">
        <v>0</v>
      </c>
      <c r="AM33" s="5">
        <v>1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1</v>
      </c>
      <c r="AX33" s="5">
        <v>0</v>
      </c>
      <c r="AY33" s="5">
        <f>IF(F33&gt;60,1,0)</f>
        <v>1</v>
      </c>
      <c r="AZ33" s="5">
        <v>0</v>
      </c>
      <c r="BA33" s="5">
        <f>C33</f>
        <v>0</v>
      </c>
      <c r="BB33" s="5">
        <v>0</v>
      </c>
      <c r="BC33" s="5">
        <v>1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1</v>
      </c>
      <c r="BK33" s="5">
        <v>1</v>
      </c>
      <c r="BL33" s="5">
        <v>0</v>
      </c>
      <c r="BM33" s="5">
        <v>0</v>
      </c>
      <c r="BN33" s="5">
        <f t="shared" si="50"/>
        <v>0</v>
      </c>
      <c r="BO33" s="5">
        <f t="shared" si="51"/>
        <v>1</v>
      </c>
      <c r="BP33" s="5">
        <v>0</v>
      </c>
      <c r="BQ33" s="5">
        <f t="shared" si="52"/>
        <v>0</v>
      </c>
      <c r="BR33" s="5">
        <f t="shared" si="53"/>
        <v>0</v>
      </c>
      <c r="BS33" s="5">
        <f t="shared" si="54"/>
        <v>0</v>
      </c>
      <c r="BT33" s="5">
        <v>1</v>
      </c>
      <c r="BU33" s="23">
        <f t="shared" si="8"/>
        <v>4.5</v>
      </c>
      <c r="BV33" s="23">
        <f t="shared" si="55"/>
        <v>2</v>
      </c>
      <c r="BW33" s="5">
        <v>2</v>
      </c>
      <c r="BX33" s="5">
        <f t="shared" si="56"/>
        <v>2</v>
      </c>
      <c r="BY33" s="5">
        <f t="shared" si="57"/>
        <v>2</v>
      </c>
      <c r="BZ33" s="5">
        <f t="shared" si="58"/>
        <v>0</v>
      </c>
      <c r="CA33" s="5">
        <f t="shared" si="59"/>
        <v>0</v>
      </c>
      <c r="CB33" s="5">
        <f t="shared" si="60"/>
        <v>1</v>
      </c>
      <c r="CC33" s="5">
        <f t="shared" si="61"/>
        <v>0</v>
      </c>
      <c r="CD33" s="5">
        <f t="shared" si="62"/>
        <v>0</v>
      </c>
      <c r="CE33" s="5">
        <f t="shared" si="63"/>
        <v>0</v>
      </c>
      <c r="CF33" s="5">
        <f t="shared" si="64"/>
        <v>0</v>
      </c>
      <c r="CG33" s="5">
        <f t="shared" si="65"/>
        <v>0</v>
      </c>
      <c r="CH33" s="5">
        <f>IF(F33&gt;65,1,0)</f>
        <v>1</v>
      </c>
      <c r="CI33" s="4">
        <f t="shared" si="78"/>
        <v>6</v>
      </c>
      <c r="CJ33" s="4">
        <f t="shared" si="21"/>
        <v>3</v>
      </c>
      <c r="CK33" s="4">
        <v>2</v>
      </c>
      <c r="CL33" s="4">
        <v>2</v>
      </c>
      <c r="CM33" s="5">
        <f t="shared" si="66"/>
        <v>2</v>
      </c>
      <c r="CN33" s="5">
        <f t="shared" si="67"/>
        <v>2</v>
      </c>
      <c r="CO33" s="5">
        <f t="shared" si="68"/>
        <v>1</v>
      </c>
      <c r="CP33" s="4">
        <v>0</v>
      </c>
      <c r="CQ33" s="5">
        <f t="shared" si="69"/>
        <v>0</v>
      </c>
      <c r="CR33" s="5">
        <f>C33</f>
        <v>0</v>
      </c>
      <c r="CS33" s="4">
        <v>0</v>
      </c>
      <c r="CT33" s="4">
        <v>0</v>
      </c>
      <c r="CV33" s="4">
        <v>0</v>
      </c>
      <c r="CW33" s="5">
        <f>B33</f>
        <v>0</v>
      </c>
      <c r="CX33" s="4">
        <v>0</v>
      </c>
      <c r="CY33" s="4">
        <v>0</v>
      </c>
      <c r="CZ33" s="5">
        <f>F33</f>
        <v>66</v>
      </c>
      <c r="DA33" s="5">
        <f>IF(E33=1,1,0)</f>
        <v>0</v>
      </c>
      <c r="DB33" s="4">
        <v>0</v>
      </c>
      <c r="DC33" s="4">
        <v>1</v>
      </c>
      <c r="DD33" s="4">
        <v>0</v>
      </c>
      <c r="DE33" s="5">
        <f>IF(M33&gt;110,1,0)</f>
        <v>0</v>
      </c>
      <c r="DF33" s="5">
        <f>IF(N33&lt;100,1,0)</f>
        <v>0</v>
      </c>
      <c r="DG33" s="5">
        <f>IF(Q33&gt;30,1,0)</f>
        <v>0</v>
      </c>
      <c r="DH33" s="4">
        <v>0</v>
      </c>
      <c r="DI33" s="4">
        <v>1</v>
      </c>
      <c r="DJ33" s="5">
        <f>IF(P33&lt;90,1,0)</f>
        <v>1</v>
      </c>
      <c r="DK33" s="4">
        <f t="shared" si="79"/>
        <v>156</v>
      </c>
      <c r="DL33" s="4">
        <v>5</v>
      </c>
      <c r="DM33" s="4">
        <f t="shared" si="74"/>
        <v>2</v>
      </c>
      <c r="DN33" s="5">
        <f t="shared" si="80"/>
        <v>2</v>
      </c>
      <c r="DO33" s="5">
        <f>M33</f>
        <v>110</v>
      </c>
      <c r="DP33" s="5">
        <f t="shared" si="81"/>
        <v>1</v>
      </c>
      <c r="DQ33" s="5">
        <f t="shared" si="82"/>
        <v>0</v>
      </c>
      <c r="DR33" s="5">
        <v>0</v>
      </c>
      <c r="DS33" s="4">
        <v>0</v>
      </c>
      <c r="DT33" s="4">
        <v>0</v>
      </c>
      <c r="DU33" s="4">
        <v>1</v>
      </c>
      <c r="DV33" s="4">
        <v>0</v>
      </c>
      <c r="DW33" s="4">
        <v>27</v>
      </c>
      <c r="DX33" s="4">
        <v>29</v>
      </c>
      <c r="DY33" s="4">
        <v>31</v>
      </c>
      <c r="DZ33" s="4">
        <v>43</v>
      </c>
      <c r="EA33" s="4">
        <v>54</v>
      </c>
      <c r="EB33" s="24">
        <f>EA33/J33</f>
        <v>31.379677022361808</v>
      </c>
      <c r="EC33" s="4">
        <v>0</v>
      </c>
      <c r="ED33" s="4">
        <v>40</v>
      </c>
      <c r="EE33" s="4">
        <v>29</v>
      </c>
      <c r="EF33" s="4">
        <v>63</v>
      </c>
      <c r="EG33" s="4">
        <v>26</v>
      </c>
      <c r="EH33" s="4">
        <v>37</v>
      </c>
      <c r="EI33" s="4">
        <v>0</v>
      </c>
      <c r="EJ33" s="4">
        <v>57</v>
      </c>
      <c r="EK33" s="4">
        <v>0</v>
      </c>
      <c r="EL33" s="4">
        <v>0</v>
      </c>
      <c r="EM33" s="4">
        <v>10</v>
      </c>
      <c r="EN33" s="4">
        <v>14</v>
      </c>
      <c r="EO33" s="4">
        <v>5</v>
      </c>
      <c r="EP33" s="4">
        <v>8</v>
      </c>
      <c r="EQ33" s="4">
        <v>12</v>
      </c>
      <c r="ER33" s="4">
        <v>5</v>
      </c>
      <c r="ES33" s="4">
        <v>115</v>
      </c>
      <c r="ET33" s="24">
        <v>69.77</v>
      </c>
      <c r="EU33" s="4">
        <v>0</v>
      </c>
      <c r="EV33" s="7">
        <v>1</v>
      </c>
      <c r="EW33" s="4">
        <v>35</v>
      </c>
      <c r="EX33" s="4">
        <v>46</v>
      </c>
      <c r="EY33" s="4">
        <v>17</v>
      </c>
      <c r="EZ33" s="4">
        <v>56</v>
      </c>
      <c r="FA33" s="24">
        <f>EZ33/J33</f>
        <v>32.541887282449281</v>
      </c>
      <c r="FB33" s="4">
        <v>0</v>
      </c>
      <c r="FC33" s="4">
        <v>25</v>
      </c>
      <c r="FD33" s="4">
        <v>32</v>
      </c>
      <c r="FE33" s="4">
        <v>64</v>
      </c>
      <c r="FF33" s="4">
        <v>0</v>
      </c>
      <c r="FG33" s="6">
        <f t="shared" si="70"/>
        <v>0.8</v>
      </c>
      <c r="FH33" s="5">
        <f t="shared" si="43"/>
        <v>0</v>
      </c>
      <c r="FI33" s="5">
        <f t="shared" si="71"/>
        <v>0</v>
      </c>
      <c r="FJ33" s="4">
        <v>0</v>
      </c>
      <c r="FK33" s="4">
        <v>14</v>
      </c>
      <c r="FL33" s="4">
        <v>0</v>
      </c>
      <c r="FM33" s="4">
        <v>5</v>
      </c>
      <c r="FN33" s="31">
        <f t="shared" ref="FN33:FN38" si="83">(FK33-FM33)/FK33</f>
        <v>0.6428571428571429</v>
      </c>
      <c r="FO33" s="4">
        <v>30</v>
      </c>
      <c r="FP33" s="4">
        <v>0</v>
      </c>
      <c r="FQ33" s="4">
        <v>1</v>
      </c>
      <c r="FR33" s="4">
        <v>16</v>
      </c>
      <c r="FS33" s="4">
        <v>1</v>
      </c>
      <c r="FT33" s="4">
        <v>0</v>
      </c>
      <c r="FU33" s="4">
        <v>1</v>
      </c>
      <c r="FV33" s="4">
        <v>1</v>
      </c>
      <c r="FW33" s="4">
        <v>2</v>
      </c>
      <c r="FX33" s="24">
        <v>20</v>
      </c>
      <c r="FY33" s="24">
        <v>30</v>
      </c>
      <c r="FZ33" s="4">
        <v>1</v>
      </c>
      <c r="GA33" s="4">
        <v>0</v>
      </c>
      <c r="GB33" s="4">
        <v>20</v>
      </c>
      <c r="GC33" s="4">
        <v>0</v>
      </c>
      <c r="GD33" s="4">
        <v>1</v>
      </c>
      <c r="GE33" s="4">
        <v>1</v>
      </c>
      <c r="GF33" s="4">
        <v>1</v>
      </c>
      <c r="GG33" s="4">
        <v>0</v>
      </c>
      <c r="GI33" s="4">
        <v>1</v>
      </c>
      <c r="GJ33" s="4">
        <v>0</v>
      </c>
      <c r="GK33" s="4">
        <v>0</v>
      </c>
      <c r="GL33" s="4">
        <v>0</v>
      </c>
      <c r="GM33" s="4">
        <v>0</v>
      </c>
      <c r="GN33" s="4">
        <v>1</v>
      </c>
      <c r="GO33" s="4">
        <v>1</v>
      </c>
      <c r="GP33" s="4">
        <v>1</v>
      </c>
      <c r="GQ33" s="4">
        <v>1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3</v>
      </c>
      <c r="GZ33" s="4">
        <v>1</v>
      </c>
      <c r="HA33" s="28">
        <v>3</v>
      </c>
      <c r="HB33" s="4">
        <v>0</v>
      </c>
      <c r="HC33" s="4">
        <v>0</v>
      </c>
      <c r="HD33" s="4">
        <v>1</v>
      </c>
      <c r="HE33" s="4">
        <v>1</v>
      </c>
      <c r="HF33" s="4">
        <v>1</v>
      </c>
      <c r="HG33" s="24">
        <v>26</v>
      </c>
      <c r="HH33" s="24">
        <v>24</v>
      </c>
      <c r="HI33" s="5">
        <f t="shared" si="77"/>
        <v>1</v>
      </c>
      <c r="HJ33" s="24">
        <v>20</v>
      </c>
      <c r="HK33" s="24">
        <v>22</v>
      </c>
      <c r="HL33" s="4">
        <v>60</v>
      </c>
      <c r="HM33" s="4">
        <v>0</v>
      </c>
      <c r="HN33" s="4">
        <v>1</v>
      </c>
      <c r="HO33" s="7">
        <v>1.23</v>
      </c>
      <c r="HP33" s="4">
        <v>1</v>
      </c>
      <c r="HQ33" s="7">
        <v>86.29</v>
      </c>
      <c r="HR33" s="4">
        <v>1</v>
      </c>
      <c r="HS33" s="7">
        <v>33.380000000000003</v>
      </c>
      <c r="HT33" s="4">
        <v>1</v>
      </c>
      <c r="HU33" s="4">
        <v>3510</v>
      </c>
      <c r="HV33" s="4">
        <v>1</v>
      </c>
      <c r="HW33" s="7">
        <v>115</v>
      </c>
      <c r="HX33" s="4">
        <v>1</v>
      </c>
      <c r="HY33" s="4">
        <v>43</v>
      </c>
      <c r="HZ33" s="24">
        <v>225</v>
      </c>
      <c r="IA33" s="4">
        <v>1</v>
      </c>
      <c r="IB33" s="7">
        <v>12.8</v>
      </c>
      <c r="IC33" s="4">
        <v>1</v>
      </c>
      <c r="ID33" s="7">
        <v>4.5599999999999996</v>
      </c>
      <c r="IE33" s="4">
        <v>139</v>
      </c>
      <c r="IF33" s="4">
        <v>0</v>
      </c>
      <c r="IG33" s="4">
        <v>66</v>
      </c>
      <c r="IH33" s="4">
        <v>0</v>
      </c>
      <c r="II33" s="4">
        <v>1</v>
      </c>
      <c r="IJ33" s="4">
        <v>18</v>
      </c>
      <c r="IK33" s="4">
        <v>1</v>
      </c>
      <c r="IL33" s="24">
        <v>29</v>
      </c>
      <c r="IM33" s="7">
        <v>2.88</v>
      </c>
      <c r="IN33" s="24">
        <v>15.9</v>
      </c>
      <c r="IO33" s="24">
        <v>1.1399999999999999</v>
      </c>
      <c r="IP33" s="24">
        <v>79</v>
      </c>
      <c r="IQ33" s="7">
        <v>4.1399999999999997</v>
      </c>
      <c r="IR33" s="7">
        <v>2.4700000000000002</v>
      </c>
      <c r="IS33" s="7">
        <v>1.39</v>
      </c>
      <c r="IT33" s="7">
        <v>0.85</v>
      </c>
      <c r="IU33" s="7">
        <v>6.3</v>
      </c>
      <c r="IV33" s="4">
        <f t="shared" si="76"/>
        <v>0</v>
      </c>
      <c r="IW33" s="24">
        <v>9.5</v>
      </c>
      <c r="IX33" s="4">
        <f t="shared" si="72"/>
        <v>1</v>
      </c>
      <c r="IY33" s="7">
        <v>7.3</v>
      </c>
      <c r="IZ33" s="4">
        <v>23</v>
      </c>
      <c r="JA33" s="4">
        <v>25</v>
      </c>
      <c r="JE33" s="24">
        <v>5.3</v>
      </c>
      <c r="JF33" s="4">
        <v>17</v>
      </c>
      <c r="JG33" s="4">
        <v>37</v>
      </c>
      <c r="JK33" s="24">
        <v>2.2000000000000002</v>
      </c>
      <c r="JL33" s="4">
        <v>142</v>
      </c>
      <c r="JM33" s="7">
        <v>0.6</v>
      </c>
      <c r="JO33" s="24">
        <v>6.4</v>
      </c>
      <c r="JP33" s="24">
        <v>1.6</v>
      </c>
      <c r="JQ33" s="1"/>
      <c r="JR33" s="1"/>
      <c r="JS33" s="1"/>
      <c r="JT33" s="1"/>
    </row>
    <row r="34" spans="1:280" x14ac:dyDescent="0.25">
      <c r="A34" s="3">
        <v>33</v>
      </c>
      <c r="B34" s="3">
        <v>0</v>
      </c>
      <c r="C34" s="3">
        <v>0</v>
      </c>
      <c r="D34" s="3">
        <v>0</v>
      </c>
      <c r="E34" s="5">
        <v>2</v>
      </c>
      <c r="F34" s="5">
        <v>63</v>
      </c>
      <c r="G34" s="55">
        <v>0</v>
      </c>
      <c r="H34" s="6">
        <v>1.6</v>
      </c>
      <c r="I34" s="5">
        <v>55</v>
      </c>
      <c r="J34" s="6">
        <f t="shared" si="48"/>
        <v>1.576672219868535</v>
      </c>
      <c r="K34" s="23">
        <f t="shared" si="49"/>
        <v>21.484374999999996</v>
      </c>
      <c r="L34" s="5">
        <v>1</v>
      </c>
      <c r="M34" s="5">
        <v>90</v>
      </c>
      <c r="N34" s="5">
        <v>120</v>
      </c>
      <c r="O34" s="5">
        <v>70</v>
      </c>
      <c r="P34" s="5">
        <v>95</v>
      </c>
      <c r="Q34" s="5">
        <v>19</v>
      </c>
      <c r="R34" s="5">
        <v>1</v>
      </c>
      <c r="S34" s="5">
        <v>1</v>
      </c>
      <c r="T34" s="4">
        <v>0</v>
      </c>
      <c r="U34" s="5">
        <v>0</v>
      </c>
      <c r="V34" s="4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1</v>
      </c>
      <c r="AJ34" s="5">
        <v>0</v>
      </c>
      <c r="AK34" s="5">
        <v>0</v>
      </c>
      <c r="AL34" s="5">
        <v>0</v>
      </c>
      <c r="AM34" s="5">
        <v>1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f>IF(F34&gt;60,1,0)</f>
        <v>1</v>
      </c>
      <c r="AZ34" s="5">
        <v>0</v>
      </c>
      <c r="BA34" s="5">
        <f>C34</f>
        <v>0</v>
      </c>
      <c r="BB34" s="5">
        <v>0</v>
      </c>
      <c r="BC34" s="5">
        <v>1</v>
      </c>
      <c r="BD34" s="5">
        <v>0</v>
      </c>
      <c r="BE34" s="5">
        <v>0</v>
      </c>
      <c r="BF34" s="5">
        <v>1</v>
      </c>
      <c r="BG34" s="5">
        <v>0</v>
      </c>
      <c r="BH34" s="5">
        <v>1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f t="shared" si="50"/>
        <v>0</v>
      </c>
      <c r="BO34" s="5">
        <f t="shared" si="51"/>
        <v>0</v>
      </c>
      <c r="BP34" s="5">
        <v>0</v>
      </c>
      <c r="BQ34" s="5">
        <f t="shared" si="52"/>
        <v>0</v>
      </c>
      <c r="BR34" s="5">
        <f t="shared" si="53"/>
        <v>0</v>
      </c>
      <c r="BS34" s="5">
        <f t="shared" si="54"/>
        <v>0</v>
      </c>
      <c r="BT34" s="5">
        <v>0</v>
      </c>
      <c r="BU34" s="23">
        <f t="shared" si="8"/>
        <v>0</v>
      </c>
      <c r="BV34" s="23">
        <f t="shared" si="55"/>
        <v>0</v>
      </c>
      <c r="BW34" s="5">
        <v>1</v>
      </c>
      <c r="BX34" s="5">
        <f t="shared" si="56"/>
        <v>1</v>
      </c>
      <c r="BY34" s="5">
        <f t="shared" si="57"/>
        <v>1</v>
      </c>
      <c r="BZ34" s="5">
        <f t="shared" si="58"/>
        <v>0</v>
      </c>
      <c r="CA34" s="5">
        <f t="shared" si="59"/>
        <v>1</v>
      </c>
      <c r="CB34" s="5">
        <f t="shared" si="60"/>
        <v>0</v>
      </c>
      <c r="CC34" s="5">
        <f t="shared" si="61"/>
        <v>0</v>
      </c>
      <c r="CD34" s="5">
        <f t="shared" si="62"/>
        <v>0</v>
      </c>
      <c r="CE34" s="5">
        <f t="shared" si="63"/>
        <v>0</v>
      </c>
      <c r="CF34" s="5">
        <f t="shared" si="64"/>
        <v>0</v>
      </c>
      <c r="CG34" s="5">
        <f t="shared" si="65"/>
        <v>0</v>
      </c>
      <c r="CH34" s="5">
        <f>IF(F34&gt;65,1,0)</f>
        <v>0</v>
      </c>
      <c r="CI34" s="4">
        <f t="shared" si="78"/>
        <v>3</v>
      </c>
      <c r="CJ34" s="4">
        <f t="shared" si="21"/>
        <v>1</v>
      </c>
      <c r="CK34" s="4">
        <v>1</v>
      </c>
      <c r="CL34" s="4">
        <v>2</v>
      </c>
      <c r="CM34" s="5">
        <f t="shared" si="66"/>
        <v>1</v>
      </c>
      <c r="CN34" s="5">
        <f t="shared" si="67"/>
        <v>1</v>
      </c>
      <c r="CO34" s="5">
        <f t="shared" si="68"/>
        <v>0</v>
      </c>
      <c r="CP34" s="4">
        <v>0</v>
      </c>
      <c r="CQ34" s="5">
        <f t="shared" si="69"/>
        <v>0</v>
      </c>
      <c r="CR34" s="5">
        <f>C34</f>
        <v>0</v>
      </c>
      <c r="CS34" s="4">
        <v>1</v>
      </c>
      <c r="CT34" s="4">
        <v>1</v>
      </c>
      <c r="CU34" s="4">
        <v>6</v>
      </c>
      <c r="CV34" s="4">
        <v>0</v>
      </c>
      <c r="CW34" s="5">
        <f>B34</f>
        <v>0</v>
      </c>
      <c r="CX34" s="4">
        <v>1</v>
      </c>
      <c r="CY34" s="4">
        <v>0</v>
      </c>
      <c r="CZ34" s="5">
        <f>F34</f>
        <v>63</v>
      </c>
      <c r="DA34" s="5">
        <f>IF(E34=1,1,0)</f>
        <v>0</v>
      </c>
      <c r="DB34" s="4">
        <v>0</v>
      </c>
      <c r="DC34" s="4">
        <v>1</v>
      </c>
      <c r="DD34" s="4">
        <v>0</v>
      </c>
      <c r="DE34" s="5">
        <f>IF(M34&gt;110,1,0)</f>
        <v>0</v>
      </c>
      <c r="DF34" s="5">
        <f>IF(N34&lt;100,1,0)</f>
        <v>0</v>
      </c>
      <c r="DG34" s="5">
        <f>IF(Q34&gt;30,1,0)</f>
        <v>0</v>
      </c>
      <c r="DH34" s="4">
        <v>0</v>
      </c>
      <c r="DI34" s="4">
        <v>0</v>
      </c>
      <c r="DJ34" s="5">
        <f>IF(P34&lt;90,1,0)</f>
        <v>0</v>
      </c>
      <c r="DK34" s="4">
        <f t="shared" si="79"/>
        <v>73</v>
      </c>
      <c r="DL34" s="4">
        <v>2</v>
      </c>
      <c r="DM34" s="4">
        <f t="shared" si="74"/>
        <v>1</v>
      </c>
      <c r="DN34" s="5">
        <f t="shared" si="80"/>
        <v>2</v>
      </c>
      <c r="DO34" s="5">
        <f>M34</f>
        <v>90</v>
      </c>
      <c r="DP34" s="5">
        <f t="shared" si="81"/>
        <v>0</v>
      </c>
      <c r="DQ34" s="5">
        <f t="shared" si="82"/>
        <v>0</v>
      </c>
      <c r="DR34" s="5">
        <v>0</v>
      </c>
      <c r="DS34" s="4">
        <v>0</v>
      </c>
      <c r="DT34" s="4">
        <v>1</v>
      </c>
      <c r="DU34" s="4">
        <v>0</v>
      </c>
      <c r="DV34" s="4">
        <v>0</v>
      </c>
      <c r="DW34" s="4">
        <v>26</v>
      </c>
      <c r="DX34" s="4">
        <v>38</v>
      </c>
      <c r="DY34" s="4">
        <v>44</v>
      </c>
      <c r="DZ34" s="4">
        <v>56</v>
      </c>
      <c r="EA34" s="4">
        <v>68</v>
      </c>
      <c r="EB34" s="24">
        <f>EA34/J34</f>
        <v>43.128812154545308</v>
      </c>
      <c r="EC34" s="4">
        <v>1</v>
      </c>
      <c r="ED34" s="4">
        <v>53</v>
      </c>
      <c r="EE34" s="4">
        <v>42</v>
      </c>
      <c r="EF34" s="4">
        <v>61</v>
      </c>
      <c r="EG34" s="4">
        <v>35</v>
      </c>
      <c r="EH34" s="4">
        <v>26</v>
      </c>
      <c r="EI34" s="4">
        <v>0</v>
      </c>
      <c r="EJ34" s="4">
        <v>42</v>
      </c>
      <c r="EK34" s="4">
        <v>1</v>
      </c>
      <c r="EL34" s="4">
        <v>1</v>
      </c>
      <c r="EM34" s="4">
        <v>7</v>
      </c>
      <c r="EN34" s="4">
        <v>9</v>
      </c>
      <c r="EO34" s="4">
        <v>3</v>
      </c>
      <c r="EP34" s="4">
        <v>7</v>
      </c>
      <c r="EQ34" s="4">
        <v>12</v>
      </c>
      <c r="ER34" s="4">
        <v>6</v>
      </c>
      <c r="ES34" s="4">
        <v>133</v>
      </c>
      <c r="ET34" s="24">
        <v>85.08</v>
      </c>
      <c r="EU34" s="4">
        <v>0</v>
      </c>
      <c r="EV34" s="7">
        <v>1.88</v>
      </c>
      <c r="EW34" s="4">
        <v>41</v>
      </c>
      <c r="EX34" s="4">
        <v>46</v>
      </c>
      <c r="EY34" s="4">
        <v>20</v>
      </c>
      <c r="EZ34" s="4">
        <v>54</v>
      </c>
      <c r="FA34" s="24">
        <f>EZ34/J34</f>
        <v>34.249350828609508</v>
      </c>
      <c r="FB34" s="4">
        <v>1</v>
      </c>
      <c r="FC34" s="4">
        <v>34</v>
      </c>
      <c r="FD34" s="4">
        <v>36</v>
      </c>
      <c r="FE34" s="4">
        <v>58</v>
      </c>
      <c r="FF34" s="4">
        <v>1</v>
      </c>
      <c r="FG34" s="6">
        <f t="shared" si="70"/>
        <v>0.67924528301886788</v>
      </c>
      <c r="FH34" s="5">
        <f t="shared" si="43"/>
        <v>0</v>
      </c>
      <c r="FI34" s="5">
        <f t="shared" si="71"/>
        <v>0</v>
      </c>
      <c r="FJ34" s="4">
        <v>0</v>
      </c>
      <c r="FK34" s="4">
        <v>20</v>
      </c>
      <c r="FL34" s="4">
        <v>0</v>
      </c>
      <c r="FM34" s="4">
        <v>10</v>
      </c>
      <c r="FN34" s="31">
        <f t="shared" si="83"/>
        <v>0.5</v>
      </c>
      <c r="FO34" s="4">
        <v>33</v>
      </c>
      <c r="FP34" s="4">
        <v>0</v>
      </c>
      <c r="FQ34" s="4">
        <v>1</v>
      </c>
      <c r="FR34" s="4">
        <v>13</v>
      </c>
      <c r="FS34" s="4">
        <v>1</v>
      </c>
      <c r="FT34" s="4">
        <v>1</v>
      </c>
      <c r="FU34" s="4">
        <v>2</v>
      </c>
      <c r="FV34" s="4">
        <v>1</v>
      </c>
      <c r="FW34" s="4">
        <v>2</v>
      </c>
      <c r="FX34" s="24">
        <v>22</v>
      </c>
      <c r="FY34" s="24">
        <v>33</v>
      </c>
      <c r="FZ34" s="4">
        <v>1</v>
      </c>
      <c r="GA34" s="4">
        <v>0</v>
      </c>
      <c r="GB34" s="4">
        <v>21</v>
      </c>
      <c r="GC34" s="4">
        <v>0</v>
      </c>
      <c r="GY34" s="4">
        <v>1</v>
      </c>
      <c r="GZ34" s="4">
        <v>1</v>
      </c>
      <c r="HA34" s="28">
        <v>3</v>
      </c>
      <c r="HB34" s="4">
        <v>0</v>
      </c>
      <c r="HC34" s="4">
        <v>0</v>
      </c>
      <c r="HD34" s="4">
        <v>0</v>
      </c>
      <c r="HE34" s="4">
        <v>0</v>
      </c>
      <c r="HF34" s="4">
        <v>1</v>
      </c>
      <c r="HG34" s="24">
        <v>22</v>
      </c>
      <c r="HH34" s="24">
        <v>26</v>
      </c>
      <c r="HI34" s="5">
        <f t="shared" si="77"/>
        <v>0</v>
      </c>
      <c r="HJ34" s="24">
        <v>16</v>
      </c>
      <c r="HK34" s="24">
        <v>18</v>
      </c>
      <c r="HL34" s="4">
        <v>30</v>
      </c>
      <c r="HM34" s="4">
        <v>1</v>
      </c>
      <c r="HN34" s="4">
        <v>0</v>
      </c>
      <c r="HO34" s="7">
        <v>0.01</v>
      </c>
      <c r="HP34" s="4">
        <v>0</v>
      </c>
      <c r="HQ34" s="7">
        <v>41</v>
      </c>
      <c r="HR34" s="4">
        <v>0</v>
      </c>
      <c r="HS34" s="7">
        <v>10.6</v>
      </c>
      <c r="HT34" s="4">
        <v>0</v>
      </c>
      <c r="HU34" s="4">
        <v>780</v>
      </c>
      <c r="HV34" s="4">
        <v>1</v>
      </c>
      <c r="HW34" s="7">
        <v>82</v>
      </c>
      <c r="HX34" s="4">
        <v>0</v>
      </c>
      <c r="HY34" s="4">
        <v>66</v>
      </c>
      <c r="HZ34" s="24">
        <v>1670</v>
      </c>
      <c r="IA34" s="4">
        <v>1</v>
      </c>
      <c r="IB34" s="7">
        <v>12.6</v>
      </c>
      <c r="IC34" s="4">
        <v>1</v>
      </c>
      <c r="ID34" s="7">
        <v>4.79</v>
      </c>
      <c r="IE34" s="4">
        <v>133</v>
      </c>
      <c r="IF34" s="4">
        <v>0</v>
      </c>
      <c r="IG34" s="4">
        <v>183</v>
      </c>
      <c r="IH34" s="4">
        <v>0</v>
      </c>
      <c r="II34" s="4">
        <v>0</v>
      </c>
      <c r="IJ34" s="4">
        <v>24</v>
      </c>
      <c r="IK34" s="4">
        <v>1</v>
      </c>
      <c r="IL34" s="24">
        <v>28.6</v>
      </c>
      <c r="IM34" s="7">
        <v>4.68</v>
      </c>
      <c r="IN34" s="24">
        <v>18.2</v>
      </c>
      <c r="IO34" s="24">
        <v>1.3</v>
      </c>
      <c r="IP34" s="24">
        <v>65</v>
      </c>
      <c r="IQ34" s="7">
        <v>4.9000000000000004</v>
      </c>
      <c r="IR34" s="7">
        <v>3.03</v>
      </c>
      <c r="IS34" s="7">
        <v>1.38</v>
      </c>
      <c r="IT34" s="7">
        <v>0.78</v>
      </c>
      <c r="IU34" s="7">
        <v>35.25</v>
      </c>
      <c r="IV34" s="4">
        <f t="shared" si="76"/>
        <v>1</v>
      </c>
      <c r="IW34" s="24">
        <v>4</v>
      </c>
      <c r="IX34" s="4">
        <f t="shared" si="72"/>
        <v>0</v>
      </c>
      <c r="JQ34" s="1"/>
      <c r="JR34" s="1"/>
      <c r="JS34" s="1"/>
      <c r="JT34" s="1"/>
    </row>
    <row r="35" spans="1:280" x14ac:dyDescent="0.25">
      <c r="A35" s="3">
        <v>34</v>
      </c>
      <c r="B35" s="3">
        <v>0</v>
      </c>
      <c r="C35" s="3">
        <v>1</v>
      </c>
      <c r="D35" s="3">
        <v>0</v>
      </c>
      <c r="E35" s="5">
        <v>2</v>
      </c>
      <c r="F35" s="5">
        <v>80</v>
      </c>
      <c r="G35" s="55">
        <v>0</v>
      </c>
      <c r="H35" s="6">
        <v>1.58</v>
      </c>
      <c r="I35" s="5">
        <v>78</v>
      </c>
      <c r="J35" s="6">
        <f t="shared" si="48"/>
        <v>1.8771921697342298</v>
      </c>
      <c r="K35" s="6">
        <f t="shared" si="49"/>
        <v>31.244992789617044</v>
      </c>
      <c r="L35" s="5">
        <v>3</v>
      </c>
      <c r="M35" s="5">
        <v>130</v>
      </c>
      <c r="N35" s="5">
        <v>98</v>
      </c>
      <c r="O35" s="5">
        <v>61</v>
      </c>
      <c r="P35" s="5">
        <v>89</v>
      </c>
      <c r="Q35" s="5">
        <v>28</v>
      </c>
      <c r="R35" s="5">
        <v>1</v>
      </c>
      <c r="S35" s="5">
        <v>2</v>
      </c>
      <c r="T35" s="4">
        <v>0</v>
      </c>
      <c r="U35" s="5">
        <v>0</v>
      </c>
      <c r="V35" s="4">
        <v>1</v>
      </c>
      <c r="W35" s="5">
        <v>0</v>
      </c>
      <c r="X35" s="5">
        <v>1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1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1</v>
      </c>
      <c r="AV35" s="5">
        <v>0</v>
      </c>
      <c r="AW35" s="5">
        <v>1</v>
      </c>
      <c r="AX35" s="5">
        <v>0</v>
      </c>
      <c r="AY35" s="5">
        <f>IF(F35&gt;60,1,0)</f>
        <v>1</v>
      </c>
      <c r="AZ35" s="5">
        <v>0</v>
      </c>
      <c r="BA35" s="5">
        <f>C35</f>
        <v>1</v>
      </c>
      <c r="BB35" s="5">
        <v>0</v>
      </c>
      <c r="BC35" s="5">
        <v>1</v>
      </c>
      <c r="BD35" s="5">
        <v>0</v>
      </c>
      <c r="BE35" s="5">
        <v>1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1</v>
      </c>
      <c r="BL35" s="5">
        <v>0</v>
      </c>
      <c r="BM35" s="5">
        <v>1</v>
      </c>
      <c r="BN35" s="5">
        <f t="shared" si="50"/>
        <v>0</v>
      </c>
      <c r="BO35" s="5">
        <f t="shared" si="51"/>
        <v>1</v>
      </c>
      <c r="BP35" s="5">
        <v>0</v>
      </c>
      <c r="BQ35" s="5">
        <f t="shared" si="52"/>
        <v>0</v>
      </c>
      <c r="BR35" s="5">
        <f t="shared" si="53"/>
        <v>0</v>
      </c>
      <c r="BS35" s="5">
        <f t="shared" si="54"/>
        <v>1</v>
      </c>
      <c r="BT35" s="5">
        <v>1</v>
      </c>
      <c r="BU35" s="23">
        <f t="shared" si="8"/>
        <v>7.5</v>
      </c>
      <c r="BV35" s="23">
        <f t="shared" si="55"/>
        <v>3</v>
      </c>
      <c r="BW35" s="5">
        <v>3</v>
      </c>
      <c r="BX35" s="5">
        <f t="shared" si="56"/>
        <v>2</v>
      </c>
      <c r="BY35" s="5">
        <f t="shared" si="57"/>
        <v>2</v>
      </c>
      <c r="BZ35" s="5">
        <f t="shared" si="58"/>
        <v>0</v>
      </c>
      <c r="CA35" s="5">
        <f t="shared" si="59"/>
        <v>0</v>
      </c>
      <c r="CB35" s="5">
        <f t="shared" si="60"/>
        <v>1</v>
      </c>
      <c r="CC35" s="5">
        <f t="shared" si="61"/>
        <v>0</v>
      </c>
      <c r="CD35" s="5">
        <f t="shared" si="62"/>
        <v>0</v>
      </c>
      <c r="CE35" s="5">
        <f t="shared" si="63"/>
        <v>0</v>
      </c>
      <c r="CF35" s="5">
        <f t="shared" si="64"/>
        <v>0</v>
      </c>
      <c r="CG35" s="5">
        <f t="shared" si="65"/>
        <v>1</v>
      </c>
      <c r="CH35" s="5">
        <f>IF(F35&gt;65,1,0)</f>
        <v>1</v>
      </c>
      <c r="CI35" s="4">
        <f t="shared" si="78"/>
        <v>10</v>
      </c>
      <c r="CJ35" s="4">
        <f t="shared" si="21"/>
        <v>4</v>
      </c>
      <c r="CK35" s="4">
        <v>2</v>
      </c>
      <c r="CL35" s="4">
        <v>2</v>
      </c>
      <c r="CM35" s="5">
        <f t="shared" si="66"/>
        <v>2</v>
      </c>
      <c r="CN35" s="5">
        <f t="shared" si="67"/>
        <v>2</v>
      </c>
      <c r="CO35" s="5">
        <f t="shared" si="68"/>
        <v>1</v>
      </c>
      <c r="CP35" s="4">
        <v>0</v>
      </c>
      <c r="CQ35" s="5">
        <f t="shared" si="69"/>
        <v>0</v>
      </c>
      <c r="CR35" s="5">
        <f>C35</f>
        <v>1</v>
      </c>
      <c r="CS35" s="4">
        <v>0</v>
      </c>
      <c r="CT35" s="4">
        <v>1</v>
      </c>
      <c r="CU35" s="4">
        <v>5</v>
      </c>
      <c r="CV35" s="4">
        <v>1</v>
      </c>
      <c r="CW35" s="5">
        <f>B35</f>
        <v>0</v>
      </c>
      <c r="CX35" s="4">
        <v>0</v>
      </c>
      <c r="CY35" s="4">
        <v>0</v>
      </c>
      <c r="CZ35" s="5">
        <f>F35</f>
        <v>80</v>
      </c>
      <c r="DA35" s="5">
        <f>IF(E35=1,1,0)</f>
        <v>0</v>
      </c>
      <c r="DB35" s="4">
        <v>0</v>
      </c>
      <c r="DC35" s="4">
        <v>1</v>
      </c>
      <c r="DD35" s="4">
        <v>0</v>
      </c>
      <c r="DE35" s="5">
        <f>IF(M35&gt;110,1,0)</f>
        <v>1</v>
      </c>
      <c r="DF35" s="5">
        <f>IF(N35&lt;100,1,0)</f>
        <v>1</v>
      </c>
      <c r="DG35" s="5">
        <f>IF(Q35&gt;30,1,0)</f>
        <v>0</v>
      </c>
      <c r="DH35" s="4">
        <v>0</v>
      </c>
      <c r="DI35" s="4">
        <v>0</v>
      </c>
      <c r="DJ35" s="5">
        <f>IF(P35&lt;90,1,0)</f>
        <v>1</v>
      </c>
      <c r="DK35" s="4">
        <f t="shared" si="79"/>
        <v>160</v>
      </c>
      <c r="DL35" s="4">
        <v>5</v>
      </c>
      <c r="DM35" s="4">
        <f t="shared" si="74"/>
        <v>4</v>
      </c>
      <c r="DN35" s="5">
        <f t="shared" si="80"/>
        <v>2</v>
      </c>
      <c r="DO35" s="5">
        <f>M35</f>
        <v>130</v>
      </c>
      <c r="DP35" s="5">
        <f t="shared" si="81"/>
        <v>1</v>
      </c>
      <c r="DQ35" s="5">
        <f t="shared" si="82"/>
        <v>0</v>
      </c>
      <c r="DR35" s="4">
        <v>1</v>
      </c>
      <c r="DS35" s="4">
        <v>1</v>
      </c>
      <c r="DT35" s="4">
        <v>0</v>
      </c>
      <c r="DU35" s="4">
        <v>0</v>
      </c>
      <c r="DV35" s="4">
        <v>0</v>
      </c>
      <c r="DW35" s="4">
        <v>29</v>
      </c>
      <c r="DX35" s="4">
        <v>38</v>
      </c>
      <c r="DY35" s="4">
        <v>32</v>
      </c>
      <c r="DZ35" s="4">
        <v>54</v>
      </c>
      <c r="EA35" s="4">
        <v>66</v>
      </c>
      <c r="EB35" s="24">
        <f>EA35/J35</f>
        <v>35.158893726551284</v>
      </c>
      <c r="EC35" s="4">
        <v>1</v>
      </c>
      <c r="ED35" s="4">
        <v>44</v>
      </c>
      <c r="EE35" s="4">
        <v>28</v>
      </c>
      <c r="EF35" s="4">
        <v>58</v>
      </c>
      <c r="EG35" s="4">
        <v>22</v>
      </c>
      <c r="EH35" s="4">
        <v>36</v>
      </c>
      <c r="EI35" s="4">
        <v>0</v>
      </c>
      <c r="EJ35" s="4">
        <v>59</v>
      </c>
      <c r="EK35" s="4">
        <v>0</v>
      </c>
      <c r="EL35" s="4">
        <v>0</v>
      </c>
      <c r="EM35" s="4">
        <v>10</v>
      </c>
      <c r="EN35" s="4">
        <v>15</v>
      </c>
      <c r="EO35" s="4">
        <v>7</v>
      </c>
      <c r="EP35" s="4">
        <v>8</v>
      </c>
      <c r="EQ35" s="4">
        <v>11</v>
      </c>
      <c r="ER35" s="4">
        <v>9</v>
      </c>
      <c r="EU35" s="4">
        <v>0</v>
      </c>
      <c r="EV35" s="7">
        <v>1</v>
      </c>
      <c r="EW35" s="4">
        <v>43</v>
      </c>
      <c r="EX35" s="4">
        <v>48</v>
      </c>
      <c r="EY35" s="4">
        <v>22</v>
      </c>
      <c r="EZ35" s="4">
        <v>60</v>
      </c>
      <c r="FA35" s="24">
        <f>EZ35/J35</f>
        <v>31.962630660501166</v>
      </c>
      <c r="FB35" s="4">
        <v>1</v>
      </c>
      <c r="FC35" s="4">
        <v>33</v>
      </c>
      <c r="FD35" s="4">
        <v>43</v>
      </c>
      <c r="FE35" s="4">
        <v>62</v>
      </c>
      <c r="FF35" s="4">
        <v>1</v>
      </c>
      <c r="FG35" s="6">
        <f t="shared" si="70"/>
        <v>0.97727272727272729</v>
      </c>
      <c r="FH35" s="5">
        <f t="shared" si="43"/>
        <v>0</v>
      </c>
      <c r="FI35" s="5">
        <f t="shared" si="71"/>
        <v>1</v>
      </c>
      <c r="FJ35" s="4">
        <v>0</v>
      </c>
      <c r="FK35" s="4">
        <v>21</v>
      </c>
      <c r="FL35" s="4">
        <v>0</v>
      </c>
      <c r="FM35" s="4">
        <v>13</v>
      </c>
      <c r="FN35" s="31">
        <f t="shared" si="83"/>
        <v>0.38095238095238093</v>
      </c>
      <c r="FO35" s="4">
        <v>35</v>
      </c>
      <c r="FP35" s="4">
        <v>1</v>
      </c>
      <c r="FQ35" s="4">
        <v>1</v>
      </c>
      <c r="FR35" s="4">
        <v>11</v>
      </c>
      <c r="FS35" s="4">
        <v>1</v>
      </c>
      <c r="FT35" s="4">
        <v>0</v>
      </c>
      <c r="FU35" s="4">
        <v>2</v>
      </c>
      <c r="FV35" s="4">
        <v>1</v>
      </c>
      <c r="FW35" s="4">
        <v>3</v>
      </c>
      <c r="FX35" s="24">
        <v>28</v>
      </c>
      <c r="FY35" s="24">
        <v>35</v>
      </c>
      <c r="FZ35" s="4">
        <v>1</v>
      </c>
      <c r="GA35" s="4">
        <v>0</v>
      </c>
      <c r="GB35" s="4">
        <v>20</v>
      </c>
      <c r="GC35" s="4">
        <v>0</v>
      </c>
      <c r="GD35" s="4">
        <v>1</v>
      </c>
      <c r="GE35" s="4">
        <v>2</v>
      </c>
      <c r="GF35" s="4">
        <v>3</v>
      </c>
      <c r="GG35" s="4">
        <v>0</v>
      </c>
      <c r="GI35" s="4">
        <v>1</v>
      </c>
      <c r="GJ35" s="4">
        <v>1</v>
      </c>
      <c r="GK35" s="4">
        <v>0</v>
      </c>
      <c r="GL35" s="4">
        <v>1</v>
      </c>
      <c r="GM35" s="4">
        <v>0</v>
      </c>
      <c r="GN35" s="4">
        <v>1</v>
      </c>
      <c r="GO35" s="4">
        <v>1</v>
      </c>
      <c r="GP35" s="4">
        <v>1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3</v>
      </c>
      <c r="GZ35" s="4">
        <v>1</v>
      </c>
      <c r="HA35" s="28">
        <v>3</v>
      </c>
      <c r="HB35" s="4">
        <v>1</v>
      </c>
      <c r="HC35" s="4">
        <v>1</v>
      </c>
      <c r="HD35" s="4">
        <v>1</v>
      </c>
      <c r="HE35" s="4">
        <v>1</v>
      </c>
      <c r="HF35" s="4">
        <v>1</v>
      </c>
      <c r="HG35" s="24">
        <v>34</v>
      </c>
      <c r="HH35" s="24">
        <v>33</v>
      </c>
      <c r="HI35" s="5">
        <f t="shared" si="77"/>
        <v>1</v>
      </c>
      <c r="HJ35" s="24">
        <v>24</v>
      </c>
      <c r="HK35" s="24">
        <v>28</v>
      </c>
      <c r="HL35" s="4">
        <v>70</v>
      </c>
      <c r="HM35" s="4">
        <v>0</v>
      </c>
      <c r="HN35" s="4">
        <v>1</v>
      </c>
      <c r="HO35" s="7">
        <v>0.04</v>
      </c>
      <c r="HP35" s="4">
        <v>1</v>
      </c>
      <c r="HQ35" s="7">
        <v>23.79</v>
      </c>
      <c r="HR35" s="4">
        <v>0</v>
      </c>
      <c r="HS35" s="7">
        <v>10.81</v>
      </c>
      <c r="HT35" s="4">
        <v>0</v>
      </c>
      <c r="HU35" s="4">
        <v>4280</v>
      </c>
      <c r="HV35" s="4">
        <v>1</v>
      </c>
      <c r="HW35" s="7">
        <v>129.58000000000001</v>
      </c>
      <c r="HX35" s="4">
        <v>1</v>
      </c>
      <c r="HY35" s="4">
        <v>34</v>
      </c>
      <c r="HZ35" s="24">
        <v>395</v>
      </c>
      <c r="IA35" s="4">
        <v>1</v>
      </c>
      <c r="IB35" s="7">
        <v>10.92</v>
      </c>
      <c r="IC35" s="4">
        <v>1</v>
      </c>
      <c r="ID35" s="7">
        <v>4.29</v>
      </c>
      <c r="IE35" s="4">
        <v>135</v>
      </c>
      <c r="IF35" s="4">
        <v>0</v>
      </c>
      <c r="IG35" s="4">
        <v>181</v>
      </c>
      <c r="IH35" s="4">
        <v>0</v>
      </c>
      <c r="II35" s="4">
        <v>0</v>
      </c>
      <c r="IJ35" s="4">
        <v>29</v>
      </c>
      <c r="IK35" s="4">
        <v>1</v>
      </c>
      <c r="IL35" s="24">
        <v>29.2</v>
      </c>
      <c r="IM35" s="7">
        <v>4.1500000000000004</v>
      </c>
      <c r="IN35" s="24">
        <v>18.100000000000001</v>
      </c>
      <c r="IO35" s="24">
        <v>1.27</v>
      </c>
      <c r="IP35" s="24">
        <v>69</v>
      </c>
      <c r="IQ35" s="7">
        <v>2.94</v>
      </c>
      <c r="IR35" s="7">
        <v>1.89</v>
      </c>
      <c r="IS35" s="7">
        <v>0.89</v>
      </c>
      <c r="IT35" s="7">
        <v>1.31</v>
      </c>
      <c r="IU35" s="7">
        <v>22.08</v>
      </c>
      <c r="IV35" s="4">
        <f t="shared" si="76"/>
        <v>1</v>
      </c>
      <c r="IW35" s="24">
        <v>8.1999999999999993</v>
      </c>
      <c r="IX35" s="4">
        <f t="shared" si="72"/>
        <v>1</v>
      </c>
      <c r="IY35" s="7">
        <v>7.39</v>
      </c>
      <c r="IZ35" s="4">
        <v>26</v>
      </c>
      <c r="JA35" s="4">
        <v>29</v>
      </c>
      <c r="JE35" s="24">
        <v>12.7</v>
      </c>
      <c r="JF35" s="4">
        <v>41</v>
      </c>
      <c r="JG35" s="4">
        <v>54</v>
      </c>
      <c r="JK35" s="24">
        <v>3.7</v>
      </c>
      <c r="JL35" s="4">
        <v>132</v>
      </c>
      <c r="JM35" s="7">
        <v>0.41</v>
      </c>
      <c r="JO35" s="24">
        <v>8.6</v>
      </c>
      <c r="JP35" s="24">
        <v>2</v>
      </c>
      <c r="JQ35" s="1"/>
      <c r="JR35" s="1"/>
      <c r="JS35" s="1"/>
      <c r="JT35" s="1"/>
    </row>
    <row r="36" spans="1:280" x14ac:dyDescent="0.25">
      <c r="A36" s="3">
        <v>35</v>
      </c>
      <c r="B36" s="3">
        <v>0</v>
      </c>
      <c r="C36" s="3">
        <v>0</v>
      </c>
      <c r="D36" s="3">
        <v>0</v>
      </c>
      <c r="E36" s="5">
        <v>1</v>
      </c>
      <c r="F36" s="5">
        <v>87</v>
      </c>
      <c r="G36" s="55">
        <v>0</v>
      </c>
      <c r="H36" s="6">
        <v>1.75</v>
      </c>
      <c r="I36" s="5">
        <v>72</v>
      </c>
      <c r="J36" s="6">
        <f t="shared" si="48"/>
        <v>1.8809217380969219</v>
      </c>
      <c r="K36" s="23">
        <f t="shared" si="49"/>
        <v>23.510204081632654</v>
      </c>
      <c r="L36" s="5">
        <v>1</v>
      </c>
      <c r="M36" s="5">
        <v>96</v>
      </c>
      <c r="N36" s="5">
        <v>100</v>
      </c>
      <c r="O36" s="5">
        <v>60</v>
      </c>
      <c r="P36" s="5">
        <v>97</v>
      </c>
      <c r="Q36" s="5">
        <v>20</v>
      </c>
      <c r="R36" s="5">
        <v>1</v>
      </c>
      <c r="S36" s="5">
        <v>1</v>
      </c>
      <c r="T36" s="4">
        <v>0</v>
      </c>
      <c r="U36" s="5">
        <v>0</v>
      </c>
      <c r="V36" s="4">
        <v>1</v>
      </c>
      <c r="W36" s="5">
        <v>0</v>
      </c>
      <c r="X36" s="5">
        <v>1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</v>
      </c>
      <c r="AJ36" s="5">
        <v>1</v>
      </c>
      <c r="AK36" s="5">
        <v>0</v>
      </c>
      <c r="AL36" s="5">
        <v>0</v>
      </c>
      <c r="AM36" s="5">
        <v>0</v>
      </c>
      <c r="AN36" s="5">
        <v>0</v>
      </c>
      <c r="AO36" s="5">
        <v>1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1</v>
      </c>
      <c r="AV36" s="5">
        <v>0</v>
      </c>
      <c r="AW36" s="5">
        <v>1</v>
      </c>
      <c r="AX36" s="5">
        <v>1</v>
      </c>
      <c r="AY36" s="5">
        <f>IF(F36&gt;60,1,0)</f>
        <v>1</v>
      </c>
      <c r="AZ36" s="5">
        <v>0</v>
      </c>
      <c r="BA36" s="5">
        <f>C36</f>
        <v>0</v>
      </c>
      <c r="BB36" s="5">
        <v>0</v>
      </c>
      <c r="BC36" s="5">
        <v>0</v>
      </c>
      <c r="BD36" s="5">
        <v>1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f t="shared" si="50"/>
        <v>0</v>
      </c>
      <c r="BO36" s="5">
        <f t="shared" si="51"/>
        <v>0</v>
      </c>
      <c r="BP36" s="5">
        <v>0</v>
      </c>
      <c r="BQ36" s="5">
        <f t="shared" si="52"/>
        <v>0</v>
      </c>
      <c r="BR36" s="5">
        <f t="shared" si="53"/>
        <v>1</v>
      </c>
      <c r="BS36" s="5">
        <f t="shared" si="54"/>
        <v>0</v>
      </c>
      <c r="BT36" s="5">
        <v>0</v>
      </c>
      <c r="BU36" s="23">
        <f t="shared" si="8"/>
        <v>1</v>
      </c>
      <c r="BV36" s="23">
        <f t="shared" si="55"/>
        <v>1</v>
      </c>
      <c r="BW36" s="5">
        <v>1</v>
      </c>
      <c r="BX36" s="5">
        <f t="shared" si="56"/>
        <v>1</v>
      </c>
      <c r="BY36" s="5">
        <f t="shared" si="57"/>
        <v>1</v>
      </c>
      <c r="BZ36" s="5">
        <f t="shared" si="58"/>
        <v>0</v>
      </c>
      <c r="CA36" s="5">
        <f t="shared" si="59"/>
        <v>0</v>
      </c>
      <c r="CB36" s="5">
        <f t="shared" si="60"/>
        <v>1</v>
      </c>
      <c r="CC36" s="5">
        <f t="shared" si="61"/>
        <v>0</v>
      </c>
      <c r="CD36" s="5">
        <f t="shared" si="62"/>
        <v>0</v>
      </c>
      <c r="CE36" s="5">
        <f t="shared" si="63"/>
        <v>1</v>
      </c>
      <c r="CF36" s="5">
        <f t="shared" si="64"/>
        <v>0</v>
      </c>
      <c r="CG36" s="5">
        <f t="shared" si="65"/>
        <v>0</v>
      </c>
      <c r="CH36" s="5">
        <f>IF(F36&gt;65,1,0)</f>
        <v>1</v>
      </c>
      <c r="CI36" s="4">
        <f t="shared" si="78"/>
        <v>8</v>
      </c>
      <c r="CJ36" s="4">
        <f t="shared" si="21"/>
        <v>4</v>
      </c>
      <c r="CK36" s="4">
        <v>2</v>
      </c>
      <c r="CL36" s="4">
        <v>2</v>
      </c>
      <c r="CM36" s="5">
        <f t="shared" si="66"/>
        <v>2</v>
      </c>
      <c r="CN36" s="5">
        <f t="shared" si="67"/>
        <v>2</v>
      </c>
      <c r="CO36" s="5">
        <f t="shared" si="68"/>
        <v>1</v>
      </c>
      <c r="CP36" s="4">
        <v>0</v>
      </c>
      <c r="CQ36" s="5">
        <f t="shared" si="69"/>
        <v>0</v>
      </c>
      <c r="CR36" s="5">
        <f>C36</f>
        <v>0</v>
      </c>
      <c r="CS36" s="4">
        <v>0</v>
      </c>
      <c r="CT36" s="4">
        <v>1</v>
      </c>
      <c r="CU36" s="4">
        <v>5</v>
      </c>
      <c r="CV36" s="4">
        <v>0</v>
      </c>
      <c r="CW36" s="5">
        <f>B36</f>
        <v>0</v>
      </c>
      <c r="CX36" s="4">
        <v>0</v>
      </c>
      <c r="CY36" s="4">
        <v>0</v>
      </c>
      <c r="CZ36" s="5">
        <f>F36</f>
        <v>87</v>
      </c>
      <c r="DA36" s="5">
        <f>IF(E36=1,1,0)</f>
        <v>1</v>
      </c>
      <c r="DB36" s="4">
        <v>1</v>
      </c>
      <c r="DC36" s="4">
        <v>1</v>
      </c>
      <c r="DD36" s="4">
        <v>0</v>
      </c>
      <c r="DE36" s="5">
        <f>IF(M36&gt;110,1,0)</f>
        <v>0</v>
      </c>
      <c r="DF36" s="5">
        <f>IF(N36&lt;100,1,0)</f>
        <v>0</v>
      </c>
      <c r="DG36" s="5">
        <f>IF(Q36&gt;30,1,0)</f>
        <v>0</v>
      </c>
      <c r="DH36" s="4">
        <v>0</v>
      </c>
      <c r="DI36" s="4">
        <v>0</v>
      </c>
      <c r="DJ36" s="5">
        <f>IF(P36&lt;90,1,0)</f>
        <v>0</v>
      </c>
      <c r="DK36" s="4">
        <f t="shared" si="79"/>
        <v>137</v>
      </c>
      <c r="DL36" s="4">
        <v>5</v>
      </c>
      <c r="DM36" s="4">
        <f t="shared" si="74"/>
        <v>2</v>
      </c>
      <c r="DN36" s="5">
        <f>IF(DM36=0,1,2)</f>
        <v>2</v>
      </c>
      <c r="DO36" s="5">
        <f>M36</f>
        <v>96</v>
      </c>
      <c r="DP36" s="5">
        <f t="shared" si="81"/>
        <v>1</v>
      </c>
      <c r="DQ36" s="5">
        <f t="shared" si="82"/>
        <v>0</v>
      </c>
      <c r="DR36" s="4">
        <v>1</v>
      </c>
      <c r="DS36" s="4">
        <v>1</v>
      </c>
      <c r="DT36" s="4">
        <v>0</v>
      </c>
      <c r="DU36" s="4">
        <v>0</v>
      </c>
      <c r="DV36" s="4">
        <v>1</v>
      </c>
      <c r="DW36" s="4">
        <v>35</v>
      </c>
      <c r="DX36" s="4">
        <v>55</v>
      </c>
      <c r="DY36" s="4">
        <v>47</v>
      </c>
      <c r="DZ36" s="4">
        <v>66</v>
      </c>
      <c r="EA36" s="4">
        <v>98</v>
      </c>
      <c r="EB36" s="24">
        <f>EA36/J36</f>
        <v>52.102114625542256</v>
      </c>
      <c r="EC36" s="4">
        <v>1</v>
      </c>
      <c r="ED36" s="4">
        <v>57</v>
      </c>
      <c r="EE36" s="4">
        <v>43</v>
      </c>
      <c r="EF36" s="4">
        <v>76</v>
      </c>
      <c r="EG36" s="4">
        <v>39</v>
      </c>
      <c r="EH36" s="4">
        <v>37</v>
      </c>
      <c r="EI36" s="4">
        <v>0</v>
      </c>
      <c r="EJ36" s="4">
        <v>48</v>
      </c>
      <c r="EK36" s="4">
        <v>1</v>
      </c>
      <c r="EL36" s="4">
        <v>0</v>
      </c>
      <c r="EM36" s="4">
        <v>12</v>
      </c>
      <c r="EN36" s="4">
        <v>16</v>
      </c>
      <c r="EO36" s="4">
        <v>5</v>
      </c>
      <c r="EP36" s="4">
        <v>10</v>
      </c>
      <c r="EQ36" s="4">
        <v>14</v>
      </c>
      <c r="ER36" s="4">
        <v>5</v>
      </c>
      <c r="ES36" s="4">
        <v>350</v>
      </c>
      <c r="ET36" s="24">
        <v>186.36</v>
      </c>
      <c r="EU36" s="4">
        <v>1</v>
      </c>
      <c r="EV36" s="7">
        <v>1.25</v>
      </c>
      <c r="EW36" s="4">
        <v>40</v>
      </c>
      <c r="EX36" s="4">
        <v>55</v>
      </c>
      <c r="EY36" s="4">
        <v>24</v>
      </c>
      <c r="EZ36" s="4">
        <v>66</v>
      </c>
      <c r="FA36" s="24">
        <f>EZ36/J36</f>
        <v>35.08917923761009</v>
      </c>
      <c r="FB36" s="4">
        <v>1</v>
      </c>
      <c r="FC36" s="4">
        <v>45</v>
      </c>
      <c r="FD36" s="4">
        <v>45</v>
      </c>
      <c r="FE36" s="4">
        <v>72</v>
      </c>
      <c r="FF36" s="4">
        <v>1</v>
      </c>
      <c r="FG36" s="6">
        <f t="shared" si="70"/>
        <v>0.78947368421052633</v>
      </c>
      <c r="FH36" s="5">
        <f t="shared" si="43"/>
        <v>0</v>
      </c>
      <c r="FI36" s="5">
        <f t="shared" si="71"/>
        <v>0</v>
      </c>
      <c r="FJ36" s="4">
        <v>0</v>
      </c>
      <c r="FK36" s="4">
        <v>14</v>
      </c>
      <c r="FL36" s="4">
        <v>0</v>
      </c>
      <c r="FM36" s="4">
        <v>6</v>
      </c>
      <c r="FN36" s="31">
        <f t="shared" si="83"/>
        <v>0.5714285714285714</v>
      </c>
      <c r="FO36" s="4">
        <v>38</v>
      </c>
      <c r="FP36" s="4">
        <v>0</v>
      </c>
      <c r="FQ36" s="4">
        <v>0</v>
      </c>
      <c r="FR36" s="4">
        <v>15</v>
      </c>
      <c r="FS36" s="4">
        <v>1</v>
      </c>
      <c r="FT36" s="4">
        <v>0</v>
      </c>
      <c r="FU36" s="4">
        <v>2</v>
      </c>
      <c r="FV36" s="4">
        <v>1</v>
      </c>
      <c r="FW36" s="4">
        <v>3</v>
      </c>
      <c r="FX36" s="24">
        <v>25.2</v>
      </c>
      <c r="FY36" s="24">
        <v>38</v>
      </c>
      <c r="FZ36" s="4">
        <v>2</v>
      </c>
      <c r="GA36" s="4">
        <v>0</v>
      </c>
      <c r="GB36" s="4">
        <v>24</v>
      </c>
      <c r="GC36" s="4">
        <v>0</v>
      </c>
      <c r="GD36" s="4">
        <v>0</v>
      </c>
      <c r="GG36" s="4">
        <v>0</v>
      </c>
      <c r="GI36" s="4">
        <v>0</v>
      </c>
      <c r="GJ36" s="4">
        <v>0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>
        <v>0</v>
      </c>
      <c r="GQ36" s="4">
        <v>0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1</v>
      </c>
      <c r="GZ36" s="4">
        <v>1</v>
      </c>
      <c r="HA36" s="28">
        <v>3</v>
      </c>
      <c r="HB36" s="4">
        <v>1</v>
      </c>
      <c r="HC36" s="4">
        <v>0</v>
      </c>
      <c r="HD36" s="4">
        <v>0</v>
      </c>
      <c r="HE36" s="4">
        <v>0</v>
      </c>
      <c r="HF36" s="4">
        <v>1</v>
      </c>
      <c r="HG36" s="24">
        <v>34</v>
      </c>
      <c r="HH36" s="24">
        <v>32</v>
      </c>
      <c r="HI36" s="5">
        <f t="shared" si="77"/>
        <v>1</v>
      </c>
      <c r="HJ36" s="24">
        <v>22</v>
      </c>
      <c r="HK36" s="24">
        <v>26</v>
      </c>
      <c r="HL36" s="4">
        <v>30</v>
      </c>
      <c r="HM36" s="4">
        <v>0</v>
      </c>
      <c r="HN36" s="4">
        <v>0</v>
      </c>
      <c r="HO36" s="7">
        <v>0.06</v>
      </c>
      <c r="HP36" s="4">
        <v>1</v>
      </c>
      <c r="HQ36" s="7">
        <v>146</v>
      </c>
      <c r="HR36" s="4">
        <v>1</v>
      </c>
      <c r="HS36" s="7">
        <v>28.39</v>
      </c>
      <c r="HT36" s="4">
        <v>1</v>
      </c>
      <c r="HU36" s="4">
        <v>3510</v>
      </c>
      <c r="HV36" s="4">
        <v>1</v>
      </c>
      <c r="HW36" s="7">
        <v>135.83000000000001</v>
      </c>
      <c r="HX36" s="4">
        <v>1</v>
      </c>
      <c r="HY36" s="4">
        <v>40</v>
      </c>
      <c r="HZ36" s="24">
        <v>267</v>
      </c>
      <c r="IA36" s="4">
        <v>1</v>
      </c>
      <c r="IB36" s="7">
        <v>5.3</v>
      </c>
      <c r="IC36" s="4">
        <v>0</v>
      </c>
      <c r="ID36" s="7">
        <v>2.8</v>
      </c>
      <c r="IE36" s="4">
        <v>93</v>
      </c>
      <c r="IF36" s="4">
        <v>1</v>
      </c>
      <c r="IG36" s="4">
        <v>85</v>
      </c>
      <c r="IH36" s="4">
        <v>0</v>
      </c>
      <c r="II36" s="4">
        <v>1</v>
      </c>
      <c r="IJ36" s="4">
        <v>36</v>
      </c>
      <c r="IK36" s="4">
        <v>1</v>
      </c>
      <c r="IL36" s="24">
        <v>30.6</v>
      </c>
      <c r="IM36" s="7">
        <v>2.42</v>
      </c>
      <c r="IN36" s="24">
        <v>21.6</v>
      </c>
      <c r="IO36" s="24">
        <v>1.58</v>
      </c>
      <c r="IP36" s="24">
        <v>49</v>
      </c>
      <c r="IQ36" s="7">
        <v>1.85</v>
      </c>
      <c r="IR36" s="7">
        <v>1.21</v>
      </c>
      <c r="IS36" s="7">
        <v>0.51</v>
      </c>
      <c r="IT36" s="7">
        <v>0.63</v>
      </c>
      <c r="IU36" s="7">
        <v>18.84</v>
      </c>
      <c r="IV36" s="4">
        <f t="shared" si="76"/>
        <v>1</v>
      </c>
      <c r="IW36" s="24">
        <v>5.0199999999999996</v>
      </c>
      <c r="IX36" s="4">
        <f t="shared" si="72"/>
        <v>0</v>
      </c>
      <c r="IY36" s="7">
        <v>7.4160000000000004</v>
      </c>
      <c r="IZ36" s="4">
        <v>37</v>
      </c>
      <c r="JA36" s="4">
        <v>32.700000000000003</v>
      </c>
      <c r="JB36" s="7">
        <v>7.4219999999999997</v>
      </c>
      <c r="JC36" s="4">
        <v>36.200000000000003</v>
      </c>
      <c r="JE36" s="24">
        <v>8.5</v>
      </c>
      <c r="JF36" s="4">
        <v>26.4</v>
      </c>
      <c r="JG36" s="4">
        <v>55.1</v>
      </c>
      <c r="JH36" s="24">
        <v>271.7</v>
      </c>
      <c r="JK36" s="24">
        <v>4.0999999999999996</v>
      </c>
      <c r="JL36" s="4">
        <v>132</v>
      </c>
      <c r="JM36" s="7">
        <v>0.78</v>
      </c>
      <c r="JN36" s="4">
        <v>107</v>
      </c>
      <c r="JO36" s="24">
        <v>7.8</v>
      </c>
      <c r="JP36" s="24">
        <v>2.2999999999999998</v>
      </c>
      <c r="JQ36" s="1"/>
      <c r="JR36" s="1"/>
      <c r="JS36" s="1"/>
      <c r="JT36" s="1"/>
    </row>
    <row r="37" spans="1:280" x14ac:dyDescent="0.25">
      <c r="A37" s="3">
        <v>36</v>
      </c>
      <c r="B37" s="3">
        <v>0</v>
      </c>
      <c r="C37" s="3">
        <v>1</v>
      </c>
      <c r="D37" s="3">
        <v>0</v>
      </c>
      <c r="E37" s="5">
        <v>2</v>
      </c>
      <c r="F37" s="5">
        <v>55</v>
      </c>
      <c r="G37" s="55">
        <v>0</v>
      </c>
      <c r="H37" s="6">
        <v>1.62</v>
      </c>
      <c r="I37" s="5">
        <v>115</v>
      </c>
      <c r="J37" s="6">
        <f t="shared" si="48"/>
        <v>2.3166064225617107</v>
      </c>
      <c r="K37" s="6">
        <f t="shared" si="49"/>
        <v>43.819539704313357</v>
      </c>
      <c r="L37" s="5">
        <v>5</v>
      </c>
      <c r="M37" s="5">
        <v>108</v>
      </c>
      <c r="N37" s="5">
        <v>95</v>
      </c>
      <c r="O37" s="5">
        <v>65</v>
      </c>
      <c r="P37" s="5">
        <v>87</v>
      </c>
      <c r="Q37" s="5">
        <v>25</v>
      </c>
      <c r="R37" s="5">
        <v>1</v>
      </c>
      <c r="S37" s="5">
        <v>2</v>
      </c>
      <c r="T37" s="4">
        <v>0</v>
      </c>
      <c r="U37" s="5">
        <v>0</v>
      </c>
      <c r="V37" s="4">
        <v>1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1</v>
      </c>
      <c r="AY37" s="5">
        <f>IF(F37&gt;60,1,0)</f>
        <v>0</v>
      </c>
      <c r="AZ37" s="5">
        <v>0</v>
      </c>
      <c r="BA37" s="5">
        <f>C37</f>
        <v>1</v>
      </c>
      <c r="BB37" s="5">
        <v>0</v>
      </c>
      <c r="BC37" s="5">
        <v>1</v>
      </c>
      <c r="BD37" s="5">
        <v>1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1</v>
      </c>
      <c r="BL37" s="5">
        <v>0</v>
      </c>
      <c r="BM37" s="5">
        <v>0</v>
      </c>
      <c r="BN37" s="5">
        <f t="shared" si="50"/>
        <v>0</v>
      </c>
      <c r="BO37" s="5">
        <f t="shared" si="51"/>
        <v>1</v>
      </c>
      <c r="BP37" s="5">
        <v>0</v>
      </c>
      <c r="BQ37" s="5">
        <f t="shared" si="52"/>
        <v>0</v>
      </c>
      <c r="BR37" s="5">
        <f t="shared" si="53"/>
        <v>0</v>
      </c>
      <c r="BS37" s="5">
        <f>BM37</f>
        <v>0</v>
      </c>
      <c r="BT37" s="5">
        <v>1</v>
      </c>
      <c r="BU37" s="23">
        <f t="shared" si="8"/>
        <v>4.5</v>
      </c>
      <c r="BV37" s="23">
        <f t="shared" si="55"/>
        <v>2</v>
      </c>
      <c r="BW37" s="5">
        <v>2</v>
      </c>
      <c r="BX37" s="5">
        <f t="shared" si="56"/>
        <v>2</v>
      </c>
      <c r="BY37" s="5">
        <f t="shared" si="57"/>
        <v>2</v>
      </c>
      <c r="BZ37" s="5">
        <f t="shared" si="58"/>
        <v>0</v>
      </c>
      <c r="CA37" s="5">
        <f t="shared" si="59"/>
        <v>0</v>
      </c>
      <c r="CB37" s="5">
        <f t="shared" si="60"/>
        <v>1</v>
      </c>
      <c r="CC37" s="5">
        <f t="shared" si="61"/>
        <v>0</v>
      </c>
      <c r="CD37" s="5">
        <f t="shared" si="62"/>
        <v>0</v>
      </c>
      <c r="CE37" s="5">
        <f t="shared" si="63"/>
        <v>0</v>
      </c>
      <c r="CF37" s="5">
        <f t="shared" si="64"/>
        <v>0</v>
      </c>
      <c r="CG37" s="5">
        <f t="shared" si="65"/>
        <v>0</v>
      </c>
      <c r="CH37" s="5">
        <f>IF(F37&gt;65,1,0)</f>
        <v>0</v>
      </c>
      <c r="CI37" s="4">
        <f t="shared" si="78"/>
        <v>5</v>
      </c>
      <c r="CJ37" s="4">
        <f t="shared" si="21"/>
        <v>2</v>
      </c>
      <c r="CK37" s="4">
        <v>2</v>
      </c>
      <c r="CL37" s="4">
        <v>2</v>
      </c>
      <c r="CM37" s="5">
        <f t="shared" si="66"/>
        <v>1</v>
      </c>
      <c r="CN37" s="5">
        <f t="shared" si="67"/>
        <v>1</v>
      </c>
      <c r="CO37" s="5">
        <f t="shared" si="68"/>
        <v>0</v>
      </c>
      <c r="CP37" s="4">
        <v>0</v>
      </c>
      <c r="CQ37" s="5">
        <f t="shared" si="69"/>
        <v>0</v>
      </c>
      <c r="CR37" s="5">
        <f>C37</f>
        <v>1</v>
      </c>
      <c r="CS37" s="4">
        <v>0</v>
      </c>
      <c r="CT37" s="4">
        <v>0</v>
      </c>
      <c r="CV37" s="4">
        <v>0</v>
      </c>
      <c r="CW37" s="5">
        <f>B37</f>
        <v>0</v>
      </c>
      <c r="CX37" s="4">
        <v>0</v>
      </c>
      <c r="CY37" s="4">
        <v>0</v>
      </c>
      <c r="CZ37" s="5">
        <f>F37</f>
        <v>55</v>
      </c>
      <c r="DA37" s="5">
        <f>IF(E37=1,1,0)</f>
        <v>0</v>
      </c>
      <c r="DB37" s="4">
        <v>0</v>
      </c>
      <c r="DC37" s="4">
        <v>0</v>
      </c>
      <c r="DD37" s="4">
        <v>0</v>
      </c>
      <c r="DE37" s="5">
        <f>IF(M37&gt;110,1,0)</f>
        <v>0</v>
      </c>
      <c r="DF37" s="5">
        <f>IF(N37&lt;100,1,0)</f>
        <v>1</v>
      </c>
      <c r="DG37" s="5">
        <f>IF(Q37&gt;30,1,0)</f>
        <v>0</v>
      </c>
      <c r="DH37" s="4">
        <v>0</v>
      </c>
      <c r="DI37" s="4">
        <v>0</v>
      </c>
      <c r="DJ37" s="5">
        <f>IF(P37&lt;90,1,0)</f>
        <v>1</v>
      </c>
      <c r="DK37" s="4">
        <f t="shared" si="79"/>
        <v>105</v>
      </c>
      <c r="DL37" s="4">
        <v>3</v>
      </c>
      <c r="DM37" s="4">
        <f t="shared" si="74"/>
        <v>2</v>
      </c>
      <c r="DN37" s="5">
        <f t="shared" ref="DN37:DN80" si="84">IF(DM37=0,1,2)</f>
        <v>2</v>
      </c>
      <c r="DO37" s="5">
        <f>M37</f>
        <v>108</v>
      </c>
      <c r="DP37" s="5">
        <f t="shared" si="81"/>
        <v>1</v>
      </c>
      <c r="DQ37" s="5">
        <f t="shared" si="82"/>
        <v>0</v>
      </c>
      <c r="DR37" s="5">
        <v>0</v>
      </c>
      <c r="DS37" s="4">
        <v>0</v>
      </c>
      <c r="DT37" s="4">
        <v>0</v>
      </c>
      <c r="DU37" s="4">
        <v>1</v>
      </c>
      <c r="DV37" s="4">
        <v>1</v>
      </c>
      <c r="DW37" s="4">
        <v>27</v>
      </c>
      <c r="DX37" s="4">
        <v>34</v>
      </c>
      <c r="DY37" s="4">
        <v>40</v>
      </c>
      <c r="DZ37" s="4">
        <v>50</v>
      </c>
      <c r="EA37" s="4">
        <v>66</v>
      </c>
      <c r="EB37" s="24">
        <f>EA37/J37</f>
        <v>28.489949504248113</v>
      </c>
      <c r="EC37" s="4">
        <v>0</v>
      </c>
      <c r="ED37" s="4">
        <v>49</v>
      </c>
      <c r="EE37" s="4">
        <v>32</v>
      </c>
      <c r="EF37" s="4">
        <v>77</v>
      </c>
      <c r="EG37" s="4">
        <v>33</v>
      </c>
      <c r="EH37" s="4">
        <v>44</v>
      </c>
      <c r="EI37" s="4">
        <v>0</v>
      </c>
      <c r="EJ37" s="4">
        <v>56</v>
      </c>
      <c r="EK37" s="4">
        <v>0</v>
      </c>
      <c r="EL37" s="4">
        <v>0</v>
      </c>
      <c r="EM37" s="4">
        <v>9</v>
      </c>
      <c r="EN37" s="4">
        <v>14</v>
      </c>
      <c r="EO37" s="4">
        <v>8</v>
      </c>
      <c r="EP37" s="4">
        <v>8</v>
      </c>
      <c r="EQ37" s="4">
        <v>12</v>
      </c>
      <c r="ER37" s="4">
        <v>5</v>
      </c>
      <c r="ES37" s="4">
        <v>145</v>
      </c>
      <c r="ET37" s="24">
        <v>67.19</v>
      </c>
      <c r="EU37" s="4">
        <v>0</v>
      </c>
      <c r="EV37" s="7">
        <v>1</v>
      </c>
      <c r="EW37" s="4">
        <v>40</v>
      </c>
      <c r="EX37" s="4">
        <v>49</v>
      </c>
      <c r="EY37" s="4">
        <v>19</v>
      </c>
      <c r="EZ37" s="4">
        <v>56</v>
      </c>
      <c r="FA37" s="24">
        <f>EZ37/J37</f>
        <v>24.173290488452942</v>
      </c>
      <c r="FB37" s="4">
        <v>0</v>
      </c>
      <c r="FC37" s="4">
        <v>34</v>
      </c>
      <c r="FD37" s="4">
        <v>31</v>
      </c>
      <c r="FE37" s="4">
        <v>78</v>
      </c>
      <c r="FF37" s="4">
        <v>0</v>
      </c>
      <c r="FG37" s="6">
        <f t="shared" si="70"/>
        <v>0.63265306122448983</v>
      </c>
      <c r="FH37" s="5">
        <f t="shared" si="43"/>
        <v>0</v>
      </c>
      <c r="FI37" s="5">
        <f t="shared" si="71"/>
        <v>0</v>
      </c>
      <c r="FJ37" s="4">
        <v>0</v>
      </c>
      <c r="FK37" s="4">
        <v>13</v>
      </c>
      <c r="FL37" s="4">
        <v>0</v>
      </c>
      <c r="FM37" s="4">
        <v>4</v>
      </c>
      <c r="FN37" s="31">
        <f t="shared" si="83"/>
        <v>0.69230769230769229</v>
      </c>
      <c r="FO37" s="4">
        <v>26</v>
      </c>
      <c r="FP37" s="4">
        <v>0</v>
      </c>
      <c r="FQ37" s="4">
        <v>0</v>
      </c>
      <c r="FR37" s="4">
        <v>20</v>
      </c>
      <c r="FS37" s="4">
        <v>0</v>
      </c>
      <c r="FT37" s="4">
        <v>0</v>
      </c>
      <c r="FU37" s="4">
        <v>1</v>
      </c>
      <c r="FV37" s="4">
        <v>1</v>
      </c>
      <c r="FW37" s="4">
        <v>2</v>
      </c>
      <c r="FX37" s="24">
        <v>18</v>
      </c>
      <c r="FY37" s="24">
        <v>26</v>
      </c>
      <c r="FZ37" s="4">
        <v>0</v>
      </c>
      <c r="GA37" s="4">
        <v>0</v>
      </c>
      <c r="GB37" s="4">
        <v>22</v>
      </c>
      <c r="GC37" s="4">
        <v>0</v>
      </c>
      <c r="GD37" s="4">
        <v>1</v>
      </c>
      <c r="GE37" s="4">
        <v>1</v>
      </c>
      <c r="GF37" s="4">
        <v>2</v>
      </c>
      <c r="GG37" s="4">
        <v>0</v>
      </c>
      <c r="GI37" s="4">
        <v>1</v>
      </c>
      <c r="GJ37" s="4">
        <v>0</v>
      </c>
      <c r="GK37" s="4">
        <v>1</v>
      </c>
      <c r="GL37" s="4">
        <v>1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2</v>
      </c>
      <c r="GZ37" s="4">
        <v>1</v>
      </c>
      <c r="HA37" s="28">
        <v>3</v>
      </c>
      <c r="HB37" s="4">
        <v>0</v>
      </c>
      <c r="HC37" s="4">
        <v>0</v>
      </c>
      <c r="HD37" s="4">
        <v>1</v>
      </c>
      <c r="HE37" s="4">
        <v>1</v>
      </c>
      <c r="HF37" s="4">
        <v>1</v>
      </c>
      <c r="HG37" s="24">
        <v>30</v>
      </c>
      <c r="HH37" s="24">
        <v>30</v>
      </c>
      <c r="HI37" s="5">
        <f t="shared" si="77"/>
        <v>0</v>
      </c>
      <c r="HJ37" s="24">
        <v>22</v>
      </c>
      <c r="HK37" s="24">
        <v>24</v>
      </c>
      <c r="HL37" s="4">
        <v>50</v>
      </c>
      <c r="HM37" s="4">
        <v>0</v>
      </c>
      <c r="HN37" s="4">
        <v>0</v>
      </c>
      <c r="HO37" s="7">
        <v>0.06</v>
      </c>
      <c r="HP37" s="4">
        <v>1</v>
      </c>
      <c r="HQ37" s="7">
        <v>78.599999999999994</v>
      </c>
      <c r="HR37" s="4">
        <v>0</v>
      </c>
      <c r="HS37" s="7">
        <v>17.100000000000001</v>
      </c>
      <c r="HT37" s="4">
        <v>0</v>
      </c>
      <c r="HU37" s="4">
        <v>3520</v>
      </c>
      <c r="HV37" s="4">
        <v>1</v>
      </c>
      <c r="HW37" s="7">
        <v>117</v>
      </c>
      <c r="HX37" s="4">
        <v>1</v>
      </c>
      <c r="HY37" s="4">
        <v>45</v>
      </c>
      <c r="HZ37" s="24">
        <v>112.3</v>
      </c>
      <c r="IA37" s="4">
        <v>1</v>
      </c>
      <c r="IB37" s="7">
        <v>11.9</v>
      </c>
      <c r="IC37" s="4">
        <v>1</v>
      </c>
      <c r="ID37" s="7">
        <v>4.62</v>
      </c>
      <c r="IE37" s="4">
        <v>118</v>
      </c>
      <c r="IF37" s="4">
        <v>0</v>
      </c>
      <c r="IG37" s="4">
        <v>192</v>
      </c>
      <c r="IH37" s="4">
        <v>0</v>
      </c>
      <c r="II37" s="4">
        <v>0</v>
      </c>
      <c r="IJ37" s="4">
        <v>20</v>
      </c>
      <c r="IK37" s="4">
        <v>1</v>
      </c>
      <c r="IL37" s="24">
        <v>29.7</v>
      </c>
      <c r="IM37" s="7">
        <v>2.92</v>
      </c>
      <c r="IN37" s="24">
        <v>16.8</v>
      </c>
      <c r="IO37" s="24">
        <v>1.22</v>
      </c>
      <c r="IP37" s="24">
        <v>71</v>
      </c>
      <c r="IQ37" s="7">
        <v>3.79</v>
      </c>
      <c r="IR37" s="7">
        <v>2.5499999999999998</v>
      </c>
      <c r="IS37" s="7">
        <v>0.92</v>
      </c>
      <c r="IT37" s="7">
        <v>1.27</v>
      </c>
      <c r="IU37" s="7">
        <v>9.09</v>
      </c>
      <c r="IV37" s="4">
        <f t="shared" si="76"/>
        <v>0</v>
      </c>
      <c r="IW37" s="24">
        <v>9.8000000000000007</v>
      </c>
      <c r="IX37" s="4">
        <f t="shared" si="72"/>
        <v>1</v>
      </c>
      <c r="IY37" s="7">
        <v>7.36</v>
      </c>
      <c r="IZ37" s="4">
        <v>47</v>
      </c>
      <c r="JA37" s="4">
        <v>15</v>
      </c>
      <c r="JE37" s="24">
        <v>11.5</v>
      </c>
      <c r="JF37" s="4">
        <v>37</v>
      </c>
      <c r="JG37" s="4">
        <v>18</v>
      </c>
      <c r="JK37" s="24">
        <v>3.2</v>
      </c>
      <c r="JL37" s="4">
        <v>136</v>
      </c>
      <c r="JM37" s="7">
        <v>0.54</v>
      </c>
      <c r="JO37" s="24">
        <v>9.8000000000000007</v>
      </c>
      <c r="JP37" s="24">
        <v>2.8</v>
      </c>
      <c r="JQ37" s="1"/>
      <c r="JR37" s="1"/>
      <c r="JS37" s="1"/>
      <c r="JT37" s="1"/>
    </row>
    <row r="38" spans="1:280" x14ac:dyDescent="0.25">
      <c r="A38" s="3">
        <v>37</v>
      </c>
      <c r="B38" s="3">
        <v>0</v>
      </c>
      <c r="C38" s="3">
        <v>0</v>
      </c>
      <c r="D38" s="3">
        <v>0</v>
      </c>
      <c r="E38" s="5">
        <v>1</v>
      </c>
      <c r="F38" s="5">
        <v>73</v>
      </c>
      <c r="G38" s="55">
        <v>0</v>
      </c>
      <c r="H38" s="6">
        <v>1.68</v>
      </c>
      <c r="I38" s="5">
        <v>72</v>
      </c>
      <c r="J38" s="6">
        <f t="shared" si="48"/>
        <v>1.8487621057742598</v>
      </c>
      <c r="K38" s="23">
        <f t="shared" si="49"/>
        <v>25.510204081632658</v>
      </c>
      <c r="L38" s="5">
        <v>2</v>
      </c>
      <c r="M38" s="5">
        <v>90</v>
      </c>
      <c r="N38" s="5">
        <v>140</v>
      </c>
      <c r="O38" s="5">
        <v>80</v>
      </c>
      <c r="P38" s="5">
        <v>91</v>
      </c>
      <c r="Q38" s="5">
        <v>22</v>
      </c>
      <c r="R38" s="5">
        <v>1</v>
      </c>
      <c r="S38" s="5">
        <v>1</v>
      </c>
      <c r="T38" s="4">
        <v>0</v>
      </c>
      <c r="U38" s="5">
        <v>0</v>
      </c>
      <c r="V38" s="4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1</v>
      </c>
      <c r="AY38" s="5">
        <f>IF(F38&gt;60,1,0)</f>
        <v>1</v>
      </c>
      <c r="AZ38" s="5">
        <v>0</v>
      </c>
      <c r="BA38" s="5">
        <f>C38</f>
        <v>0</v>
      </c>
      <c r="BB38" s="5">
        <v>0</v>
      </c>
      <c r="BC38" s="5">
        <v>1</v>
      </c>
      <c r="BD38" s="5">
        <v>1</v>
      </c>
      <c r="BE38" s="5">
        <v>1</v>
      </c>
      <c r="BF38" s="5">
        <v>1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1</v>
      </c>
      <c r="BM38" s="5">
        <v>1</v>
      </c>
      <c r="BN38" s="5">
        <f t="shared" si="50"/>
        <v>0</v>
      </c>
      <c r="BO38" s="5">
        <f t="shared" si="51"/>
        <v>0</v>
      </c>
      <c r="BP38" s="5">
        <v>0</v>
      </c>
      <c r="BQ38" s="5">
        <f t="shared" si="52"/>
        <v>0</v>
      </c>
      <c r="BR38" s="5">
        <f t="shared" si="53"/>
        <v>0</v>
      </c>
      <c r="BS38" s="5">
        <f t="shared" ref="BS38:BS98" si="85">BM38</f>
        <v>1</v>
      </c>
      <c r="BT38" s="5">
        <v>0</v>
      </c>
      <c r="BU38" s="23">
        <f t="shared" si="8"/>
        <v>3</v>
      </c>
      <c r="BV38" s="23">
        <f t="shared" si="55"/>
        <v>1</v>
      </c>
      <c r="BW38" s="5">
        <v>2</v>
      </c>
      <c r="BX38" s="5">
        <f t="shared" si="56"/>
        <v>1</v>
      </c>
      <c r="BY38" s="5">
        <f t="shared" si="57"/>
        <v>1</v>
      </c>
      <c r="BZ38" s="5">
        <f t="shared" si="58"/>
        <v>0</v>
      </c>
      <c r="CA38" s="5">
        <f t="shared" si="59"/>
        <v>1</v>
      </c>
      <c r="CB38" s="5">
        <f t="shared" si="60"/>
        <v>0</v>
      </c>
      <c r="CC38" s="5">
        <f t="shared" si="61"/>
        <v>0</v>
      </c>
      <c r="CD38" s="5">
        <f t="shared" si="62"/>
        <v>0</v>
      </c>
      <c r="CE38" s="5">
        <f t="shared" si="63"/>
        <v>0</v>
      </c>
      <c r="CF38" s="5">
        <f t="shared" si="64"/>
        <v>1</v>
      </c>
      <c r="CG38" s="5">
        <f t="shared" si="65"/>
        <v>1</v>
      </c>
      <c r="CH38" s="5">
        <f>IF(F38&gt;65,1,0)</f>
        <v>1</v>
      </c>
      <c r="CI38" s="4">
        <f t="shared" si="78"/>
        <v>11</v>
      </c>
      <c r="CJ38" s="4">
        <f t="shared" si="21"/>
        <v>4</v>
      </c>
      <c r="CK38" s="4">
        <v>3</v>
      </c>
      <c r="CL38" s="4">
        <v>2</v>
      </c>
      <c r="CM38" s="5">
        <f t="shared" si="66"/>
        <v>2</v>
      </c>
      <c r="CN38" s="5">
        <f t="shared" si="67"/>
        <v>2</v>
      </c>
      <c r="CO38" s="5">
        <f t="shared" si="68"/>
        <v>0</v>
      </c>
      <c r="CP38" s="4">
        <v>0</v>
      </c>
      <c r="CQ38" s="5">
        <f t="shared" si="69"/>
        <v>0</v>
      </c>
      <c r="CR38" s="5">
        <f>C38</f>
        <v>0</v>
      </c>
      <c r="CS38" s="4">
        <v>0</v>
      </c>
      <c r="CT38" s="4">
        <v>1</v>
      </c>
      <c r="CU38" s="4">
        <v>1</v>
      </c>
      <c r="CV38" s="4">
        <v>0</v>
      </c>
      <c r="CW38" s="5">
        <f>B38</f>
        <v>0</v>
      </c>
      <c r="CX38" s="4">
        <v>0</v>
      </c>
      <c r="CY38" s="4">
        <v>0</v>
      </c>
      <c r="CZ38" s="5">
        <f>F38</f>
        <v>73</v>
      </c>
      <c r="DA38" s="5">
        <f>IF(E38=1,1,0)</f>
        <v>1</v>
      </c>
      <c r="DB38" s="4">
        <v>0</v>
      </c>
      <c r="DC38" s="4">
        <v>0</v>
      </c>
      <c r="DD38" s="4">
        <v>0</v>
      </c>
      <c r="DE38" s="5">
        <f>IF(M38&gt;110,1,0)</f>
        <v>0</v>
      </c>
      <c r="DF38" s="5">
        <f>IF(N38&lt;100,1,0)</f>
        <v>0</v>
      </c>
      <c r="DG38" s="5">
        <f>IF(Q38&gt;30,1,0)</f>
        <v>0</v>
      </c>
      <c r="DH38" s="4">
        <v>0</v>
      </c>
      <c r="DI38" s="4">
        <v>0</v>
      </c>
      <c r="DJ38" s="5">
        <f>IF(P38&lt;90,1,0)</f>
        <v>0</v>
      </c>
      <c r="DK38" s="4">
        <f t="shared" si="79"/>
        <v>83</v>
      </c>
      <c r="DL38" s="4">
        <v>2</v>
      </c>
      <c r="DM38" s="4">
        <f t="shared" si="74"/>
        <v>0</v>
      </c>
      <c r="DN38" s="5">
        <f t="shared" si="84"/>
        <v>1</v>
      </c>
      <c r="DO38" s="5">
        <f>M38</f>
        <v>90</v>
      </c>
      <c r="DP38" s="5">
        <f t="shared" si="81"/>
        <v>0</v>
      </c>
      <c r="DQ38" s="5">
        <f t="shared" si="82"/>
        <v>0</v>
      </c>
      <c r="DR38" s="5">
        <v>0</v>
      </c>
      <c r="DS38" s="4">
        <v>0</v>
      </c>
      <c r="DT38" s="4">
        <v>0</v>
      </c>
      <c r="DU38" s="4">
        <v>0</v>
      </c>
      <c r="DV38" s="4">
        <v>0</v>
      </c>
      <c r="DW38" s="4">
        <v>35</v>
      </c>
      <c r="DX38" s="4">
        <v>39</v>
      </c>
      <c r="DY38" s="4">
        <v>44</v>
      </c>
      <c r="DZ38" s="4">
        <v>61</v>
      </c>
      <c r="EA38" s="4">
        <v>112</v>
      </c>
      <c r="EB38" s="24">
        <f>EA38/J38</f>
        <v>60.581077278785152</v>
      </c>
      <c r="EC38" s="4">
        <v>1</v>
      </c>
      <c r="ED38" s="4">
        <v>41</v>
      </c>
      <c r="EE38" s="4">
        <v>27</v>
      </c>
      <c r="EF38" s="4">
        <v>149</v>
      </c>
      <c r="EG38" s="4">
        <v>63</v>
      </c>
      <c r="EH38" s="4">
        <v>86</v>
      </c>
      <c r="EI38" s="4">
        <v>0</v>
      </c>
      <c r="EJ38" s="4">
        <v>58</v>
      </c>
      <c r="EK38" s="4">
        <v>0</v>
      </c>
      <c r="EL38" s="4">
        <v>0</v>
      </c>
      <c r="EM38" s="4">
        <v>7</v>
      </c>
      <c r="EN38" s="4">
        <v>15</v>
      </c>
      <c r="EO38" s="4">
        <v>6</v>
      </c>
      <c r="EP38" s="4">
        <v>9</v>
      </c>
      <c r="EQ38" s="4">
        <v>13</v>
      </c>
      <c r="ER38" s="4">
        <v>5</v>
      </c>
      <c r="ES38" s="4">
        <v>100</v>
      </c>
      <c r="ET38" s="24">
        <v>50.03</v>
      </c>
      <c r="EU38" s="4">
        <v>0</v>
      </c>
      <c r="EV38" s="7">
        <v>0.94</v>
      </c>
      <c r="EW38" s="4">
        <v>41</v>
      </c>
      <c r="EX38" s="4">
        <v>49</v>
      </c>
      <c r="EY38" s="4">
        <v>18</v>
      </c>
      <c r="EZ38" s="4">
        <v>54</v>
      </c>
      <c r="FA38" s="24">
        <f>EZ38/J38</f>
        <v>29.208733687985699</v>
      </c>
      <c r="FB38" s="4">
        <v>0</v>
      </c>
      <c r="FC38" s="4">
        <v>39</v>
      </c>
      <c r="FD38" s="4">
        <v>38</v>
      </c>
      <c r="FE38" s="4">
        <v>67</v>
      </c>
      <c r="FF38" s="4">
        <v>1</v>
      </c>
      <c r="FG38" s="6">
        <f t="shared" si="70"/>
        <v>0.92682926829268297</v>
      </c>
      <c r="FH38" s="5">
        <f t="shared" si="43"/>
        <v>0</v>
      </c>
      <c r="FI38" s="5">
        <f t="shared" si="71"/>
        <v>1</v>
      </c>
      <c r="FJ38" s="4">
        <v>0</v>
      </c>
      <c r="FK38" s="4">
        <v>22</v>
      </c>
      <c r="FL38" s="4">
        <v>1</v>
      </c>
      <c r="FM38" s="4">
        <v>15</v>
      </c>
      <c r="FN38" s="31">
        <f t="shared" si="83"/>
        <v>0.31818181818181818</v>
      </c>
      <c r="FO38" s="4">
        <v>48</v>
      </c>
      <c r="FP38" s="4">
        <v>0</v>
      </c>
      <c r="FQ38" s="4">
        <v>0</v>
      </c>
      <c r="FR38" s="4">
        <v>16</v>
      </c>
      <c r="FS38" s="4">
        <v>1</v>
      </c>
      <c r="FT38" s="4">
        <v>1</v>
      </c>
      <c r="FU38" s="4">
        <v>2</v>
      </c>
      <c r="FV38" s="4">
        <v>1</v>
      </c>
      <c r="FW38" s="4">
        <v>2</v>
      </c>
      <c r="FX38" s="24">
        <v>31</v>
      </c>
      <c r="FY38" s="24">
        <v>48</v>
      </c>
      <c r="FZ38" s="4">
        <v>1</v>
      </c>
      <c r="GA38" s="4">
        <v>1</v>
      </c>
      <c r="GB38" s="4">
        <v>24</v>
      </c>
      <c r="GC38" s="4">
        <v>0</v>
      </c>
      <c r="GD38" s="4">
        <v>1</v>
      </c>
      <c r="GE38" s="4">
        <v>2</v>
      </c>
      <c r="GF38" s="4">
        <v>3</v>
      </c>
      <c r="GG38" s="4">
        <v>1</v>
      </c>
      <c r="GH38" s="4">
        <v>2</v>
      </c>
      <c r="GI38" s="4">
        <v>1</v>
      </c>
      <c r="GJ38" s="4">
        <v>0</v>
      </c>
      <c r="GK38" s="4">
        <v>1</v>
      </c>
      <c r="GL38" s="4">
        <v>1</v>
      </c>
      <c r="GM38" s="4">
        <v>0</v>
      </c>
      <c r="GN38" s="4">
        <v>1</v>
      </c>
      <c r="GO38" s="4">
        <v>0</v>
      </c>
      <c r="GP38" s="4">
        <v>0</v>
      </c>
      <c r="GQ38" s="4">
        <v>0</v>
      </c>
      <c r="GR38" s="4">
        <v>0</v>
      </c>
      <c r="GS38" s="4">
        <v>1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1</v>
      </c>
      <c r="GZ38" s="4">
        <v>1</v>
      </c>
      <c r="HA38" s="28">
        <v>3</v>
      </c>
      <c r="HB38" s="4">
        <v>1</v>
      </c>
      <c r="HC38" s="4">
        <v>0</v>
      </c>
      <c r="HD38" s="4">
        <v>0</v>
      </c>
      <c r="HE38" s="4">
        <v>0</v>
      </c>
      <c r="HF38" s="4">
        <v>1</v>
      </c>
      <c r="HG38" s="24">
        <v>28</v>
      </c>
      <c r="HH38" s="24">
        <v>29</v>
      </c>
      <c r="HI38" s="5">
        <f t="shared" si="77"/>
        <v>0</v>
      </c>
      <c r="HJ38" s="24">
        <v>19</v>
      </c>
      <c r="HK38" s="24">
        <v>22</v>
      </c>
      <c r="HL38" s="4">
        <v>25</v>
      </c>
      <c r="HM38" s="4">
        <v>0</v>
      </c>
      <c r="HN38" s="4">
        <v>0</v>
      </c>
      <c r="HO38" s="7">
        <v>0.01</v>
      </c>
      <c r="HP38" s="4">
        <v>0</v>
      </c>
      <c r="HQ38" s="7">
        <v>144.41</v>
      </c>
      <c r="HR38" s="4">
        <v>0</v>
      </c>
      <c r="HS38" s="7">
        <v>12.77</v>
      </c>
      <c r="HT38" s="4">
        <v>0</v>
      </c>
      <c r="HU38" s="4">
        <v>2560</v>
      </c>
      <c r="HV38" s="4">
        <v>1</v>
      </c>
      <c r="HW38" s="7">
        <v>108</v>
      </c>
      <c r="HX38" s="4">
        <v>0</v>
      </c>
      <c r="HY38" s="4">
        <v>58</v>
      </c>
      <c r="HZ38" s="24">
        <v>232</v>
      </c>
      <c r="IA38" s="4">
        <v>1</v>
      </c>
      <c r="IB38" s="7">
        <v>16.010000000000002</v>
      </c>
      <c r="IC38" s="4">
        <v>1</v>
      </c>
      <c r="ID38" s="7">
        <v>4.46</v>
      </c>
      <c r="IE38" s="4">
        <v>137</v>
      </c>
      <c r="IF38" s="4">
        <v>0</v>
      </c>
      <c r="IG38" s="4">
        <v>170</v>
      </c>
      <c r="IH38" s="4">
        <v>0</v>
      </c>
      <c r="II38" s="4">
        <v>0</v>
      </c>
      <c r="IJ38" s="4">
        <v>47</v>
      </c>
      <c r="IK38" s="4">
        <v>1</v>
      </c>
      <c r="IQ38" s="7">
        <v>6.02</v>
      </c>
      <c r="IR38" s="7">
        <v>2.9</v>
      </c>
      <c r="IS38" s="7">
        <v>2.34</v>
      </c>
      <c r="IT38" s="7">
        <v>0.96</v>
      </c>
      <c r="IU38" s="7">
        <v>44.83</v>
      </c>
      <c r="IV38" s="4">
        <f t="shared" si="76"/>
        <v>1</v>
      </c>
      <c r="IW38" s="24">
        <v>6.3</v>
      </c>
      <c r="IX38" s="4">
        <f t="shared" si="72"/>
        <v>1</v>
      </c>
      <c r="JQ38" s="1"/>
      <c r="JR38" s="1"/>
      <c r="JS38" s="1"/>
      <c r="JT38" s="1"/>
    </row>
    <row r="39" spans="1:280" x14ac:dyDescent="0.25">
      <c r="A39" s="3">
        <v>38</v>
      </c>
      <c r="B39" s="3">
        <v>0</v>
      </c>
      <c r="C39" s="3">
        <v>0</v>
      </c>
      <c r="D39" s="3">
        <v>1</v>
      </c>
      <c r="E39" s="5">
        <v>1</v>
      </c>
      <c r="F39" s="5">
        <v>59</v>
      </c>
      <c r="G39" s="55">
        <v>0</v>
      </c>
      <c r="H39" s="6">
        <v>1.6</v>
      </c>
      <c r="I39" s="5">
        <v>71</v>
      </c>
      <c r="J39" s="6">
        <f t="shared" si="48"/>
        <v>1.7980587841123601</v>
      </c>
      <c r="K39" s="23">
        <f t="shared" si="49"/>
        <v>27.734374999999993</v>
      </c>
      <c r="L39" s="5">
        <v>2</v>
      </c>
      <c r="M39" s="5">
        <v>130</v>
      </c>
      <c r="N39" s="5">
        <v>90</v>
      </c>
      <c r="O39" s="5">
        <v>60</v>
      </c>
      <c r="P39" s="5">
        <v>85</v>
      </c>
      <c r="Q39" s="5">
        <v>28</v>
      </c>
      <c r="R39" s="5">
        <v>1</v>
      </c>
      <c r="S39" s="5">
        <v>2</v>
      </c>
      <c r="T39" s="4">
        <v>0</v>
      </c>
      <c r="U39" s="5">
        <v>0</v>
      </c>
      <c r="V39" s="4">
        <v>1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1</v>
      </c>
      <c r="AJ39" s="5">
        <v>0</v>
      </c>
      <c r="AK39" s="5">
        <v>0</v>
      </c>
      <c r="AL39" s="5">
        <v>0</v>
      </c>
      <c r="AM39" s="5">
        <v>1</v>
      </c>
      <c r="AN39" s="5">
        <v>0</v>
      </c>
      <c r="AO39" s="5">
        <v>0</v>
      </c>
      <c r="AP39" s="5">
        <v>0</v>
      </c>
      <c r="AQ39" s="5">
        <v>1</v>
      </c>
      <c r="AR39" s="5">
        <v>0</v>
      </c>
      <c r="AS39" s="5">
        <v>0</v>
      </c>
      <c r="AT39" s="5">
        <v>0</v>
      </c>
      <c r="AU39" s="5">
        <v>1</v>
      </c>
      <c r="AV39" s="5">
        <v>0</v>
      </c>
      <c r="AW39" s="5">
        <v>1</v>
      </c>
      <c r="AX39" s="5">
        <v>0</v>
      </c>
      <c r="AY39" s="5">
        <f>IF(F39&gt;60,1,0)</f>
        <v>0</v>
      </c>
      <c r="AZ39" s="5">
        <v>0</v>
      </c>
      <c r="BA39" s="5">
        <f>C39</f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1</v>
      </c>
      <c r="BI39" s="5">
        <v>1</v>
      </c>
      <c r="BJ39" s="5">
        <v>1</v>
      </c>
      <c r="BK39" s="5">
        <v>1</v>
      </c>
      <c r="BL39" s="5">
        <v>0</v>
      </c>
      <c r="BM39" s="5">
        <v>0</v>
      </c>
      <c r="BN39" s="5">
        <f t="shared" si="50"/>
        <v>0</v>
      </c>
      <c r="BO39" s="5">
        <f t="shared" si="51"/>
        <v>1</v>
      </c>
      <c r="BP39" s="5">
        <v>0</v>
      </c>
      <c r="BQ39" s="5">
        <f t="shared" si="52"/>
        <v>1</v>
      </c>
      <c r="BR39" s="5">
        <f t="shared" si="53"/>
        <v>0</v>
      </c>
      <c r="BS39" s="5">
        <f t="shared" si="85"/>
        <v>0</v>
      </c>
      <c r="BT39" s="5">
        <v>1</v>
      </c>
      <c r="BU39" s="23">
        <f t="shared" si="8"/>
        <v>5.5</v>
      </c>
      <c r="BV39" s="23">
        <f t="shared" si="55"/>
        <v>3</v>
      </c>
      <c r="BW39" s="5">
        <v>2</v>
      </c>
      <c r="BX39" s="5">
        <f t="shared" si="56"/>
        <v>2</v>
      </c>
      <c r="BY39" s="5">
        <f t="shared" si="57"/>
        <v>2</v>
      </c>
      <c r="BZ39" s="5">
        <f t="shared" si="58"/>
        <v>0</v>
      </c>
      <c r="CA39" s="5">
        <f t="shared" si="59"/>
        <v>0</v>
      </c>
      <c r="CB39" s="5">
        <f t="shared" si="60"/>
        <v>1</v>
      </c>
      <c r="CC39" s="5">
        <f t="shared" si="61"/>
        <v>0</v>
      </c>
      <c r="CD39" s="5">
        <f t="shared" si="62"/>
        <v>1</v>
      </c>
      <c r="CE39" s="5">
        <f t="shared" si="63"/>
        <v>0</v>
      </c>
      <c r="CF39" s="5">
        <f t="shared" si="64"/>
        <v>0</v>
      </c>
      <c r="CG39" s="5">
        <f t="shared" si="65"/>
        <v>0</v>
      </c>
      <c r="CH39" s="5">
        <f>IF(F39&gt;65,1,0)</f>
        <v>0</v>
      </c>
      <c r="CI39" s="4">
        <f t="shared" si="78"/>
        <v>7</v>
      </c>
      <c r="CJ39" s="4">
        <f t="shared" si="21"/>
        <v>3</v>
      </c>
      <c r="CK39" s="4">
        <v>2</v>
      </c>
      <c r="CL39" s="4">
        <v>2</v>
      </c>
      <c r="CM39" s="5">
        <f t="shared" si="66"/>
        <v>2</v>
      </c>
      <c r="CN39" s="5">
        <f t="shared" si="67"/>
        <v>2</v>
      </c>
      <c r="CO39" s="5">
        <f t="shared" si="68"/>
        <v>1</v>
      </c>
      <c r="CP39" s="4">
        <v>3</v>
      </c>
      <c r="CQ39" s="5">
        <f t="shared" si="69"/>
        <v>0</v>
      </c>
      <c r="CR39" s="5">
        <f>C39</f>
        <v>0</v>
      </c>
      <c r="CS39" s="4">
        <v>1</v>
      </c>
      <c r="CT39" s="4">
        <v>1</v>
      </c>
      <c r="CU39" s="4">
        <v>6</v>
      </c>
      <c r="CV39" s="4">
        <v>1</v>
      </c>
      <c r="CW39" s="5">
        <f>B39</f>
        <v>0</v>
      </c>
      <c r="CX39" s="4">
        <v>1</v>
      </c>
      <c r="CY39" s="4">
        <v>0</v>
      </c>
      <c r="CZ39" s="5">
        <f>F39</f>
        <v>59</v>
      </c>
      <c r="DA39" s="5">
        <f>IF(E39=1,1,0)</f>
        <v>1</v>
      </c>
      <c r="DB39" s="4">
        <v>0</v>
      </c>
      <c r="DC39" s="4">
        <v>1</v>
      </c>
      <c r="DD39" s="4">
        <v>0</v>
      </c>
      <c r="DE39" s="5">
        <f>IF(M39&gt;110,1,0)</f>
        <v>1</v>
      </c>
      <c r="DF39" s="5">
        <f>IF(N39&lt;100,1,0)</f>
        <v>1</v>
      </c>
      <c r="DG39" s="5">
        <f>IF(Q39&gt;30,1,0)</f>
        <v>0</v>
      </c>
      <c r="DH39" s="4">
        <v>0</v>
      </c>
      <c r="DI39" s="4">
        <v>1</v>
      </c>
      <c r="DJ39" s="5">
        <f>IF(P39&lt;90,1,0)</f>
        <v>1</v>
      </c>
      <c r="DK39" s="4">
        <f t="shared" si="79"/>
        <v>209</v>
      </c>
      <c r="DL39" s="4">
        <v>5</v>
      </c>
      <c r="DM39" s="4">
        <f t="shared" si="74"/>
        <v>4</v>
      </c>
      <c r="DN39" s="5">
        <f t="shared" si="84"/>
        <v>2</v>
      </c>
      <c r="DO39" s="5">
        <f>M39</f>
        <v>130</v>
      </c>
      <c r="DP39" s="5">
        <f t="shared" si="81"/>
        <v>1</v>
      </c>
      <c r="DQ39" s="5">
        <f t="shared" si="82"/>
        <v>0</v>
      </c>
      <c r="DR39" s="4">
        <v>1</v>
      </c>
      <c r="DS39" s="4">
        <v>0</v>
      </c>
      <c r="DT39" s="4">
        <v>1</v>
      </c>
      <c r="DU39" s="4">
        <v>0</v>
      </c>
      <c r="DV39" s="4">
        <v>0</v>
      </c>
      <c r="DW39" s="4">
        <v>32</v>
      </c>
      <c r="DX39" s="4">
        <v>45</v>
      </c>
      <c r="DY39" s="4">
        <v>43</v>
      </c>
      <c r="DZ39" s="4">
        <v>54</v>
      </c>
      <c r="EA39" s="4">
        <v>100</v>
      </c>
      <c r="EB39" s="24">
        <f>EA39/J39</f>
        <v>55.615534310446122</v>
      </c>
      <c r="EC39" s="4">
        <v>1</v>
      </c>
      <c r="ED39" s="4">
        <v>64</v>
      </c>
      <c r="EE39" s="4">
        <v>55</v>
      </c>
      <c r="EF39" s="4">
        <v>208</v>
      </c>
      <c r="EG39" s="4">
        <v>116</v>
      </c>
      <c r="EH39" s="4">
        <v>92</v>
      </c>
      <c r="EI39" s="4">
        <v>1</v>
      </c>
      <c r="EJ39" s="4">
        <v>46</v>
      </c>
      <c r="EK39" s="4">
        <v>1</v>
      </c>
      <c r="EL39" s="4">
        <v>0</v>
      </c>
      <c r="EM39" s="4">
        <v>11</v>
      </c>
      <c r="EN39" s="4">
        <v>19</v>
      </c>
      <c r="EO39" s="4">
        <v>6</v>
      </c>
      <c r="EP39" s="4">
        <v>11</v>
      </c>
      <c r="EQ39" s="4">
        <v>19</v>
      </c>
      <c r="ER39" s="4">
        <v>8</v>
      </c>
      <c r="ES39" s="4">
        <v>325</v>
      </c>
      <c r="ET39" s="24">
        <v>158.04</v>
      </c>
      <c r="EU39" s="4">
        <v>1</v>
      </c>
      <c r="EV39" s="7">
        <v>1</v>
      </c>
      <c r="EW39" s="4">
        <v>40</v>
      </c>
      <c r="EX39" s="4">
        <v>48</v>
      </c>
      <c r="EY39" s="4">
        <v>20</v>
      </c>
      <c r="EZ39" s="4">
        <v>54</v>
      </c>
      <c r="FA39" s="24">
        <f>EZ39/J39</f>
        <v>30.032388527640908</v>
      </c>
      <c r="FB39" s="4">
        <v>0</v>
      </c>
      <c r="FC39" s="4">
        <v>31</v>
      </c>
      <c r="FD39" s="4">
        <v>38</v>
      </c>
      <c r="FE39" s="4">
        <v>65</v>
      </c>
      <c r="FF39" s="4">
        <v>0</v>
      </c>
      <c r="FG39" s="6">
        <f t="shared" si="70"/>
        <v>0.59375</v>
      </c>
      <c r="FH39" s="5">
        <f t="shared" si="43"/>
        <v>0</v>
      </c>
      <c r="FI39" s="5">
        <f t="shared" si="71"/>
        <v>0</v>
      </c>
      <c r="FJ39" s="4">
        <v>0</v>
      </c>
      <c r="FK39" s="4">
        <v>19</v>
      </c>
      <c r="FL39" s="4">
        <v>0</v>
      </c>
      <c r="FM39" s="4">
        <v>8</v>
      </c>
      <c r="FN39" s="31">
        <f t="shared" ref="FN39:FN50" si="86">(FK39-FM39)/FK39</f>
        <v>0.57894736842105265</v>
      </c>
      <c r="FO39" s="4">
        <v>23</v>
      </c>
      <c r="FP39" s="4">
        <v>0</v>
      </c>
      <c r="FQ39" s="4">
        <v>0</v>
      </c>
      <c r="FR39" s="4">
        <v>17</v>
      </c>
      <c r="FS39" s="4">
        <v>0</v>
      </c>
      <c r="FT39" s="4">
        <v>0</v>
      </c>
      <c r="FU39" s="4">
        <v>1</v>
      </c>
      <c r="FV39" s="4">
        <v>1</v>
      </c>
      <c r="FW39" s="4">
        <v>1</v>
      </c>
      <c r="FX39" s="24">
        <v>16</v>
      </c>
      <c r="FY39" s="24">
        <v>20</v>
      </c>
      <c r="FZ39" s="4">
        <v>0</v>
      </c>
      <c r="GA39" s="4">
        <v>0</v>
      </c>
      <c r="GB39" s="4">
        <v>25</v>
      </c>
      <c r="GC39" s="4">
        <v>1</v>
      </c>
      <c r="GD39" s="4">
        <v>0</v>
      </c>
      <c r="GG39" s="4">
        <v>0</v>
      </c>
      <c r="GI39" s="4">
        <v>0</v>
      </c>
      <c r="GJ39" s="4">
        <v>0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4">
        <v>0</v>
      </c>
      <c r="GU39" s="4">
        <v>0</v>
      </c>
      <c r="GV39" s="4">
        <v>0</v>
      </c>
      <c r="GW39" s="4">
        <v>0</v>
      </c>
      <c r="GX39" s="4">
        <v>0</v>
      </c>
      <c r="GY39" s="4">
        <v>1</v>
      </c>
      <c r="GZ39" s="4">
        <v>1</v>
      </c>
      <c r="HA39" s="4">
        <v>2</v>
      </c>
      <c r="HB39" s="4">
        <v>0</v>
      </c>
      <c r="HC39" s="4">
        <v>0</v>
      </c>
      <c r="HD39" s="4">
        <v>0</v>
      </c>
      <c r="HE39" s="4">
        <v>0</v>
      </c>
      <c r="HF39" s="4">
        <v>1</v>
      </c>
      <c r="HG39" s="24">
        <v>29</v>
      </c>
      <c r="HH39" s="24">
        <v>32</v>
      </c>
      <c r="HI39" s="5">
        <f t="shared" si="77"/>
        <v>0</v>
      </c>
      <c r="HJ39" s="24">
        <v>20</v>
      </c>
      <c r="HK39" s="24">
        <v>22</v>
      </c>
      <c r="HL39" s="4">
        <v>20</v>
      </c>
      <c r="HM39" s="4">
        <v>1</v>
      </c>
      <c r="HN39" s="4">
        <v>0</v>
      </c>
      <c r="HO39" s="7">
        <v>0.01</v>
      </c>
      <c r="HP39" s="4">
        <v>0</v>
      </c>
      <c r="HQ39" s="7">
        <v>202.25</v>
      </c>
      <c r="HR39" s="4">
        <v>1</v>
      </c>
      <c r="HS39" s="7">
        <v>47.34</v>
      </c>
      <c r="HT39" s="4">
        <v>1</v>
      </c>
      <c r="HU39" s="4">
        <v>2810</v>
      </c>
      <c r="HV39" s="4">
        <v>1</v>
      </c>
      <c r="HW39" s="7">
        <v>130.05000000000001</v>
      </c>
      <c r="HX39" s="4">
        <v>1</v>
      </c>
      <c r="HY39" s="4">
        <v>51</v>
      </c>
      <c r="HZ39" s="24">
        <v>356</v>
      </c>
      <c r="IA39" s="4">
        <v>1</v>
      </c>
      <c r="IB39" s="7">
        <v>16.96</v>
      </c>
      <c r="IC39" s="4">
        <v>1</v>
      </c>
      <c r="ID39" s="7">
        <v>5.51</v>
      </c>
      <c r="IE39" s="4">
        <v>172</v>
      </c>
      <c r="IF39" s="4">
        <v>0</v>
      </c>
      <c r="IG39" s="4">
        <v>202</v>
      </c>
      <c r="IH39" s="4">
        <v>0</v>
      </c>
      <c r="II39" s="4">
        <v>0</v>
      </c>
      <c r="IJ39" s="4">
        <v>40</v>
      </c>
      <c r="IK39" s="4">
        <v>1</v>
      </c>
      <c r="IL39" s="24">
        <v>16.600000000000001</v>
      </c>
      <c r="IM39" s="7">
        <v>6</v>
      </c>
      <c r="IN39" s="24">
        <v>17</v>
      </c>
      <c r="IO39" s="24">
        <v>1.21</v>
      </c>
      <c r="IP39" s="24">
        <v>73</v>
      </c>
      <c r="IQ39" s="7">
        <v>3.94</v>
      </c>
      <c r="IR39" s="7">
        <v>3.03</v>
      </c>
      <c r="IS39" s="7">
        <v>0.88</v>
      </c>
      <c r="IT39" s="7">
        <v>1.1499999999999999</v>
      </c>
      <c r="IU39" s="7">
        <v>7.66</v>
      </c>
      <c r="IV39" s="4">
        <f t="shared" si="76"/>
        <v>0</v>
      </c>
      <c r="IW39" s="24">
        <v>8.6</v>
      </c>
      <c r="IX39" s="4">
        <f t="shared" si="72"/>
        <v>1</v>
      </c>
      <c r="IY39" s="7">
        <v>7.335</v>
      </c>
      <c r="IZ39" s="4">
        <v>34</v>
      </c>
      <c r="JA39" s="4">
        <v>28.5</v>
      </c>
      <c r="JB39" s="7">
        <v>7.335</v>
      </c>
      <c r="JC39" s="4">
        <v>34</v>
      </c>
      <c r="JD39" s="4">
        <v>28.5</v>
      </c>
      <c r="JE39" s="24">
        <v>12.3</v>
      </c>
      <c r="JF39" s="4">
        <v>37.799999999999997</v>
      </c>
      <c r="JG39" s="4">
        <v>44</v>
      </c>
      <c r="JH39" s="24">
        <v>291.7</v>
      </c>
      <c r="JI39" s="24">
        <v>2.1</v>
      </c>
      <c r="JJ39" s="24">
        <v>0.7</v>
      </c>
      <c r="JK39" s="24">
        <v>1.8</v>
      </c>
      <c r="JL39" s="4">
        <v>143</v>
      </c>
      <c r="JM39" s="7">
        <v>0.21</v>
      </c>
      <c r="JN39" s="4">
        <v>103</v>
      </c>
      <c r="JO39" s="24">
        <v>5.2</v>
      </c>
      <c r="JP39" s="24">
        <v>2.2000000000000002</v>
      </c>
      <c r="JQ39" s="1"/>
      <c r="JR39" s="1"/>
      <c r="JS39" s="1"/>
      <c r="JT39" s="1"/>
    </row>
    <row r="40" spans="1:280" x14ac:dyDescent="0.25">
      <c r="A40" s="3">
        <v>39</v>
      </c>
      <c r="B40" s="3">
        <v>0</v>
      </c>
      <c r="C40" s="3">
        <v>0</v>
      </c>
      <c r="D40" s="3">
        <v>0</v>
      </c>
      <c r="E40" s="5">
        <v>1</v>
      </c>
      <c r="F40" s="5">
        <v>53</v>
      </c>
      <c r="G40" s="55">
        <v>0</v>
      </c>
      <c r="H40" s="6">
        <v>1.76</v>
      </c>
      <c r="I40" s="5">
        <v>88</v>
      </c>
      <c r="J40" s="6">
        <f t="shared" si="48"/>
        <v>2.0905480196609894</v>
      </c>
      <c r="K40" s="23">
        <f t="shared" si="49"/>
        <v>28.40909090909091</v>
      </c>
      <c r="L40" s="5">
        <v>2</v>
      </c>
      <c r="M40" s="5">
        <v>106</v>
      </c>
      <c r="N40" s="5">
        <v>106</v>
      </c>
      <c r="O40" s="5">
        <v>63</v>
      </c>
      <c r="P40" s="5">
        <v>85</v>
      </c>
      <c r="Q40" s="5">
        <v>22</v>
      </c>
      <c r="R40" s="5">
        <v>1</v>
      </c>
      <c r="S40" s="5">
        <v>2</v>
      </c>
      <c r="T40" s="5">
        <v>0</v>
      </c>
      <c r="U40" s="5">
        <v>0</v>
      </c>
      <c r="V40" s="4">
        <v>1</v>
      </c>
      <c r="W40" s="5">
        <v>0</v>
      </c>
      <c r="X40" s="5">
        <v>1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1</v>
      </c>
      <c r="AH40" s="5">
        <v>0</v>
      </c>
      <c r="AI40" s="5">
        <v>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1</v>
      </c>
      <c r="AR40" s="5">
        <v>0</v>
      </c>
      <c r="AS40" s="5">
        <v>0</v>
      </c>
      <c r="AT40" s="5">
        <v>0</v>
      </c>
      <c r="AU40" s="5">
        <v>1</v>
      </c>
      <c r="AV40" s="5">
        <v>0</v>
      </c>
      <c r="AW40" s="5">
        <v>1</v>
      </c>
      <c r="AX40" s="5">
        <v>0</v>
      </c>
      <c r="AY40" s="5">
        <f>IF(F40&gt;60,1,0)</f>
        <v>0</v>
      </c>
      <c r="AZ40" s="5">
        <v>0</v>
      </c>
      <c r="BA40" s="5">
        <f>C40</f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1</v>
      </c>
      <c r="BI40" s="5">
        <v>0</v>
      </c>
      <c r="BJ40" s="5">
        <v>0</v>
      </c>
      <c r="BK40" s="5">
        <v>1</v>
      </c>
      <c r="BL40" s="5">
        <v>0</v>
      </c>
      <c r="BM40" s="5">
        <v>0</v>
      </c>
      <c r="BN40" s="5">
        <f t="shared" si="50"/>
        <v>0</v>
      </c>
      <c r="BO40" s="5">
        <f t="shared" si="51"/>
        <v>1</v>
      </c>
      <c r="BP40" s="5">
        <v>0</v>
      </c>
      <c r="BQ40" s="5">
        <f t="shared" si="52"/>
        <v>0</v>
      </c>
      <c r="BR40" s="5">
        <f t="shared" si="53"/>
        <v>0</v>
      </c>
      <c r="BS40" s="5">
        <f t="shared" si="85"/>
        <v>0</v>
      </c>
      <c r="BT40" s="5">
        <v>1</v>
      </c>
      <c r="BU40" s="23">
        <f t="shared" si="8"/>
        <v>4.5</v>
      </c>
      <c r="BV40" s="23">
        <f t="shared" si="55"/>
        <v>2</v>
      </c>
      <c r="BW40" s="5">
        <v>2</v>
      </c>
      <c r="BX40" s="5">
        <f t="shared" si="56"/>
        <v>2</v>
      </c>
      <c r="BY40" s="5">
        <f t="shared" si="57"/>
        <v>2</v>
      </c>
      <c r="BZ40" s="5">
        <f t="shared" si="58"/>
        <v>0</v>
      </c>
      <c r="CA40" s="5">
        <f t="shared" si="59"/>
        <v>0</v>
      </c>
      <c r="CB40" s="5">
        <f t="shared" si="60"/>
        <v>1</v>
      </c>
      <c r="CC40" s="5">
        <f t="shared" si="61"/>
        <v>0</v>
      </c>
      <c r="CD40" s="5">
        <f t="shared" si="62"/>
        <v>0</v>
      </c>
      <c r="CE40" s="5">
        <f t="shared" si="63"/>
        <v>0</v>
      </c>
      <c r="CF40" s="5">
        <f t="shared" si="64"/>
        <v>0</v>
      </c>
      <c r="CG40" s="5">
        <f t="shared" si="65"/>
        <v>0</v>
      </c>
      <c r="CH40" s="5">
        <f>IF(F40&gt;65,1,0)</f>
        <v>0</v>
      </c>
      <c r="CI40" s="4">
        <f t="shared" si="78"/>
        <v>5</v>
      </c>
      <c r="CJ40" s="4">
        <f t="shared" si="21"/>
        <v>2</v>
      </c>
      <c r="CK40" s="4">
        <v>2</v>
      </c>
      <c r="CL40" s="4">
        <v>2</v>
      </c>
      <c r="CM40" s="5">
        <f t="shared" si="66"/>
        <v>1</v>
      </c>
      <c r="CN40" s="5">
        <f t="shared" si="67"/>
        <v>1</v>
      </c>
      <c r="CO40" s="5">
        <f t="shared" si="68"/>
        <v>1</v>
      </c>
      <c r="CP40" s="4">
        <v>0</v>
      </c>
      <c r="CQ40" s="5">
        <f t="shared" si="69"/>
        <v>0</v>
      </c>
      <c r="CR40" s="5">
        <f>C40</f>
        <v>0</v>
      </c>
      <c r="CS40" s="4">
        <v>1</v>
      </c>
      <c r="CT40" s="4">
        <v>1</v>
      </c>
      <c r="CU40" s="4">
        <v>6</v>
      </c>
      <c r="CV40" s="4">
        <v>1</v>
      </c>
      <c r="CW40" s="5">
        <f>B40</f>
        <v>0</v>
      </c>
      <c r="CX40" s="4">
        <v>0</v>
      </c>
      <c r="CY40" s="4">
        <v>0</v>
      </c>
      <c r="CZ40" s="5">
        <f>F40</f>
        <v>53</v>
      </c>
      <c r="DA40" s="5">
        <f>IF(E40=1,1,0)</f>
        <v>1</v>
      </c>
      <c r="DB40" s="4">
        <v>0</v>
      </c>
      <c r="DC40" s="4">
        <v>1</v>
      </c>
      <c r="DD40" s="4">
        <v>0</v>
      </c>
      <c r="DE40" s="5">
        <f>IF(M40&gt;110,1,0)</f>
        <v>0</v>
      </c>
      <c r="DF40" s="5">
        <f>IF(N40&lt;100,1,0)</f>
        <v>0</v>
      </c>
      <c r="DG40" s="5">
        <f>IF(Q40&gt;30,1,0)</f>
        <v>0</v>
      </c>
      <c r="DH40" s="4">
        <v>0</v>
      </c>
      <c r="DI40" s="4">
        <v>1</v>
      </c>
      <c r="DJ40" s="5">
        <f>IF(P40&lt;90,1,0)</f>
        <v>1</v>
      </c>
      <c r="DK40" s="4">
        <f t="shared" si="79"/>
        <v>153</v>
      </c>
      <c r="DL40" s="4">
        <v>5</v>
      </c>
      <c r="DM40" s="4">
        <f t="shared" si="74"/>
        <v>2</v>
      </c>
      <c r="DN40" s="5">
        <f t="shared" si="84"/>
        <v>2</v>
      </c>
      <c r="DO40" s="5">
        <f>M40</f>
        <v>106</v>
      </c>
      <c r="DP40" s="5">
        <f t="shared" si="81"/>
        <v>1</v>
      </c>
      <c r="DQ40" s="5">
        <f t="shared" si="82"/>
        <v>0</v>
      </c>
      <c r="DR40" s="4">
        <v>1</v>
      </c>
      <c r="DS40" s="4">
        <v>0</v>
      </c>
      <c r="DT40" s="4">
        <v>1</v>
      </c>
      <c r="DU40" s="4">
        <v>0</v>
      </c>
      <c r="DV40" s="4">
        <v>0</v>
      </c>
      <c r="DW40" s="4">
        <v>36</v>
      </c>
      <c r="DX40" s="4">
        <v>44</v>
      </c>
      <c r="DY40" s="4">
        <v>43</v>
      </c>
      <c r="DZ40" s="4">
        <v>57</v>
      </c>
      <c r="EA40" s="4">
        <v>100</v>
      </c>
      <c r="EB40" s="24">
        <f>EA40/J40</f>
        <v>47.83434729053311</v>
      </c>
      <c r="EC40" s="4">
        <v>1</v>
      </c>
      <c r="ED40" s="4">
        <v>69</v>
      </c>
      <c r="EE40" s="4">
        <v>56</v>
      </c>
      <c r="EF40" s="4">
        <v>185</v>
      </c>
      <c r="EG40" s="4">
        <v>121</v>
      </c>
      <c r="EH40" s="4">
        <v>64</v>
      </c>
      <c r="EI40" s="4">
        <v>1</v>
      </c>
      <c r="EJ40" s="4">
        <v>35</v>
      </c>
      <c r="EK40" s="4">
        <v>2</v>
      </c>
      <c r="EL40" s="4">
        <v>1</v>
      </c>
      <c r="EM40" s="4">
        <v>9</v>
      </c>
      <c r="EN40" s="4">
        <v>11</v>
      </c>
      <c r="EO40" s="4">
        <v>3</v>
      </c>
      <c r="EP40" s="4">
        <v>9</v>
      </c>
      <c r="EQ40" s="4">
        <v>12</v>
      </c>
      <c r="ER40" s="4">
        <v>3</v>
      </c>
      <c r="EV40" s="7">
        <v>2.2999999999999998</v>
      </c>
      <c r="EW40" s="4">
        <v>42</v>
      </c>
      <c r="EX40" s="4">
        <v>55</v>
      </c>
      <c r="EY40" s="4">
        <v>20</v>
      </c>
      <c r="EZ40" s="4">
        <v>54</v>
      </c>
      <c r="FA40" s="24">
        <f>EZ40/J40</f>
        <v>25.830547536887877</v>
      </c>
      <c r="FB40" s="4">
        <v>0</v>
      </c>
      <c r="FC40" s="4">
        <v>30</v>
      </c>
      <c r="FD40" s="4">
        <v>38</v>
      </c>
      <c r="FE40" s="4">
        <v>80</v>
      </c>
      <c r="FF40" s="4">
        <v>1</v>
      </c>
      <c r="FG40" s="6">
        <f t="shared" si="70"/>
        <v>0.55072463768115942</v>
      </c>
      <c r="FH40" s="5">
        <f t="shared" si="43"/>
        <v>0</v>
      </c>
      <c r="FI40" s="5">
        <f t="shared" si="71"/>
        <v>0</v>
      </c>
      <c r="FJ40" s="4">
        <v>0</v>
      </c>
      <c r="FK40" s="4">
        <v>22</v>
      </c>
      <c r="FL40" s="4">
        <v>1</v>
      </c>
      <c r="FM40" s="4">
        <v>10</v>
      </c>
      <c r="FN40" s="31">
        <f t="shared" si="86"/>
        <v>0.54545454545454541</v>
      </c>
      <c r="FO40" s="4">
        <v>28</v>
      </c>
      <c r="FP40" s="4">
        <v>0</v>
      </c>
      <c r="FQ40" s="4">
        <v>0</v>
      </c>
      <c r="FR40" s="4">
        <v>15</v>
      </c>
      <c r="FS40" s="4">
        <v>1</v>
      </c>
      <c r="FT40" s="4">
        <v>0</v>
      </c>
      <c r="FU40" s="4">
        <v>2</v>
      </c>
      <c r="FV40" s="4">
        <v>1</v>
      </c>
      <c r="FW40" s="4">
        <v>1</v>
      </c>
      <c r="FX40" s="24">
        <v>19</v>
      </c>
      <c r="FY40" s="24">
        <v>28</v>
      </c>
      <c r="FZ40" s="4">
        <v>0</v>
      </c>
      <c r="GA40" s="4">
        <v>0</v>
      </c>
      <c r="GB40" s="4">
        <v>22</v>
      </c>
      <c r="GC40" s="4">
        <v>0</v>
      </c>
      <c r="GD40" s="4">
        <v>0</v>
      </c>
      <c r="GG40" s="4">
        <v>0</v>
      </c>
      <c r="GI40" s="4">
        <v>0</v>
      </c>
      <c r="GJ40" s="4">
        <v>0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0</v>
      </c>
      <c r="GV40" s="4">
        <v>0</v>
      </c>
      <c r="GW40" s="4">
        <v>0</v>
      </c>
      <c r="GX40" s="4">
        <v>0</v>
      </c>
      <c r="GY40" s="4">
        <v>1</v>
      </c>
      <c r="GZ40" s="4">
        <v>1</v>
      </c>
      <c r="HA40" s="4">
        <v>1</v>
      </c>
      <c r="HB40" s="4">
        <v>0</v>
      </c>
      <c r="HC40" s="4">
        <v>0</v>
      </c>
      <c r="HD40" s="4">
        <v>0</v>
      </c>
      <c r="HE40" s="4">
        <v>0</v>
      </c>
      <c r="HF40" s="4">
        <v>1</v>
      </c>
      <c r="HG40" s="24">
        <v>40</v>
      </c>
      <c r="HH40" s="24">
        <v>35</v>
      </c>
      <c r="HI40" s="5">
        <f t="shared" si="77"/>
        <v>1</v>
      </c>
      <c r="HJ40" s="24">
        <v>26</v>
      </c>
      <c r="HK40" s="24">
        <v>30</v>
      </c>
      <c r="HL40" s="4">
        <v>30</v>
      </c>
      <c r="HM40" s="4">
        <v>1</v>
      </c>
      <c r="HN40" s="4">
        <v>0</v>
      </c>
      <c r="HO40" s="7">
        <v>0.03</v>
      </c>
      <c r="HP40" s="4">
        <v>1</v>
      </c>
      <c r="HQ40" s="7">
        <v>201.42</v>
      </c>
      <c r="HR40" s="4">
        <v>1</v>
      </c>
      <c r="HS40" s="7">
        <v>21.79</v>
      </c>
      <c r="HT40" s="4">
        <v>0</v>
      </c>
      <c r="HU40" s="4">
        <v>704</v>
      </c>
      <c r="HV40" s="4">
        <v>1</v>
      </c>
      <c r="HW40" s="7">
        <v>82.04</v>
      </c>
      <c r="HX40" s="4">
        <v>0</v>
      </c>
      <c r="HY40" s="4">
        <v>94</v>
      </c>
      <c r="HZ40" s="24">
        <v>1236</v>
      </c>
      <c r="IA40" s="4">
        <v>1</v>
      </c>
      <c r="IB40" s="7">
        <v>7.68</v>
      </c>
      <c r="IC40" s="4">
        <v>0</v>
      </c>
      <c r="ID40" s="7">
        <v>5.26</v>
      </c>
      <c r="IE40" s="4">
        <v>157</v>
      </c>
      <c r="IF40" s="4">
        <v>0</v>
      </c>
      <c r="IG40" s="4">
        <v>183</v>
      </c>
      <c r="IH40" s="4">
        <v>0</v>
      </c>
      <c r="II40" s="4">
        <v>0</v>
      </c>
      <c r="IJ40" s="4">
        <v>4</v>
      </c>
      <c r="IK40" s="4">
        <v>0</v>
      </c>
      <c r="IL40" s="24">
        <v>25.4</v>
      </c>
      <c r="IM40" s="7">
        <v>4.12</v>
      </c>
      <c r="IN40" s="24">
        <v>19.3</v>
      </c>
      <c r="IO40" s="24">
        <v>1.4</v>
      </c>
      <c r="IP40" s="24">
        <v>58</v>
      </c>
      <c r="IQ40" s="7">
        <v>3.74</v>
      </c>
      <c r="IT40" s="7">
        <v>1.32</v>
      </c>
      <c r="IU40" s="7">
        <v>25.6</v>
      </c>
      <c r="IV40" s="4">
        <f t="shared" si="76"/>
        <v>1</v>
      </c>
      <c r="IW40" s="24">
        <v>5.45</v>
      </c>
      <c r="IX40" s="4">
        <f t="shared" si="72"/>
        <v>0</v>
      </c>
      <c r="IY40" s="7">
        <v>7.4509999999999996</v>
      </c>
      <c r="IZ40" s="4">
        <v>31.6</v>
      </c>
      <c r="JA40" s="4">
        <v>27.1</v>
      </c>
      <c r="JB40" s="7">
        <v>7.4509999999999996</v>
      </c>
      <c r="JC40" s="4">
        <v>31.6</v>
      </c>
      <c r="JD40" s="4">
        <v>27.1</v>
      </c>
      <c r="JE40" s="24">
        <v>12.5</v>
      </c>
      <c r="JF40" s="4">
        <v>38.5</v>
      </c>
      <c r="JG40" s="4">
        <v>59.1</v>
      </c>
      <c r="JH40" s="24">
        <v>276</v>
      </c>
      <c r="JK40" s="24">
        <v>2.8</v>
      </c>
      <c r="JL40" s="4">
        <v>135</v>
      </c>
      <c r="JM40" s="7">
        <v>0.34</v>
      </c>
      <c r="JN40" s="4">
        <v>96</v>
      </c>
      <c r="JO40" s="24">
        <v>5.3</v>
      </c>
      <c r="JP40" s="24">
        <v>1.9</v>
      </c>
      <c r="JQ40" s="1"/>
      <c r="JR40" s="1"/>
      <c r="JS40" s="1"/>
      <c r="JT40" s="1"/>
    </row>
    <row r="41" spans="1:280" x14ac:dyDescent="0.25">
      <c r="A41" s="3">
        <v>40</v>
      </c>
      <c r="B41" s="3">
        <v>0</v>
      </c>
      <c r="C41" s="3">
        <v>1</v>
      </c>
      <c r="D41" s="3">
        <v>0</v>
      </c>
      <c r="E41" s="5">
        <v>1</v>
      </c>
      <c r="F41" s="5">
        <v>57</v>
      </c>
      <c r="G41" s="55">
        <v>0</v>
      </c>
      <c r="H41" s="6">
        <v>1.7</v>
      </c>
      <c r="I41" s="5">
        <v>120</v>
      </c>
      <c r="J41" s="6">
        <f t="shared" si="48"/>
        <v>2.4166113760240782</v>
      </c>
      <c r="K41" s="6">
        <f t="shared" si="49"/>
        <v>41.522491349480973</v>
      </c>
      <c r="L41" s="5">
        <v>5</v>
      </c>
      <c r="M41" s="5">
        <v>80</v>
      </c>
      <c r="N41" s="5">
        <v>120</v>
      </c>
      <c r="O41" s="5">
        <v>80</v>
      </c>
      <c r="P41" s="5">
        <v>88</v>
      </c>
      <c r="Q41" s="5">
        <v>20</v>
      </c>
      <c r="R41" s="5">
        <v>1</v>
      </c>
      <c r="S41" s="5">
        <v>2</v>
      </c>
      <c r="T41" s="5">
        <v>0</v>
      </c>
      <c r="U41" s="5">
        <v>0</v>
      </c>
      <c r="V41" s="4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1</v>
      </c>
      <c r="AJ41" s="5">
        <v>0</v>
      </c>
      <c r="AK41" s="5">
        <v>0</v>
      </c>
      <c r="AL41" s="5">
        <v>0</v>
      </c>
      <c r="AM41" s="5">
        <v>1</v>
      </c>
      <c r="AN41" s="5">
        <v>0</v>
      </c>
      <c r="AO41" s="5">
        <v>0</v>
      </c>
      <c r="AP41" s="5">
        <v>0</v>
      </c>
      <c r="AQ41" s="5">
        <v>1</v>
      </c>
      <c r="AR41" s="5">
        <v>0</v>
      </c>
      <c r="AS41" s="5">
        <v>0</v>
      </c>
      <c r="AT41" s="5">
        <v>0</v>
      </c>
      <c r="AU41" s="5">
        <v>1</v>
      </c>
      <c r="AV41" s="5">
        <v>0</v>
      </c>
      <c r="AW41" s="5">
        <v>1</v>
      </c>
      <c r="AX41" s="5">
        <v>0</v>
      </c>
      <c r="AY41" s="5">
        <f>IF(F41&gt;60,1,0)</f>
        <v>0</v>
      </c>
      <c r="AZ41" s="5">
        <v>0</v>
      </c>
      <c r="BA41" s="5">
        <f>C41</f>
        <v>1</v>
      </c>
      <c r="BB41" s="5">
        <v>0</v>
      </c>
      <c r="BC41" s="5">
        <v>1</v>
      </c>
      <c r="BD41" s="5">
        <v>1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f t="shared" si="50"/>
        <v>0</v>
      </c>
      <c r="BO41" s="5">
        <f t="shared" si="51"/>
        <v>0</v>
      </c>
      <c r="BP41" s="5">
        <v>0</v>
      </c>
      <c r="BQ41" s="5">
        <f t="shared" si="52"/>
        <v>0</v>
      </c>
      <c r="BR41" s="5">
        <f t="shared" si="53"/>
        <v>0</v>
      </c>
      <c r="BS41" s="5">
        <f t="shared" si="85"/>
        <v>0</v>
      </c>
      <c r="BT41" s="5">
        <v>1</v>
      </c>
      <c r="BU41" s="23">
        <f t="shared" si="8"/>
        <v>3</v>
      </c>
      <c r="BV41" s="23">
        <f t="shared" si="55"/>
        <v>1</v>
      </c>
      <c r="BW41" s="5">
        <v>2</v>
      </c>
      <c r="BX41" s="5">
        <f t="shared" si="56"/>
        <v>1</v>
      </c>
      <c r="BY41" s="5">
        <f t="shared" si="57"/>
        <v>1</v>
      </c>
      <c r="BZ41" s="5">
        <f t="shared" si="58"/>
        <v>0</v>
      </c>
      <c r="CA41" s="5">
        <f t="shared" si="59"/>
        <v>1</v>
      </c>
      <c r="CB41" s="5">
        <f t="shared" si="60"/>
        <v>0</v>
      </c>
      <c r="CC41" s="5">
        <f t="shared" si="61"/>
        <v>0</v>
      </c>
      <c r="CD41" s="5">
        <f t="shared" si="62"/>
        <v>0</v>
      </c>
      <c r="CE41" s="5">
        <f t="shared" si="63"/>
        <v>0</v>
      </c>
      <c r="CF41" s="5">
        <f t="shared" si="64"/>
        <v>0</v>
      </c>
      <c r="CG41" s="5">
        <f t="shared" si="65"/>
        <v>0</v>
      </c>
      <c r="CH41" s="5">
        <f>IF(F41&gt;65,1,0)</f>
        <v>0</v>
      </c>
      <c r="CI41" s="4">
        <f t="shared" si="78"/>
        <v>3</v>
      </c>
      <c r="CJ41" s="4">
        <f t="shared" si="21"/>
        <v>1</v>
      </c>
      <c r="CK41" s="4">
        <v>1</v>
      </c>
      <c r="CL41" s="4">
        <v>2</v>
      </c>
      <c r="CM41" s="5">
        <f t="shared" si="66"/>
        <v>1</v>
      </c>
      <c r="CN41" s="5">
        <f t="shared" si="67"/>
        <v>1</v>
      </c>
      <c r="CO41" s="5">
        <f t="shared" si="68"/>
        <v>1</v>
      </c>
      <c r="CP41" s="4">
        <v>0</v>
      </c>
      <c r="CQ41" s="5">
        <f t="shared" si="69"/>
        <v>0</v>
      </c>
      <c r="CR41" s="5">
        <f>C41</f>
        <v>1</v>
      </c>
      <c r="CS41" s="4">
        <v>1</v>
      </c>
      <c r="CT41" s="4">
        <v>1</v>
      </c>
      <c r="CU41" s="4">
        <v>5</v>
      </c>
      <c r="CV41" s="4">
        <v>1</v>
      </c>
      <c r="CW41" s="5">
        <f>B41</f>
        <v>0</v>
      </c>
      <c r="CX41" s="4">
        <v>1</v>
      </c>
      <c r="CY41" s="4">
        <v>0</v>
      </c>
      <c r="CZ41" s="5">
        <f>F41</f>
        <v>57</v>
      </c>
      <c r="DA41" s="5">
        <f>IF(E41=1,1,0)</f>
        <v>1</v>
      </c>
      <c r="DB41" s="4">
        <v>0</v>
      </c>
      <c r="DC41" s="4">
        <v>1</v>
      </c>
      <c r="DD41" s="4">
        <v>0</v>
      </c>
      <c r="DE41" s="5">
        <f>IF(M41&gt;110,1,0)</f>
        <v>0</v>
      </c>
      <c r="DF41" s="5">
        <f>IF(N41&lt;100,1,0)</f>
        <v>0</v>
      </c>
      <c r="DG41" s="5">
        <f>IF(Q41&gt;30,1,0)</f>
        <v>0</v>
      </c>
      <c r="DH41" s="4">
        <v>0</v>
      </c>
      <c r="DI41" s="4">
        <v>1</v>
      </c>
      <c r="DJ41" s="5">
        <f>IF(P41&lt;90,1,0)</f>
        <v>1</v>
      </c>
      <c r="DK41" s="4">
        <f t="shared" si="79"/>
        <v>157</v>
      </c>
      <c r="DL41" s="4">
        <v>5</v>
      </c>
      <c r="DM41" s="4">
        <f t="shared" si="74"/>
        <v>2</v>
      </c>
      <c r="DN41" s="5">
        <f t="shared" si="84"/>
        <v>2</v>
      </c>
      <c r="DO41" s="5">
        <f>M41</f>
        <v>80</v>
      </c>
      <c r="DP41" s="5">
        <f t="shared" si="81"/>
        <v>0</v>
      </c>
      <c r="DQ41" s="5">
        <f t="shared" si="82"/>
        <v>0</v>
      </c>
      <c r="DR41" s="4">
        <v>1</v>
      </c>
      <c r="DS41" s="4">
        <v>0</v>
      </c>
      <c r="DT41" s="4">
        <v>1</v>
      </c>
      <c r="DU41" s="4">
        <v>0</v>
      </c>
      <c r="DV41" s="4">
        <v>0</v>
      </c>
      <c r="DW41" s="4">
        <v>41</v>
      </c>
      <c r="DX41" s="4">
        <v>46</v>
      </c>
      <c r="DY41" s="4">
        <v>50</v>
      </c>
      <c r="DZ41" s="4">
        <v>70</v>
      </c>
      <c r="EA41" s="4">
        <v>110</v>
      </c>
      <c r="EB41" s="24">
        <f>EA41/J41</f>
        <v>45.51828278693992</v>
      </c>
      <c r="EC41" s="4">
        <v>1</v>
      </c>
      <c r="ED41" s="4">
        <v>64</v>
      </c>
      <c r="EE41" s="4">
        <v>48</v>
      </c>
      <c r="EF41" s="4">
        <v>212</v>
      </c>
      <c r="EG41" s="4">
        <v>112</v>
      </c>
      <c r="EH41" s="4">
        <v>100</v>
      </c>
      <c r="EI41" s="4">
        <v>1</v>
      </c>
      <c r="EJ41" s="4">
        <v>48</v>
      </c>
      <c r="EK41" s="4">
        <v>1</v>
      </c>
      <c r="EL41" s="4">
        <v>0</v>
      </c>
      <c r="EM41" s="4">
        <v>12</v>
      </c>
      <c r="EN41" s="4">
        <v>14</v>
      </c>
      <c r="EO41" s="4">
        <v>4</v>
      </c>
      <c r="EP41" s="4">
        <v>13</v>
      </c>
      <c r="EQ41" s="4">
        <v>20</v>
      </c>
      <c r="ER41" s="4">
        <v>4</v>
      </c>
      <c r="ES41" s="4">
        <v>390</v>
      </c>
      <c r="ET41" s="24">
        <v>171.38</v>
      </c>
      <c r="EU41" s="4">
        <v>1</v>
      </c>
      <c r="EV41" s="7">
        <v>1.5</v>
      </c>
      <c r="EW41" s="4">
        <v>42</v>
      </c>
      <c r="EX41" s="4">
        <v>54</v>
      </c>
      <c r="EY41" s="4">
        <v>22</v>
      </c>
      <c r="EZ41" s="4">
        <v>78</v>
      </c>
      <c r="FA41" s="24">
        <f>EZ41/J41</f>
        <v>32.276600521648312</v>
      </c>
      <c r="FB41" s="4">
        <v>1</v>
      </c>
      <c r="FC41" s="4">
        <v>35</v>
      </c>
      <c r="FD41" s="4">
        <v>37</v>
      </c>
      <c r="FE41" s="4">
        <v>88</v>
      </c>
      <c r="FF41" s="4">
        <v>1</v>
      </c>
      <c r="FG41" s="6">
        <f t="shared" si="70"/>
        <v>0.578125</v>
      </c>
      <c r="FH41" s="5">
        <f t="shared" si="43"/>
        <v>0</v>
      </c>
      <c r="FI41" s="5">
        <f t="shared" si="71"/>
        <v>0</v>
      </c>
      <c r="FJ41" s="4">
        <v>0</v>
      </c>
      <c r="FK41" s="4">
        <v>26</v>
      </c>
      <c r="FL41" s="4">
        <v>1</v>
      </c>
      <c r="FM41" s="4">
        <v>22</v>
      </c>
      <c r="FN41" s="31">
        <f t="shared" si="86"/>
        <v>0.15384615384615385</v>
      </c>
      <c r="FO41" s="4">
        <v>47</v>
      </c>
      <c r="FP41" s="4">
        <v>0</v>
      </c>
      <c r="FQ41" s="4">
        <v>0</v>
      </c>
      <c r="FR41" s="4">
        <v>15</v>
      </c>
      <c r="FS41" s="4">
        <v>1</v>
      </c>
      <c r="FT41" s="4">
        <v>1</v>
      </c>
      <c r="FU41" s="4">
        <v>2</v>
      </c>
      <c r="FV41" s="4">
        <v>1</v>
      </c>
      <c r="FW41" s="4">
        <v>2</v>
      </c>
      <c r="FX41" s="24">
        <v>31</v>
      </c>
      <c r="FY41" s="24">
        <v>47</v>
      </c>
      <c r="FZ41" s="4">
        <v>1</v>
      </c>
      <c r="GA41" s="4">
        <v>1</v>
      </c>
      <c r="GB41" s="4">
        <v>29</v>
      </c>
      <c r="GC41" s="4">
        <v>1</v>
      </c>
      <c r="GD41" s="4">
        <v>1</v>
      </c>
      <c r="GE41" s="4">
        <v>1</v>
      </c>
      <c r="GF41" s="4">
        <v>1</v>
      </c>
      <c r="GG41" s="4">
        <v>0</v>
      </c>
      <c r="GI41" s="4">
        <v>0</v>
      </c>
      <c r="GJ41" s="4">
        <v>0</v>
      </c>
      <c r="GK41" s="4">
        <v>1</v>
      </c>
      <c r="GL41" s="4">
        <v>1</v>
      </c>
      <c r="GM41" s="4">
        <v>0</v>
      </c>
      <c r="GN41" s="4">
        <v>1</v>
      </c>
      <c r="GO41" s="4">
        <v>1</v>
      </c>
      <c r="GP41" s="4">
        <v>1</v>
      </c>
      <c r="GQ41" s="4">
        <v>0</v>
      </c>
      <c r="GR41" s="4">
        <v>0</v>
      </c>
      <c r="GS41" s="4">
        <v>0</v>
      </c>
      <c r="GT41" s="4">
        <v>0</v>
      </c>
      <c r="GU41" s="4">
        <v>0</v>
      </c>
      <c r="GV41" s="4">
        <v>0</v>
      </c>
      <c r="GW41" s="4">
        <v>0</v>
      </c>
      <c r="GX41" s="4">
        <v>0</v>
      </c>
      <c r="GY41" s="4">
        <v>1</v>
      </c>
      <c r="GZ41" s="4">
        <v>1</v>
      </c>
      <c r="HA41" s="28">
        <v>3</v>
      </c>
      <c r="HB41" s="4">
        <v>0</v>
      </c>
      <c r="HC41" s="4">
        <v>0</v>
      </c>
      <c r="HD41" s="4">
        <v>0</v>
      </c>
      <c r="HE41" s="4">
        <v>0</v>
      </c>
      <c r="HF41" s="4">
        <v>1</v>
      </c>
      <c r="HG41" s="24">
        <v>31</v>
      </c>
      <c r="HH41" s="24">
        <v>32</v>
      </c>
      <c r="HI41" s="5">
        <f t="shared" si="77"/>
        <v>0</v>
      </c>
      <c r="HJ41" s="24">
        <v>22</v>
      </c>
      <c r="HK41" s="24">
        <v>26</v>
      </c>
      <c r="HL41" s="4">
        <v>30</v>
      </c>
      <c r="HM41" s="4">
        <v>0</v>
      </c>
      <c r="HN41" s="4">
        <v>0</v>
      </c>
      <c r="HO41" s="7">
        <v>0.03</v>
      </c>
      <c r="HP41" s="4">
        <v>1</v>
      </c>
      <c r="HQ41" s="7">
        <v>152</v>
      </c>
      <c r="HR41" s="4">
        <v>1</v>
      </c>
      <c r="HS41" s="7">
        <v>25.6</v>
      </c>
      <c r="HT41" s="4">
        <v>1</v>
      </c>
      <c r="HU41" s="4">
        <v>2300</v>
      </c>
      <c r="HV41" s="4">
        <v>1</v>
      </c>
      <c r="HW41" s="7">
        <v>267</v>
      </c>
      <c r="HX41" s="4">
        <v>1</v>
      </c>
      <c r="HY41" s="4">
        <v>22</v>
      </c>
      <c r="HZ41" s="24">
        <v>567</v>
      </c>
      <c r="IA41" s="4">
        <v>1</v>
      </c>
      <c r="IB41" s="7">
        <v>14.19</v>
      </c>
      <c r="IC41" s="4">
        <v>1</v>
      </c>
      <c r="ID41" s="7">
        <v>4.88</v>
      </c>
      <c r="IE41" s="4">
        <v>151</v>
      </c>
      <c r="IF41" s="4">
        <v>0</v>
      </c>
      <c r="IG41" s="4">
        <v>224</v>
      </c>
      <c r="IH41" s="4">
        <v>0</v>
      </c>
      <c r="II41" s="4">
        <v>0</v>
      </c>
      <c r="IJ41" s="4">
        <v>38</v>
      </c>
      <c r="IK41" s="4">
        <v>1</v>
      </c>
      <c r="IQ41" s="7">
        <v>2.5</v>
      </c>
      <c r="IR41" s="7">
        <v>2.02</v>
      </c>
      <c r="IS41" s="7">
        <v>0.44</v>
      </c>
      <c r="IT41" s="7">
        <v>2.4</v>
      </c>
      <c r="IU41" s="7">
        <v>14.67</v>
      </c>
      <c r="IV41" s="4">
        <f t="shared" si="76"/>
        <v>1</v>
      </c>
      <c r="IW41" s="24">
        <v>10.8</v>
      </c>
      <c r="IX41" s="4">
        <f t="shared" si="72"/>
        <v>1</v>
      </c>
      <c r="IY41" s="7">
        <v>7.423</v>
      </c>
      <c r="IZ41" s="4">
        <v>37</v>
      </c>
      <c r="JA41" s="4">
        <v>33.6</v>
      </c>
      <c r="JB41" s="7">
        <v>7.423</v>
      </c>
      <c r="JC41" s="4">
        <v>37</v>
      </c>
      <c r="JD41" s="4">
        <v>33.6</v>
      </c>
      <c r="JE41" s="24">
        <v>14</v>
      </c>
      <c r="JF41" s="4">
        <v>42.9</v>
      </c>
      <c r="JG41" s="4">
        <v>65.8</v>
      </c>
      <c r="JH41" s="24">
        <v>292.89999999999998</v>
      </c>
      <c r="JI41" s="24">
        <v>1.8</v>
      </c>
      <c r="JJ41" s="24">
        <v>1</v>
      </c>
      <c r="JK41" s="24">
        <v>2.4</v>
      </c>
      <c r="JL41" s="4">
        <v>143</v>
      </c>
      <c r="JM41" s="7">
        <v>0.56000000000000005</v>
      </c>
      <c r="JN41" s="4">
        <v>107</v>
      </c>
      <c r="JO41" s="24">
        <v>5.9</v>
      </c>
      <c r="JP41" s="24">
        <v>1.9</v>
      </c>
      <c r="JQ41" s="1"/>
      <c r="JR41" s="1"/>
      <c r="JS41" s="1"/>
      <c r="JT41" s="1"/>
    </row>
    <row r="42" spans="1:280" x14ac:dyDescent="0.25">
      <c r="A42" s="3">
        <v>41</v>
      </c>
      <c r="B42" s="3">
        <v>0</v>
      </c>
      <c r="C42" s="3">
        <v>1</v>
      </c>
      <c r="D42" s="3">
        <v>0</v>
      </c>
      <c r="E42" s="5">
        <v>2</v>
      </c>
      <c r="F42" s="5">
        <v>59</v>
      </c>
      <c r="G42" s="55">
        <v>0</v>
      </c>
      <c r="H42" s="6">
        <v>1.7</v>
      </c>
      <c r="I42" s="5">
        <v>110</v>
      </c>
      <c r="J42" s="6">
        <f t="shared" si="48"/>
        <v>2.3107998659306288</v>
      </c>
      <c r="K42" s="6">
        <f t="shared" si="49"/>
        <v>38.062283737024224</v>
      </c>
      <c r="L42" s="5">
        <v>4</v>
      </c>
      <c r="M42" s="5">
        <v>86</v>
      </c>
      <c r="N42" s="5">
        <v>130</v>
      </c>
      <c r="O42" s="5">
        <v>80</v>
      </c>
      <c r="P42" s="5">
        <v>96</v>
      </c>
      <c r="Q42" s="5">
        <v>20</v>
      </c>
      <c r="R42" s="5">
        <v>1</v>
      </c>
      <c r="S42" s="5">
        <v>1</v>
      </c>
      <c r="T42" s="5">
        <v>0</v>
      </c>
      <c r="U42" s="5">
        <v>0</v>
      </c>
      <c r="V42" s="4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1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1</v>
      </c>
      <c r="AT42" s="5">
        <v>0</v>
      </c>
      <c r="AU42" s="5">
        <v>0</v>
      </c>
      <c r="AV42" s="5">
        <v>0</v>
      </c>
      <c r="AW42" s="5">
        <v>1</v>
      </c>
      <c r="AX42" s="5">
        <v>0</v>
      </c>
      <c r="AY42" s="5">
        <f>IF(F42&gt;60,1,0)</f>
        <v>0</v>
      </c>
      <c r="AZ42" s="5">
        <v>0</v>
      </c>
      <c r="BA42" s="5">
        <f>C42</f>
        <v>1</v>
      </c>
      <c r="BB42" s="5">
        <v>0</v>
      </c>
      <c r="BC42" s="5">
        <v>1</v>
      </c>
      <c r="BD42" s="5">
        <v>1</v>
      </c>
      <c r="BE42" s="5">
        <v>1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f t="shared" si="50"/>
        <v>0</v>
      </c>
      <c r="BO42" s="5">
        <f t="shared" si="51"/>
        <v>0</v>
      </c>
      <c r="BP42" s="5">
        <v>0</v>
      </c>
      <c r="BQ42" s="5">
        <f t="shared" si="52"/>
        <v>0</v>
      </c>
      <c r="BR42" s="5">
        <f t="shared" si="53"/>
        <v>0</v>
      </c>
      <c r="BS42" s="5">
        <f t="shared" si="85"/>
        <v>0</v>
      </c>
      <c r="BT42" s="5">
        <v>0</v>
      </c>
      <c r="BU42" s="23">
        <f t="shared" si="8"/>
        <v>0</v>
      </c>
      <c r="BV42" s="23">
        <f t="shared" si="55"/>
        <v>0</v>
      </c>
      <c r="BW42" s="5">
        <v>1</v>
      </c>
      <c r="BX42" s="5">
        <f t="shared" si="56"/>
        <v>1</v>
      </c>
      <c r="BY42" s="5">
        <f t="shared" si="57"/>
        <v>1</v>
      </c>
      <c r="BZ42" s="5">
        <f t="shared" si="58"/>
        <v>0</v>
      </c>
      <c r="CA42" s="5">
        <f t="shared" si="59"/>
        <v>1</v>
      </c>
      <c r="CB42" s="5">
        <f t="shared" si="60"/>
        <v>0</v>
      </c>
      <c r="CC42" s="5">
        <f t="shared" si="61"/>
        <v>0</v>
      </c>
      <c r="CD42" s="5">
        <f t="shared" si="62"/>
        <v>0</v>
      </c>
      <c r="CE42" s="5">
        <f t="shared" si="63"/>
        <v>0</v>
      </c>
      <c r="CF42" s="5">
        <f t="shared" si="64"/>
        <v>0</v>
      </c>
      <c r="CG42" s="5">
        <f t="shared" si="65"/>
        <v>0</v>
      </c>
      <c r="CH42" s="5">
        <f>IF(F42&gt;65,1,0)</f>
        <v>0</v>
      </c>
      <c r="CI42" s="4">
        <f t="shared" si="78"/>
        <v>3</v>
      </c>
      <c r="CJ42" s="4">
        <f t="shared" si="21"/>
        <v>1</v>
      </c>
      <c r="CK42" s="4">
        <v>1</v>
      </c>
      <c r="CL42" s="4">
        <v>1</v>
      </c>
      <c r="CM42" s="5">
        <f t="shared" si="66"/>
        <v>1</v>
      </c>
      <c r="CN42" s="5">
        <f t="shared" si="67"/>
        <v>1</v>
      </c>
      <c r="CO42" s="5">
        <f t="shared" si="68"/>
        <v>1</v>
      </c>
      <c r="CP42" s="4">
        <v>0</v>
      </c>
      <c r="CQ42" s="5">
        <f t="shared" si="69"/>
        <v>0</v>
      </c>
      <c r="CR42" s="5">
        <f>C42</f>
        <v>1</v>
      </c>
      <c r="CS42" s="4">
        <v>0</v>
      </c>
      <c r="CT42" s="4">
        <v>0</v>
      </c>
      <c r="CV42" s="4">
        <v>0</v>
      </c>
      <c r="CW42" s="5">
        <f>B42</f>
        <v>0</v>
      </c>
      <c r="CX42" s="4">
        <v>0</v>
      </c>
      <c r="CY42" s="4">
        <v>0</v>
      </c>
      <c r="CZ42" s="5">
        <f>F42</f>
        <v>59</v>
      </c>
      <c r="DA42" s="5">
        <f>IF(E42=1,1,0)</f>
        <v>0</v>
      </c>
      <c r="DB42" s="4">
        <v>0</v>
      </c>
      <c r="DC42" s="4">
        <v>0</v>
      </c>
      <c r="DD42" s="4">
        <v>0</v>
      </c>
      <c r="DE42" s="5">
        <f>IF(M42&gt;110,1,0)</f>
        <v>0</v>
      </c>
      <c r="DF42" s="5">
        <f>IF(N42&lt;100,1,0)</f>
        <v>0</v>
      </c>
      <c r="DG42" s="5">
        <f>IF(Q42&gt;30,1,0)</f>
        <v>0</v>
      </c>
      <c r="DH42" s="4">
        <v>0</v>
      </c>
      <c r="DI42" s="4">
        <v>0</v>
      </c>
      <c r="DJ42" s="5">
        <f>IF(P42&lt;90,1,0)</f>
        <v>0</v>
      </c>
      <c r="DK42" s="4">
        <f t="shared" si="79"/>
        <v>59</v>
      </c>
      <c r="DL42" s="4">
        <v>1</v>
      </c>
      <c r="DM42" s="4">
        <f t="shared" si="74"/>
        <v>0</v>
      </c>
      <c r="DN42" s="5">
        <f t="shared" si="84"/>
        <v>1</v>
      </c>
      <c r="DO42" s="5">
        <f>M42</f>
        <v>86</v>
      </c>
      <c r="DP42" s="5">
        <f t="shared" si="81"/>
        <v>0</v>
      </c>
      <c r="DQ42" s="5">
        <f t="shared" si="82"/>
        <v>0</v>
      </c>
      <c r="DR42" s="5">
        <v>0</v>
      </c>
      <c r="DS42" s="4">
        <v>0</v>
      </c>
      <c r="DT42" s="4">
        <v>0</v>
      </c>
      <c r="DU42" s="4">
        <v>1</v>
      </c>
      <c r="DV42" s="4">
        <v>0</v>
      </c>
      <c r="DW42" s="4">
        <v>35</v>
      </c>
      <c r="DX42" s="4">
        <v>42</v>
      </c>
      <c r="DY42" s="4">
        <v>39</v>
      </c>
      <c r="DZ42" s="4">
        <v>52</v>
      </c>
      <c r="EA42" s="4">
        <v>88</v>
      </c>
      <c r="EB42" s="24">
        <f>EA42/J42</f>
        <v>38.082051716131524</v>
      </c>
      <c r="EC42" s="4">
        <v>1</v>
      </c>
      <c r="ED42" s="4">
        <v>56</v>
      </c>
      <c r="EE42" s="4">
        <v>35</v>
      </c>
      <c r="EF42" s="4">
        <v>157</v>
      </c>
      <c r="EG42" s="4">
        <v>58</v>
      </c>
      <c r="EH42" s="4">
        <v>99</v>
      </c>
      <c r="EI42" s="4">
        <v>1</v>
      </c>
      <c r="EJ42" s="4">
        <v>61</v>
      </c>
      <c r="EK42" s="4">
        <v>0</v>
      </c>
      <c r="EL42" s="4">
        <v>0</v>
      </c>
      <c r="EM42" s="4">
        <v>10</v>
      </c>
      <c r="EN42" s="4">
        <v>15</v>
      </c>
      <c r="EP42" s="4">
        <v>10</v>
      </c>
      <c r="EQ42" s="4">
        <v>15</v>
      </c>
      <c r="ES42" s="4">
        <v>210</v>
      </c>
      <c r="ET42" s="24">
        <v>95.76</v>
      </c>
      <c r="EU42" s="4">
        <v>1</v>
      </c>
      <c r="EV42" s="7">
        <v>1</v>
      </c>
      <c r="EW42" s="4">
        <v>40</v>
      </c>
      <c r="EX42" s="4">
        <v>50</v>
      </c>
      <c r="EY42" s="4">
        <v>18</v>
      </c>
      <c r="EZ42" s="4">
        <v>68</v>
      </c>
      <c r="FA42" s="24">
        <f>EZ42/J42</f>
        <v>29.427039962465269</v>
      </c>
      <c r="FB42" s="4">
        <v>0</v>
      </c>
      <c r="FC42" s="4">
        <v>30</v>
      </c>
      <c r="FD42" s="4">
        <v>36</v>
      </c>
      <c r="FE42" s="4">
        <v>80</v>
      </c>
      <c r="FF42" s="4">
        <v>0</v>
      </c>
      <c r="FG42" s="6">
        <f t="shared" si="70"/>
        <v>0.6428571428571429</v>
      </c>
      <c r="FH42" s="5">
        <f t="shared" si="43"/>
        <v>0</v>
      </c>
      <c r="FI42" s="5">
        <f t="shared" si="71"/>
        <v>0</v>
      </c>
      <c r="FJ42" s="4">
        <v>0</v>
      </c>
      <c r="FK42" s="4">
        <v>26</v>
      </c>
      <c r="FL42" s="4">
        <v>1</v>
      </c>
      <c r="FM42" s="4">
        <v>19</v>
      </c>
      <c r="FN42" s="31">
        <f t="shared" si="86"/>
        <v>0.26923076923076922</v>
      </c>
      <c r="FO42" s="4">
        <v>30</v>
      </c>
      <c r="FP42" s="4">
        <v>0</v>
      </c>
      <c r="FQ42" s="4">
        <v>0</v>
      </c>
      <c r="FR42" s="4">
        <v>17</v>
      </c>
      <c r="FS42" s="4">
        <v>0</v>
      </c>
      <c r="FT42" s="4">
        <v>0</v>
      </c>
      <c r="FU42" s="4">
        <v>1</v>
      </c>
      <c r="FV42" s="4">
        <v>1</v>
      </c>
      <c r="FW42" s="4">
        <v>1</v>
      </c>
      <c r="FX42" s="24">
        <v>20</v>
      </c>
      <c r="FY42" s="24">
        <v>30</v>
      </c>
      <c r="FZ42" s="4">
        <v>1</v>
      </c>
      <c r="GA42" s="4">
        <v>0</v>
      </c>
      <c r="GB42" s="4">
        <v>24</v>
      </c>
      <c r="GC42" s="4">
        <v>0</v>
      </c>
      <c r="GD42" s="4">
        <v>0</v>
      </c>
      <c r="GG42" s="4">
        <v>1</v>
      </c>
      <c r="GH42" s="4">
        <v>2</v>
      </c>
      <c r="GI42" s="4">
        <v>0</v>
      </c>
      <c r="GJ42" s="4">
        <v>0</v>
      </c>
      <c r="GK42" s="4">
        <v>0</v>
      </c>
      <c r="GL42" s="4">
        <v>0</v>
      </c>
      <c r="GM42" s="4">
        <v>0</v>
      </c>
      <c r="GN42" s="4">
        <v>0</v>
      </c>
      <c r="GO42" s="4">
        <v>0</v>
      </c>
      <c r="GP42" s="4">
        <v>0</v>
      </c>
      <c r="GQ42" s="4">
        <v>0</v>
      </c>
      <c r="GR42" s="4">
        <v>1</v>
      </c>
      <c r="GS42" s="4">
        <v>0</v>
      </c>
      <c r="GT42" s="4">
        <v>0</v>
      </c>
      <c r="GU42" s="4">
        <v>0</v>
      </c>
      <c r="GV42" s="4">
        <v>0</v>
      </c>
      <c r="GW42" s="4">
        <v>0</v>
      </c>
      <c r="GX42" s="4">
        <v>0</v>
      </c>
      <c r="GY42" s="4">
        <v>1</v>
      </c>
      <c r="GZ42" s="4">
        <v>1</v>
      </c>
      <c r="HA42" s="4">
        <v>2</v>
      </c>
      <c r="HB42" s="4">
        <v>1</v>
      </c>
      <c r="HC42" s="4">
        <v>0</v>
      </c>
      <c r="HD42" s="4">
        <v>0</v>
      </c>
      <c r="HE42" s="4">
        <v>0</v>
      </c>
      <c r="HF42" s="4">
        <v>1</v>
      </c>
      <c r="HG42" s="24">
        <v>36</v>
      </c>
      <c r="HH42" s="24">
        <v>34</v>
      </c>
      <c r="HI42" s="5">
        <f t="shared" si="77"/>
        <v>1</v>
      </c>
      <c r="HJ42" s="24">
        <v>20</v>
      </c>
      <c r="HK42" s="24">
        <v>28</v>
      </c>
      <c r="HL42" s="4">
        <v>30</v>
      </c>
      <c r="HM42" s="4">
        <v>0</v>
      </c>
      <c r="HN42" s="4">
        <v>0</v>
      </c>
      <c r="HO42" s="7">
        <v>0.02</v>
      </c>
      <c r="HP42" s="4">
        <v>0</v>
      </c>
      <c r="HQ42" s="7">
        <v>50.81</v>
      </c>
      <c r="HR42" s="4">
        <v>0</v>
      </c>
      <c r="HS42" s="7">
        <v>8.24</v>
      </c>
      <c r="HT42" s="4">
        <v>1</v>
      </c>
      <c r="HU42" s="4">
        <v>1050</v>
      </c>
      <c r="HV42" s="4">
        <v>1</v>
      </c>
      <c r="HW42" s="7">
        <v>82.05</v>
      </c>
      <c r="HX42" s="4">
        <v>0</v>
      </c>
      <c r="HY42" s="4">
        <v>68</v>
      </c>
      <c r="HZ42" s="24">
        <v>236</v>
      </c>
      <c r="IA42" s="4">
        <v>1</v>
      </c>
      <c r="IB42" s="7">
        <v>10.31</v>
      </c>
      <c r="IC42" s="4">
        <v>1</v>
      </c>
      <c r="ID42" s="7">
        <v>4.67</v>
      </c>
      <c r="IE42" s="4">
        <v>140</v>
      </c>
      <c r="IF42" s="4">
        <v>0</v>
      </c>
      <c r="IG42" s="4">
        <v>261</v>
      </c>
      <c r="IH42" s="4">
        <v>0</v>
      </c>
      <c r="II42" s="4">
        <v>0</v>
      </c>
      <c r="IJ42" s="4">
        <v>36</v>
      </c>
      <c r="IK42" s="4">
        <v>1</v>
      </c>
      <c r="IL42" s="24">
        <v>30.6</v>
      </c>
      <c r="IM42" s="7">
        <v>5.74</v>
      </c>
      <c r="IN42" s="24">
        <v>14.2</v>
      </c>
      <c r="IO42" s="24">
        <v>1.1200000000000001</v>
      </c>
      <c r="IP42" s="24">
        <v>82.9</v>
      </c>
      <c r="IQ42" s="7">
        <v>5.65</v>
      </c>
      <c r="IU42" s="7">
        <v>73.959999999999994</v>
      </c>
      <c r="IV42" s="4">
        <f t="shared" si="76"/>
        <v>1</v>
      </c>
      <c r="IW42" s="24">
        <v>6.3</v>
      </c>
      <c r="IX42" s="4">
        <f t="shared" si="72"/>
        <v>1</v>
      </c>
      <c r="JQ42" s="1"/>
      <c r="JR42" s="1"/>
      <c r="JS42" s="1"/>
      <c r="JT42" s="1"/>
    </row>
    <row r="43" spans="1:280" x14ac:dyDescent="0.25">
      <c r="A43" s="3">
        <v>42</v>
      </c>
      <c r="B43" s="3">
        <v>0</v>
      </c>
      <c r="C43" s="3">
        <v>0</v>
      </c>
      <c r="D43" s="3">
        <v>0</v>
      </c>
      <c r="E43" s="5">
        <v>1</v>
      </c>
      <c r="F43" s="5">
        <v>83</v>
      </c>
      <c r="G43" s="55">
        <v>0</v>
      </c>
      <c r="H43" s="6">
        <v>1.7</v>
      </c>
      <c r="I43" s="5">
        <v>62</v>
      </c>
      <c r="J43" s="6">
        <f t="shared" si="48"/>
        <v>1.7204275216749958</v>
      </c>
      <c r="K43" s="23">
        <f t="shared" si="49"/>
        <v>21.453287197231838</v>
      </c>
      <c r="L43" s="5">
        <v>1</v>
      </c>
      <c r="M43" s="5">
        <v>80</v>
      </c>
      <c r="N43" s="5">
        <v>145</v>
      </c>
      <c r="O43" s="5">
        <v>80</v>
      </c>
      <c r="P43" s="5">
        <v>85</v>
      </c>
      <c r="Q43" s="5">
        <v>22</v>
      </c>
      <c r="R43" s="5">
        <v>1</v>
      </c>
      <c r="S43" s="5">
        <v>2</v>
      </c>
      <c r="T43" s="5">
        <v>0</v>
      </c>
      <c r="U43" s="5">
        <v>0</v>
      </c>
      <c r="V43" s="4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1</v>
      </c>
      <c r="AG43" s="5">
        <v>0</v>
      </c>
      <c r="AH43" s="5">
        <v>0</v>
      </c>
      <c r="AI43" s="5">
        <v>1</v>
      </c>
      <c r="AJ43" s="5">
        <v>0</v>
      </c>
      <c r="AK43" s="5">
        <v>0</v>
      </c>
      <c r="AL43" s="5">
        <v>0</v>
      </c>
      <c r="AM43" s="5">
        <v>1</v>
      </c>
      <c r="AN43" s="5">
        <v>0</v>
      </c>
      <c r="AO43" s="5">
        <v>1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1</v>
      </c>
      <c r="AV43" s="5">
        <v>0</v>
      </c>
      <c r="AW43" s="5">
        <v>0</v>
      </c>
      <c r="AX43" s="5">
        <v>0</v>
      </c>
      <c r="AY43" s="5">
        <f>IF(F43&gt;60,1,0)</f>
        <v>1</v>
      </c>
      <c r="AZ43" s="5">
        <v>0</v>
      </c>
      <c r="BA43" s="5">
        <f>C43</f>
        <v>0</v>
      </c>
      <c r="BB43" s="5">
        <v>0</v>
      </c>
      <c r="BC43" s="5">
        <v>0</v>
      </c>
      <c r="BD43" s="5">
        <v>1</v>
      </c>
      <c r="BE43" s="5">
        <v>0</v>
      </c>
      <c r="BF43" s="5">
        <v>0</v>
      </c>
      <c r="BG43" s="5">
        <v>0</v>
      </c>
      <c r="BH43" s="5">
        <v>1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f t="shared" si="50"/>
        <v>0</v>
      </c>
      <c r="BO43" s="5">
        <f t="shared" si="51"/>
        <v>0</v>
      </c>
      <c r="BP43" s="5">
        <v>0</v>
      </c>
      <c r="BQ43" s="5">
        <f t="shared" si="52"/>
        <v>0</v>
      </c>
      <c r="BR43" s="5">
        <f t="shared" si="53"/>
        <v>1</v>
      </c>
      <c r="BS43" s="5">
        <f t="shared" si="85"/>
        <v>0</v>
      </c>
      <c r="BT43" s="5">
        <v>0</v>
      </c>
      <c r="BU43" s="23">
        <f t="shared" si="8"/>
        <v>1</v>
      </c>
      <c r="BV43" s="23">
        <f t="shared" si="55"/>
        <v>1</v>
      </c>
      <c r="BW43" s="5">
        <v>1</v>
      </c>
      <c r="BX43" s="5">
        <f t="shared" si="56"/>
        <v>1</v>
      </c>
      <c r="BY43" s="5">
        <f t="shared" si="57"/>
        <v>1</v>
      </c>
      <c r="BZ43" s="5">
        <f t="shared" si="58"/>
        <v>0</v>
      </c>
      <c r="CA43" s="5">
        <f t="shared" si="59"/>
        <v>1</v>
      </c>
      <c r="CB43" s="5">
        <f t="shared" si="60"/>
        <v>0</v>
      </c>
      <c r="CC43" s="5">
        <f t="shared" si="61"/>
        <v>0</v>
      </c>
      <c r="CD43" s="5">
        <f t="shared" si="62"/>
        <v>0</v>
      </c>
      <c r="CE43" s="5">
        <f t="shared" si="63"/>
        <v>1</v>
      </c>
      <c r="CF43" s="5">
        <f t="shared" si="64"/>
        <v>0</v>
      </c>
      <c r="CG43" s="5">
        <f t="shared" si="65"/>
        <v>0</v>
      </c>
      <c r="CH43" s="5">
        <f>IF(F43&gt;65,1,0)</f>
        <v>1</v>
      </c>
      <c r="CI43" s="4">
        <f t="shared" si="78"/>
        <v>6</v>
      </c>
      <c r="CJ43" s="4">
        <f t="shared" si="21"/>
        <v>3</v>
      </c>
      <c r="CK43" s="4">
        <v>2</v>
      </c>
      <c r="CL43" s="4">
        <v>2</v>
      </c>
      <c r="CM43" s="5">
        <f t="shared" si="66"/>
        <v>2</v>
      </c>
      <c r="CN43" s="5">
        <f t="shared" si="67"/>
        <v>2</v>
      </c>
      <c r="CO43" s="5">
        <f t="shared" si="68"/>
        <v>0</v>
      </c>
      <c r="CP43" s="4">
        <v>0</v>
      </c>
      <c r="CQ43" s="5">
        <f t="shared" si="69"/>
        <v>0</v>
      </c>
      <c r="CR43" s="5">
        <f>C43</f>
        <v>0</v>
      </c>
      <c r="CS43" s="4">
        <v>0</v>
      </c>
      <c r="CT43" s="4">
        <v>0</v>
      </c>
      <c r="CV43" s="4">
        <v>0</v>
      </c>
      <c r="CW43" s="5">
        <f>B43</f>
        <v>0</v>
      </c>
      <c r="CX43" s="4">
        <v>0</v>
      </c>
      <c r="CY43" s="4">
        <v>0</v>
      </c>
      <c r="CZ43" s="5">
        <f>F43</f>
        <v>83</v>
      </c>
      <c r="DA43" s="5">
        <f>IF(E43=1,1,0)</f>
        <v>1</v>
      </c>
      <c r="DB43" s="4">
        <v>1</v>
      </c>
      <c r="DC43" s="4">
        <v>1</v>
      </c>
      <c r="DD43" s="4">
        <v>0</v>
      </c>
      <c r="DE43" s="5">
        <f>IF(M43&gt;110,1,0)</f>
        <v>0</v>
      </c>
      <c r="DF43" s="5">
        <f>IF(N43&lt;100,1,0)</f>
        <v>0</v>
      </c>
      <c r="DG43" s="5">
        <f>IF(Q43&gt;30,1,0)</f>
        <v>0</v>
      </c>
      <c r="DH43" s="4">
        <v>0</v>
      </c>
      <c r="DI43" s="4">
        <v>0</v>
      </c>
      <c r="DJ43" s="5">
        <f>IF(P43&lt;90,1,0)</f>
        <v>1</v>
      </c>
      <c r="DK43" s="4">
        <f t="shared" si="79"/>
        <v>153</v>
      </c>
      <c r="DL43" s="4">
        <v>5</v>
      </c>
      <c r="DM43" s="4">
        <f t="shared" si="74"/>
        <v>3</v>
      </c>
      <c r="DN43" s="5">
        <f t="shared" si="84"/>
        <v>2</v>
      </c>
      <c r="DO43" s="5">
        <f>M43</f>
        <v>80</v>
      </c>
      <c r="DP43" s="5">
        <f t="shared" si="81"/>
        <v>0</v>
      </c>
      <c r="DQ43" s="5">
        <f t="shared" si="82"/>
        <v>0</v>
      </c>
      <c r="DR43" s="5">
        <v>0</v>
      </c>
      <c r="DS43" s="4">
        <v>1</v>
      </c>
      <c r="DT43" s="4">
        <v>0</v>
      </c>
      <c r="DU43" s="4">
        <v>0</v>
      </c>
      <c r="DV43" s="4">
        <v>0</v>
      </c>
      <c r="DW43" s="4">
        <v>30</v>
      </c>
      <c r="DX43" s="4">
        <v>41</v>
      </c>
      <c r="DY43" s="4">
        <v>41</v>
      </c>
      <c r="DZ43" s="4">
        <v>50</v>
      </c>
      <c r="EA43" s="4">
        <v>63</v>
      </c>
      <c r="EB43" s="24">
        <f>EA43/J43</f>
        <v>36.618805039031031</v>
      </c>
      <c r="EC43" s="4">
        <v>1</v>
      </c>
      <c r="ED43" s="4">
        <v>48</v>
      </c>
      <c r="EE43" s="4">
        <v>36</v>
      </c>
      <c r="EF43" s="4">
        <v>72</v>
      </c>
      <c r="EG43" s="4">
        <v>32</v>
      </c>
      <c r="EH43" s="4">
        <v>40</v>
      </c>
      <c r="EI43" s="4">
        <v>0</v>
      </c>
      <c r="EJ43" s="4">
        <v>49</v>
      </c>
      <c r="EK43" s="4">
        <v>1</v>
      </c>
      <c r="EL43" s="4">
        <v>0</v>
      </c>
      <c r="EM43" s="4">
        <v>12</v>
      </c>
      <c r="EN43" s="4">
        <v>16</v>
      </c>
      <c r="EO43" s="4">
        <v>4</v>
      </c>
      <c r="EP43" s="4">
        <v>12</v>
      </c>
      <c r="EQ43" s="4">
        <v>16</v>
      </c>
      <c r="ER43" s="4">
        <v>4</v>
      </c>
      <c r="ES43" s="4">
        <v>262</v>
      </c>
      <c r="ET43" s="24">
        <v>152.44</v>
      </c>
      <c r="EU43" s="4">
        <v>1</v>
      </c>
      <c r="EV43" s="7">
        <v>1.19</v>
      </c>
      <c r="EW43" s="4">
        <v>41</v>
      </c>
      <c r="EX43" s="4">
        <v>48</v>
      </c>
      <c r="EY43" s="4">
        <v>23</v>
      </c>
      <c r="EZ43" s="4">
        <v>64</v>
      </c>
      <c r="FA43" s="24">
        <f>EZ43/J43</f>
        <v>37.200055912666443</v>
      </c>
      <c r="FB43" s="4">
        <v>1</v>
      </c>
      <c r="FC43" s="4">
        <v>27</v>
      </c>
      <c r="FD43" s="4">
        <v>32</v>
      </c>
      <c r="FE43" s="4">
        <v>50</v>
      </c>
      <c r="FF43" s="4">
        <v>0</v>
      </c>
      <c r="FG43" s="6">
        <f t="shared" si="70"/>
        <v>0.66666666666666663</v>
      </c>
      <c r="FH43" s="5">
        <f t="shared" si="43"/>
        <v>0</v>
      </c>
      <c r="FI43" s="5">
        <f t="shared" si="71"/>
        <v>0</v>
      </c>
      <c r="FJ43" s="4">
        <v>0</v>
      </c>
      <c r="FK43" s="4">
        <v>12</v>
      </c>
      <c r="FL43" s="4">
        <v>0</v>
      </c>
      <c r="FM43" s="4">
        <v>3</v>
      </c>
      <c r="FN43" s="31">
        <f t="shared" si="86"/>
        <v>0.75</v>
      </c>
      <c r="FO43" s="4">
        <v>34</v>
      </c>
      <c r="FP43" s="4">
        <v>0</v>
      </c>
      <c r="FQ43" s="4">
        <v>0</v>
      </c>
      <c r="FR43" s="4">
        <v>17</v>
      </c>
      <c r="FS43" s="4">
        <v>0</v>
      </c>
      <c r="FT43" s="4">
        <v>1</v>
      </c>
      <c r="FU43" s="4">
        <v>2</v>
      </c>
      <c r="FV43" s="4">
        <v>2</v>
      </c>
      <c r="FW43" s="4">
        <v>2</v>
      </c>
      <c r="FX43" s="24">
        <v>22.6</v>
      </c>
      <c r="FY43" s="24">
        <v>34</v>
      </c>
      <c r="FZ43" s="4">
        <v>1</v>
      </c>
      <c r="GA43" s="4">
        <v>0</v>
      </c>
      <c r="GB43" s="4">
        <v>22</v>
      </c>
      <c r="GC43" s="4">
        <v>0</v>
      </c>
      <c r="GD43" s="4">
        <v>0</v>
      </c>
      <c r="GG43" s="4">
        <v>0</v>
      </c>
      <c r="GI43" s="4">
        <v>0</v>
      </c>
      <c r="GJ43" s="4">
        <v>0</v>
      </c>
      <c r="GK43" s="4">
        <v>0</v>
      </c>
      <c r="GL43" s="4">
        <v>0</v>
      </c>
      <c r="GM43" s="4">
        <v>0</v>
      </c>
      <c r="GN43" s="4">
        <v>0</v>
      </c>
      <c r="GO43" s="4">
        <v>0</v>
      </c>
      <c r="GP43" s="4">
        <v>0</v>
      </c>
      <c r="GQ43" s="4">
        <v>0</v>
      </c>
      <c r="GR43" s="4">
        <v>0</v>
      </c>
      <c r="GS43" s="4">
        <v>0</v>
      </c>
      <c r="GT43" s="4">
        <v>0</v>
      </c>
      <c r="GU43" s="4">
        <v>0</v>
      </c>
      <c r="GV43" s="4">
        <v>0</v>
      </c>
      <c r="GW43" s="4">
        <v>0</v>
      </c>
      <c r="GX43" s="4">
        <v>0</v>
      </c>
      <c r="GY43" s="4">
        <v>2</v>
      </c>
      <c r="GZ43" s="4">
        <v>1</v>
      </c>
      <c r="HA43" s="28">
        <v>3</v>
      </c>
      <c r="HB43" s="4">
        <v>0</v>
      </c>
      <c r="HC43" s="4">
        <v>0</v>
      </c>
      <c r="HD43" s="4">
        <v>0</v>
      </c>
      <c r="HE43" s="4">
        <v>1</v>
      </c>
      <c r="HF43" s="4">
        <v>1</v>
      </c>
      <c r="HG43" s="24">
        <v>34</v>
      </c>
      <c r="HH43" s="24">
        <v>32</v>
      </c>
      <c r="HI43" s="5">
        <f t="shared" si="77"/>
        <v>1</v>
      </c>
      <c r="HJ43" s="24">
        <v>20</v>
      </c>
      <c r="HK43" s="24">
        <v>26</v>
      </c>
      <c r="HL43" s="4">
        <v>50</v>
      </c>
      <c r="HM43" s="4">
        <v>0</v>
      </c>
      <c r="HN43" s="4">
        <v>0</v>
      </c>
      <c r="HO43" s="7">
        <v>0.36</v>
      </c>
      <c r="HP43" s="4">
        <v>1</v>
      </c>
      <c r="HQ43" s="7">
        <v>80.040000000000006</v>
      </c>
      <c r="HR43" s="4">
        <v>0</v>
      </c>
      <c r="HS43" s="7">
        <v>15.59</v>
      </c>
      <c r="HT43" s="4">
        <v>0</v>
      </c>
      <c r="HU43" s="4">
        <v>1680</v>
      </c>
      <c r="HV43" s="4">
        <v>1</v>
      </c>
      <c r="HW43" s="7">
        <v>184</v>
      </c>
      <c r="HX43" s="4">
        <v>1</v>
      </c>
      <c r="HY43" s="4">
        <v>29</v>
      </c>
      <c r="HZ43" s="24">
        <v>356</v>
      </c>
      <c r="IA43" s="4">
        <v>1</v>
      </c>
      <c r="IB43" s="7">
        <v>14.98</v>
      </c>
      <c r="IC43" s="4">
        <v>1</v>
      </c>
      <c r="ID43" s="7">
        <v>4.3</v>
      </c>
      <c r="IE43" s="4">
        <v>129</v>
      </c>
      <c r="IF43" s="4">
        <v>0</v>
      </c>
      <c r="IG43" s="4">
        <v>221</v>
      </c>
      <c r="IH43" s="4">
        <v>0</v>
      </c>
      <c r="II43" s="4">
        <v>0</v>
      </c>
      <c r="IJ43" s="4">
        <v>47</v>
      </c>
      <c r="IK43" s="4">
        <v>1</v>
      </c>
      <c r="IL43" s="24">
        <v>27.2</v>
      </c>
      <c r="IM43" s="7">
        <v>3.58</v>
      </c>
      <c r="IN43" s="24">
        <v>16.2</v>
      </c>
      <c r="IO43" s="24">
        <v>1.1499999999999999</v>
      </c>
      <c r="IP43" s="24">
        <v>79</v>
      </c>
      <c r="IQ43" s="7">
        <v>5.45</v>
      </c>
      <c r="IU43" s="7">
        <v>22.3</v>
      </c>
      <c r="IV43" s="4">
        <f t="shared" si="76"/>
        <v>1</v>
      </c>
      <c r="IW43" s="24">
        <v>7.24</v>
      </c>
      <c r="IX43" s="4">
        <f t="shared" si="72"/>
        <v>1</v>
      </c>
      <c r="JQ43" s="1"/>
      <c r="JR43" s="1"/>
      <c r="JS43" s="1"/>
      <c r="JT43" s="1"/>
    </row>
    <row r="44" spans="1:280" x14ac:dyDescent="0.25">
      <c r="A44" s="3">
        <v>43</v>
      </c>
      <c r="B44" s="3">
        <v>0</v>
      </c>
      <c r="C44" s="3">
        <v>1</v>
      </c>
      <c r="D44" s="3">
        <v>0</v>
      </c>
      <c r="E44" s="5">
        <v>1</v>
      </c>
      <c r="F44" s="5">
        <v>70</v>
      </c>
      <c r="G44" s="55">
        <v>0</v>
      </c>
      <c r="H44" s="6">
        <v>1.85</v>
      </c>
      <c r="I44" s="5">
        <v>131</v>
      </c>
      <c r="J44" s="6">
        <f t="shared" si="48"/>
        <v>2.6201149704384168</v>
      </c>
      <c r="K44" s="6">
        <f t="shared" si="49"/>
        <v>38.276113951789625</v>
      </c>
      <c r="L44" s="5">
        <v>4</v>
      </c>
      <c r="M44" s="5">
        <v>100</v>
      </c>
      <c r="N44" s="5">
        <v>160</v>
      </c>
      <c r="O44" s="5">
        <v>100</v>
      </c>
      <c r="P44" s="5">
        <v>91</v>
      </c>
      <c r="Q44" s="5">
        <v>24</v>
      </c>
      <c r="R44" s="5">
        <v>1</v>
      </c>
      <c r="S44" s="5">
        <v>1</v>
      </c>
      <c r="T44" s="5">
        <v>0</v>
      </c>
      <c r="U44" s="5">
        <v>0</v>
      </c>
      <c r="V44" s="4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1</v>
      </c>
      <c r="AJ44" s="5">
        <v>0</v>
      </c>
      <c r="AK44" s="5">
        <v>0</v>
      </c>
      <c r="AL44" s="5">
        <v>0</v>
      </c>
      <c r="AM44" s="5">
        <v>1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1</v>
      </c>
      <c r="AT44" s="5">
        <v>0</v>
      </c>
      <c r="AU44" s="5">
        <v>0</v>
      </c>
      <c r="AV44" s="5">
        <v>0</v>
      </c>
      <c r="AW44" s="5">
        <v>1</v>
      </c>
      <c r="AX44" s="5">
        <v>0</v>
      </c>
      <c r="AY44" s="5">
        <f>IF(F44&gt;60,1,0)</f>
        <v>1</v>
      </c>
      <c r="AZ44" s="5">
        <v>0</v>
      </c>
      <c r="BA44" s="5">
        <f>C44</f>
        <v>1</v>
      </c>
      <c r="BB44" s="5">
        <v>0</v>
      </c>
      <c r="BC44" s="5">
        <v>1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1</v>
      </c>
      <c r="BM44" s="5">
        <v>1</v>
      </c>
      <c r="BN44" s="5">
        <f t="shared" si="50"/>
        <v>0</v>
      </c>
      <c r="BO44" s="5">
        <f t="shared" si="51"/>
        <v>0</v>
      </c>
      <c r="BP44" s="5">
        <v>0</v>
      </c>
      <c r="BQ44" s="5">
        <f t="shared" si="52"/>
        <v>0</v>
      </c>
      <c r="BR44" s="5">
        <f t="shared" si="53"/>
        <v>0</v>
      </c>
      <c r="BS44" s="5">
        <f t="shared" si="85"/>
        <v>1</v>
      </c>
      <c r="BT44" s="5">
        <v>0</v>
      </c>
      <c r="BU44" s="23">
        <f t="shared" si="8"/>
        <v>3</v>
      </c>
      <c r="BV44" s="23">
        <f t="shared" si="55"/>
        <v>1</v>
      </c>
      <c r="BW44" s="5">
        <v>2</v>
      </c>
      <c r="BX44" s="5">
        <f t="shared" si="56"/>
        <v>1</v>
      </c>
      <c r="BY44" s="5">
        <f t="shared" si="57"/>
        <v>1</v>
      </c>
      <c r="BZ44" s="5">
        <f t="shared" si="58"/>
        <v>0</v>
      </c>
      <c r="CA44" s="5">
        <f t="shared" si="59"/>
        <v>0</v>
      </c>
      <c r="CB44" s="5">
        <f t="shared" si="60"/>
        <v>1</v>
      </c>
      <c r="CC44" s="5">
        <f t="shared" si="61"/>
        <v>0</v>
      </c>
      <c r="CD44" s="5">
        <f t="shared" si="62"/>
        <v>0</v>
      </c>
      <c r="CE44" s="5">
        <f t="shared" si="63"/>
        <v>0</v>
      </c>
      <c r="CF44" s="5">
        <f t="shared" si="64"/>
        <v>1</v>
      </c>
      <c r="CG44" s="5">
        <f t="shared" si="65"/>
        <v>1</v>
      </c>
      <c r="CH44" s="5">
        <f>IF(F44&gt;65,1,0)</f>
        <v>1</v>
      </c>
      <c r="CI44" s="4">
        <f t="shared" si="78"/>
        <v>13</v>
      </c>
      <c r="CJ44" s="4">
        <f t="shared" si="21"/>
        <v>5</v>
      </c>
      <c r="CK44" s="4">
        <v>3</v>
      </c>
      <c r="CL44" s="4">
        <v>3</v>
      </c>
      <c r="CM44" s="5">
        <f t="shared" si="66"/>
        <v>2</v>
      </c>
      <c r="CN44" s="5">
        <f t="shared" si="67"/>
        <v>2</v>
      </c>
      <c r="CO44" s="5">
        <f t="shared" si="68"/>
        <v>1</v>
      </c>
      <c r="CP44" s="4">
        <v>0</v>
      </c>
      <c r="CQ44" s="5">
        <f t="shared" si="69"/>
        <v>0</v>
      </c>
      <c r="CR44" s="5">
        <f>C44</f>
        <v>1</v>
      </c>
      <c r="CS44" s="4">
        <v>1</v>
      </c>
      <c r="CT44" s="4">
        <v>0</v>
      </c>
      <c r="CV44" s="4">
        <v>0</v>
      </c>
      <c r="CW44" s="5">
        <f>B44</f>
        <v>0</v>
      </c>
      <c r="CX44" s="4">
        <v>0</v>
      </c>
      <c r="CY44" s="4">
        <v>0</v>
      </c>
      <c r="CZ44" s="5">
        <f>F44</f>
        <v>70</v>
      </c>
      <c r="DA44" s="5">
        <f>IF(E44=1,1,0)</f>
        <v>1</v>
      </c>
      <c r="DB44" s="4">
        <v>0</v>
      </c>
      <c r="DC44" s="4">
        <v>1</v>
      </c>
      <c r="DD44" s="4">
        <v>0</v>
      </c>
      <c r="DE44" s="5">
        <f>IF(M44&gt;110,1,0)</f>
        <v>0</v>
      </c>
      <c r="DF44" s="5">
        <f>IF(N44&lt;100,1,0)</f>
        <v>0</v>
      </c>
      <c r="DG44" s="5">
        <f>IF(Q44&gt;30,1,0)</f>
        <v>0</v>
      </c>
      <c r="DH44" s="4">
        <v>0</v>
      </c>
      <c r="DI44" s="4">
        <v>0</v>
      </c>
      <c r="DJ44" s="5">
        <f>IF(P44&lt;90,1,0)</f>
        <v>0</v>
      </c>
      <c r="DK44" s="4">
        <f t="shared" si="79"/>
        <v>90</v>
      </c>
      <c r="DL44" s="4">
        <v>3</v>
      </c>
      <c r="DM44" s="4">
        <f t="shared" si="74"/>
        <v>1</v>
      </c>
      <c r="DN44" s="5">
        <f t="shared" si="84"/>
        <v>2</v>
      </c>
      <c r="DO44" s="5">
        <f>M44</f>
        <v>100</v>
      </c>
      <c r="DP44" s="5">
        <f t="shared" si="81"/>
        <v>1</v>
      </c>
      <c r="DQ44" s="5">
        <f t="shared" si="82"/>
        <v>0</v>
      </c>
      <c r="DR44" s="5">
        <v>0</v>
      </c>
      <c r="DS44" s="4">
        <v>1</v>
      </c>
      <c r="DT44" s="4">
        <v>0</v>
      </c>
      <c r="DU44" s="4">
        <v>1</v>
      </c>
      <c r="DV44" s="4">
        <v>0</v>
      </c>
      <c r="DW44" s="4">
        <v>34</v>
      </c>
      <c r="DX44" s="4">
        <v>44</v>
      </c>
      <c r="DY44" s="4">
        <v>46</v>
      </c>
      <c r="DZ44" s="4">
        <v>62</v>
      </c>
      <c r="EA44" s="4">
        <v>96</v>
      </c>
      <c r="EB44" s="24">
        <f>EA44/J44</f>
        <v>36.63961356013953</v>
      </c>
      <c r="EC44" s="4">
        <v>1</v>
      </c>
      <c r="ED44" s="4">
        <v>60</v>
      </c>
      <c r="EE44" s="4">
        <v>48</v>
      </c>
      <c r="EF44" s="4">
        <v>181</v>
      </c>
      <c r="EG44" s="4">
        <v>96</v>
      </c>
      <c r="EH44" s="4">
        <v>85</v>
      </c>
      <c r="EI44" s="4">
        <v>1</v>
      </c>
      <c r="EJ44" s="4">
        <v>44</v>
      </c>
      <c r="EK44" s="4">
        <v>1</v>
      </c>
      <c r="EL44" s="4">
        <v>0</v>
      </c>
      <c r="EM44" s="4">
        <v>11</v>
      </c>
      <c r="EN44" s="4">
        <v>15</v>
      </c>
      <c r="EO44" s="4">
        <v>9</v>
      </c>
      <c r="EP44" s="4">
        <v>10</v>
      </c>
      <c r="EQ44" s="4">
        <v>13</v>
      </c>
      <c r="ER44" s="4">
        <v>8</v>
      </c>
      <c r="ES44" s="4">
        <v>245</v>
      </c>
      <c r="ET44" s="24">
        <v>103.88</v>
      </c>
      <c r="EU44" s="4">
        <v>0</v>
      </c>
      <c r="EV44" s="7">
        <v>1.5</v>
      </c>
      <c r="EW44" s="4">
        <v>53</v>
      </c>
      <c r="EX44" s="4">
        <v>61</v>
      </c>
      <c r="EY44" s="4">
        <v>25</v>
      </c>
      <c r="EZ44" s="4">
        <v>112</v>
      </c>
      <c r="FA44" s="24">
        <f>EZ44/J44</f>
        <v>42.746215820162789</v>
      </c>
      <c r="FB44" s="4">
        <v>1</v>
      </c>
      <c r="FC44" s="4">
        <v>32</v>
      </c>
      <c r="FD44" s="4">
        <v>48</v>
      </c>
      <c r="FE44" s="4">
        <v>80</v>
      </c>
      <c r="FF44" s="4">
        <v>1</v>
      </c>
      <c r="FG44" s="6">
        <f t="shared" si="70"/>
        <v>0.8</v>
      </c>
      <c r="FH44" s="5">
        <f t="shared" ref="FH44:FH58" si="87">IF(FG44&gt;1,1,0)</f>
        <v>0</v>
      </c>
      <c r="FI44" s="5">
        <f t="shared" si="71"/>
        <v>0</v>
      </c>
      <c r="FJ44" s="4">
        <v>1</v>
      </c>
      <c r="FK44" s="4">
        <v>15</v>
      </c>
      <c r="FL44" s="4">
        <v>0</v>
      </c>
      <c r="FM44" s="4">
        <v>9</v>
      </c>
      <c r="FN44" s="31">
        <f t="shared" si="86"/>
        <v>0.4</v>
      </c>
      <c r="FO44" s="4">
        <v>37</v>
      </c>
      <c r="FP44" s="4">
        <v>0</v>
      </c>
      <c r="FQ44" s="4">
        <v>1</v>
      </c>
      <c r="FR44" s="4">
        <v>15</v>
      </c>
      <c r="FS44" s="4">
        <v>1</v>
      </c>
      <c r="FT44" s="4">
        <v>0</v>
      </c>
      <c r="FU44" s="4">
        <v>1</v>
      </c>
      <c r="FV44" s="4">
        <v>1</v>
      </c>
      <c r="FW44" s="4">
        <v>2</v>
      </c>
      <c r="FX44" s="24">
        <v>25</v>
      </c>
      <c r="FY44" s="24">
        <v>37</v>
      </c>
      <c r="FZ44" s="4">
        <v>1</v>
      </c>
      <c r="GA44" s="4">
        <v>0</v>
      </c>
      <c r="GB44" s="4">
        <v>28</v>
      </c>
      <c r="GC44" s="4">
        <v>1</v>
      </c>
      <c r="GD44" s="4">
        <v>0</v>
      </c>
      <c r="GG44" s="4">
        <v>1</v>
      </c>
      <c r="GH44" s="4">
        <v>3</v>
      </c>
      <c r="GI44" s="4">
        <v>0</v>
      </c>
      <c r="GJ44" s="4">
        <v>0</v>
      </c>
      <c r="GK44" s="4">
        <v>0</v>
      </c>
      <c r="GL44" s="4">
        <v>0</v>
      </c>
      <c r="GM44" s="4">
        <v>0</v>
      </c>
      <c r="GN44" s="4">
        <v>0</v>
      </c>
      <c r="GO44" s="4">
        <v>0</v>
      </c>
      <c r="GP44" s="4">
        <v>0</v>
      </c>
      <c r="GQ44" s="4">
        <v>0</v>
      </c>
      <c r="GR44" s="4">
        <v>1</v>
      </c>
      <c r="GS44" s="4">
        <v>1</v>
      </c>
      <c r="GT44" s="4">
        <v>0</v>
      </c>
      <c r="GU44" s="4">
        <v>0</v>
      </c>
      <c r="GV44" s="4">
        <v>0</v>
      </c>
      <c r="GW44" s="4">
        <v>0</v>
      </c>
      <c r="GX44" s="4">
        <v>0</v>
      </c>
      <c r="GY44" s="4">
        <v>2</v>
      </c>
      <c r="GZ44" s="4">
        <v>1</v>
      </c>
      <c r="HA44" s="28">
        <v>3</v>
      </c>
      <c r="HB44" s="4">
        <v>0</v>
      </c>
      <c r="HC44" s="4">
        <v>0</v>
      </c>
      <c r="HD44" s="4">
        <v>0</v>
      </c>
      <c r="HE44" s="4">
        <v>1</v>
      </c>
      <c r="HF44" s="4">
        <v>1</v>
      </c>
      <c r="HG44" s="24">
        <v>36</v>
      </c>
      <c r="HH44" s="24">
        <v>34</v>
      </c>
      <c r="HI44" s="5">
        <f t="shared" si="77"/>
        <v>1</v>
      </c>
      <c r="HJ44" s="24">
        <v>26</v>
      </c>
      <c r="HK44" s="24">
        <v>28</v>
      </c>
      <c r="HL44" s="4">
        <v>50</v>
      </c>
      <c r="HM44" s="4">
        <v>0</v>
      </c>
      <c r="HN44" s="4">
        <v>0</v>
      </c>
      <c r="HO44" s="7">
        <v>0.98</v>
      </c>
      <c r="HP44" s="4">
        <v>1</v>
      </c>
      <c r="HQ44" s="7">
        <v>950.05</v>
      </c>
      <c r="HR44" s="4">
        <v>1</v>
      </c>
      <c r="HS44" s="7">
        <v>37.270000000000003</v>
      </c>
      <c r="HT44" s="4">
        <v>1</v>
      </c>
      <c r="HU44" s="4">
        <v>3200</v>
      </c>
      <c r="HV44" s="4">
        <v>1</v>
      </c>
      <c r="HW44" s="7">
        <v>87.1</v>
      </c>
      <c r="HX44" s="4">
        <v>0</v>
      </c>
      <c r="HY44" s="4">
        <v>77</v>
      </c>
      <c r="HZ44" s="24">
        <v>435</v>
      </c>
      <c r="IA44" s="4">
        <v>1</v>
      </c>
      <c r="IB44" s="7">
        <v>11.13</v>
      </c>
      <c r="IC44" s="4">
        <v>1</v>
      </c>
      <c r="ID44" s="7">
        <v>5.19</v>
      </c>
      <c r="IE44" s="4">
        <v>146</v>
      </c>
      <c r="IF44" s="4">
        <v>0</v>
      </c>
      <c r="IG44" s="4">
        <v>195</v>
      </c>
      <c r="IH44" s="4">
        <v>0</v>
      </c>
      <c r="II44" s="4">
        <v>0</v>
      </c>
      <c r="IJ44" s="4">
        <v>17</v>
      </c>
      <c r="IK44" s="4">
        <v>0</v>
      </c>
      <c r="IQ44" s="7">
        <v>3.72</v>
      </c>
      <c r="IR44" s="7">
        <v>2.44</v>
      </c>
      <c r="IS44" s="7">
        <v>0.85</v>
      </c>
      <c r="IT44" s="7">
        <v>1.17</v>
      </c>
      <c r="IU44" s="7">
        <v>56.3</v>
      </c>
      <c r="IV44" s="4">
        <f t="shared" si="76"/>
        <v>1</v>
      </c>
      <c r="IW44" s="24">
        <v>5.17</v>
      </c>
      <c r="IX44" s="4">
        <f t="shared" si="72"/>
        <v>0</v>
      </c>
      <c r="JQ44" s="1"/>
      <c r="JR44" s="1"/>
      <c r="JS44" s="1"/>
      <c r="JT44" s="1"/>
    </row>
    <row r="45" spans="1:280" x14ac:dyDescent="0.25">
      <c r="A45" s="3">
        <v>44</v>
      </c>
      <c r="B45" s="3">
        <v>0</v>
      </c>
      <c r="C45" s="3">
        <v>0</v>
      </c>
      <c r="D45" s="3">
        <v>0</v>
      </c>
      <c r="E45" s="5">
        <v>2</v>
      </c>
      <c r="F45" s="5">
        <v>82</v>
      </c>
      <c r="G45" s="55">
        <v>0</v>
      </c>
      <c r="H45" s="6">
        <v>1.53</v>
      </c>
      <c r="I45" s="5">
        <v>65</v>
      </c>
      <c r="J45" s="6">
        <f t="shared" si="48"/>
        <v>1.686030011838052</v>
      </c>
      <c r="K45" s="23">
        <f t="shared" si="49"/>
        <v>27.767098124652911</v>
      </c>
      <c r="L45" s="5">
        <v>2</v>
      </c>
      <c r="M45" s="5">
        <v>65</v>
      </c>
      <c r="N45" s="5">
        <v>160</v>
      </c>
      <c r="O45" s="5">
        <v>100</v>
      </c>
      <c r="P45" s="5">
        <v>98</v>
      </c>
      <c r="Q45" s="5">
        <v>19</v>
      </c>
      <c r="R45" s="5">
        <v>1</v>
      </c>
      <c r="S45" s="5">
        <v>1</v>
      </c>
      <c r="T45" s="5">
        <v>0</v>
      </c>
      <c r="U45" s="5">
        <v>0</v>
      </c>
      <c r="V45" s="4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1</v>
      </c>
      <c r="AW45" s="5">
        <v>1</v>
      </c>
      <c r="AX45" s="5">
        <v>1</v>
      </c>
      <c r="AY45" s="5">
        <f>IF(F45&gt;60,1,0)</f>
        <v>1</v>
      </c>
      <c r="AZ45" s="5">
        <v>0</v>
      </c>
      <c r="BA45" s="5">
        <f>C45</f>
        <v>0</v>
      </c>
      <c r="BB45" s="5">
        <v>0</v>
      </c>
      <c r="BC45" s="5">
        <v>1</v>
      </c>
      <c r="BD45" s="5">
        <v>1</v>
      </c>
      <c r="BE45" s="5">
        <v>0</v>
      </c>
      <c r="BF45" s="5">
        <v>0</v>
      </c>
      <c r="BG45" s="5">
        <v>1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f t="shared" si="50"/>
        <v>0</v>
      </c>
      <c r="BO45" s="5">
        <f t="shared" si="51"/>
        <v>0</v>
      </c>
      <c r="BP45" s="5">
        <v>0</v>
      </c>
      <c r="BQ45" s="5">
        <f t="shared" si="52"/>
        <v>0</v>
      </c>
      <c r="BR45" s="5">
        <f t="shared" si="53"/>
        <v>0</v>
      </c>
      <c r="BS45" s="5">
        <f t="shared" si="85"/>
        <v>0</v>
      </c>
      <c r="BT45" s="5">
        <v>0</v>
      </c>
      <c r="BU45" s="23">
        <f t="shared" si="8"/>
        <v>0</v>
      </c>
      <c r="BV45" s="23">
        <f t="shared" si="55"/>
        <v>0</v>
      </c>
      <c r="BW45" s="5">
        <v>1</v>
      </c>
      <c r="BX45" s="5">
        <f t="shared" si="56"/>
        <v>1</v>
      </c>
      <c r="BY45" s="5">
        <f t="shared" si="57"/>
        <v>1</v>
      </c>
      <c r="BZ45" s="5">
        <f t="shared" si="58"/>
        <v>0</v>
      </c>
      <c r="CA45" s="5">
        <f t="shared" si="59"/>
        <v>0</v>
      </c>
      <c r="CB45" s="5">
        <f t="shared" si="60"/>
        <v>0</v>
      </c>
      <c r="CC45" s="5">
        <f t="shared" si="61"/>
        <v>0</v>
      </c>
      <c r="CD45" s="5">
        <f t="shared" si="62"/>
        <v>0</v>
      </c>
      <c r="CE45" s="5">
        <f t="shared" si="63"/>
        <v>0</v>
      </c>
      <c r="CF45" s="5">
        <f t="shared" si="64"/>
        <v>0</v>
      </c>
      <c r="CG45" s="5">
        <f t="shared" si="65"/>
        <v>0</v>
      </c>
      <c r="CH45" s="5">
        <f>IF(F45&gt;65,1,0)</f>
        <v>1</v>
      </c>
      <c r="CI45" s="4">
        <f t="shared" si="78"/>
        <v>1</v>
      </c>
      <c r="CJ45" s="4">
        <f t="shared" si="21"/>
        <v>1</v>
      </c>
      <c r="CK45" s="4">
        <v>1</v>
      </c>
      <c r="CL45" s="4">
        <v>1</v>
      </c>
      <c r="CM45" s="5">
        <f t="shared" si="66"/>
        <v>1</v>
      </c>
      <c r="CN45" s="5">
        <f t="shared" si="67"/>
        <v>1</v>
      </c>
      <c r="CO45" s="5">
        <f t="shared" si="68"/>
        <v>1</v>
      </c>
      <c r="CP45" s="4">
        <v>0</v>
      </c>
      <c r="CQ45" s="5">
        <f t="shared" si="69"/>
        <v>1</v>
      </c>
      <c r="CR45" s="5">
        <f>C45</f>
        <v>0</v>
      </c>
      <c r="CS45" s="4">
        <v>0</v>
      </c>
      <c r="CT45" s="4">
        <v>0</v>
      </c>
      <c r="CV45" s="4">
        <v>0</v>
      </c>
      <c r="CW45" s="5">
        <f>B45</f>
        <v>0</v>
      </c>
      <c r="CX45" s="4">
        <v>0</v>
      </c>
      <c r="CY45" s="4">
        <v>0</v>
      </c>
      <c r="CZ45" s="5">
        <f>F45</f>
        <v>82</v>
      </c>
      <c r="DA45" s="5">
        <f>IF(E45=1,1,0)</f>
        <v>0</v>
      </c>
      <c r="DB45" s="4">
        <v>0</v>
      </c>
      <c r="DC45" s="4">
        <v>0</v>
      </c>
      <c r="DD45" s="4">
        <v>0</v>
      </c>
      <c r="DE45" s="5">
        <f>IF(M45&gt;110,1,0)</f>
        <v>0</v>
      </c>
      <c r="DF45" s="5">
        <f>IF(N45&lt;100,1,0)</f>
        <v>0</v>
      </c>
      <c r="DG45" s="5">
        <f>IF(Q45&gt;30,1,0)</f>
        <v>0</v>
      </c>
      <c r="DH45" s="4">
        <v>0</v>
      </c>
      <c r="DI45" s="4">
        <v>0</v>
      </c>
      <c r="DJ45" s="5">
        <f>IF(P45&lt;90,1,0)</f>
        <v>0</v>
      </c>
      <c r="DK45" s="4">
        <f t="shared" si="79"/>
        <v>82</v>
      </c>
      <c r="DL45" s="4">
        <v>2</v>
      </c>
      <c r="DM45" s="4">
        <f t="shared" si="74"/>
        <v>0</v>
      </c>
      <c r="DN45" s="5">
        <f t="shared" si="84"/>
        <v>1</v>
      </c>
      <c r="DO45" s="5">
        <f>M45</f>
        <v>65</v>
      </c>
      <c r="DP45" s="5">
        <f t="shared" si="81"/>
        <v>0</v>
      </c>
      <c r="DQ45" s="5">
        <f t="shared" si="82"/>
        <v>0</v>
      </c>
      <c r="DR45" s="5">
        <v>0</v>
      </c>
      <c r="DS45" s="4">
        <v>0</v>
      </c>
      <c r="DT45" s="4">
        <v>0</v>
      </c>
      <c r="DU45" s="4">
        <v>0</v>
      </c>
      <c r="DV45" s="4">
        <v>0</v>
      </c>
      <c r="DW45" s="4">
        <v>29</v>
      </c>
      <c r="DX45" s="4">
        <v>36</v>
      </c>
      <c r="DY45" s="4">
        <v>36</v>
      </c>
      <c r="DZ45" s="4">
        <v>50</v>
      </c>
      <c r="EA45" s="4">
        <v>56</v>
      </c>
      <c r="EB45" s="24">
        <f>EA45/J45</f>
        <v>33.214118139540545</v>
      </c>
      <c r="EC45" s="4">
        <v>0</v>
      </c>
      <c r="ED45" s="4">
        <v>54</v>
      </c>
      <c r="EE45" s="4">
        <v>34</v>
      </c>
      <c r="EF45" s="4">
        <v>90</v>
      </c>
      <c r="EG45" s="4">
        <v>32</v>
      </c>
      <c r="EH45" s="4">
        <v>58</v>
      </c>
      <c r="EI45" s="4">
        <v>1</v>
      </c>
      <c r="EJ45" s="4">
        <v>65</v>
      </c>
      <c r="EK45" s="4">
        <v>0</v>
      </c>
      <c r="EL45" s="4">
        <v>0</v>
      </c>
      <c r="EM45" s="4">
        <v>11</v>
      </c>
      <c r="EN45" s="4">
        <v>13</v>
      </c>
      <c r="EO45" s="4">
        <v>9</v>
      </c>
      <c r="EP45" s="4">
        <v>8</v>
      </c>
      <c r="EQ45" s="4">
        <v>13</v>
      </c>
      <c r="ER45" s="4">
        <v>9</v>
      </c>
      <c r="ES45" s="4">
        <v>180</v>
      </c>
      <c r="ET45" s="24">
        <v>110.8</v>
      </c>
      <c r="EU45" s="4">
        <v>1</v>
      </c>
      <c r="EV45" s="7">
        <v>1</v>
      </c>
      <c r="EW45" s="4">
        <v>32</v>
      </c>
      <c r="EX45" s="4">
        <v>44</v>
      </c>
      <c r="EY45" s="4">
        <v>18</v>
      </c>
      <c r="EZ45" s="4">
        <v>54</v>
      </c>
      <c r="FA45" s="24">
        <f>EZ45/J45</f>
        <v>32.027899634556952</v>
      </c>
      <c r="FB45" s="4">
        <v>0</v>
      </c>
      <c r="FC45" s="4">
        <v>28</v>
      </c>
      <c r="FD45" s="4">
        <v>30</v>
      </c>
      <c r="FE45" s="4">
        <v>57</v>
      </c>
      <c r="FF45" s="4">
        <v>0</v>
      </c>
      <c r="FG45" s="6">
        <f t="shared" si="70"/>
        <v>0.55555555555555558</v>
      </c>
      <c r="FH45" s="5">
        <f t="shared" si="87"/>
        <v>0</v>
      </c>
      <c r="FI45" s="5">
        <f t="shared" si="71"/>
        <v>0</v>
      </c>
      <c r="FJ45" s="4">
        <v>0</v>
      </c>
      <c r="FK45" s="4">
        <v>14</v>
      </c>
      <c r="FL45" s="4">
        <v>0</v>
      </c>
      <c r="FM45" s="4">
        <v>5</v>
      </c>
      <c r="FN45" s="31">
        <f t="shared" si="86"/>
        <v>0.6428571428571429</v>
      </c>
      <c r="FO45" s="4">
        <v>30</v>
      </c>
      <c r="FP45" s="4">
        <v>0</v>
      </c>
      <c r="FQ45" s="4">
        <v>0</v>
      </c>
      <c r="FR45" s="4">
        <v>19</v>
      </c>
      <c r="FS45" s="4">
        <v>0</v>
      </c>
      <c r="FT45" s="4">
        <v>2</v>
      </c>
      <c r="FU45" s="4">
        <v>2</v>
      </c>
      <c r="FV45" s="4">
        <v>1</v>
      </c>
      <c r="FW45" s="4">
        <v>2</v>
      </c>
      <c r="FX45" s="24">
        <v>20</v>
      </c>
      <c r="FY45" s="24">
        <v>30</v>
      </c>
      <c r="FZ45" s="4">
        <v>1</v>
      </c>
      <c r="GA45" s="4">
        <v>0</v>
      </c>
      <c r="GB45" s="4">
        <v>21</v>
      </c>
      <c r="GC45" s="4">
        <v>0</v>
      </c>
      <c r="GD45" s="4">
        <v>0</v>
      </c>
      <c r="GG45" s="4">
        <v>0</v>
      </c>
      <c r="GI45" s="4">
        <v>0</v>
      </c>
      <c r="GJ45" s="4">
        <v>0</v>
      </c>
      <c r="GK45" s="4">
        <v>0</v>
      </c>
      <c r="GL45" s="4">
        <v>0</v>
      </c>
      <c r="GM45" s="4">
        <v>0</v>
      </c>
      <c r="GN45" s="4">
        <v>0</v>
      </c>
      <c r="GO45" s="4">
        <v>0</v>
      </c>
      <c r="GP45" s="4">
        <v>0</v>
      </c>
      <c r="GQ45" s="4">
        <v>0</v>
      </c>
      <c r="GR45" s="4">
        <v>0</v>
      </c>
      <c r="GS45" s="4">
        <v>0</v>
      </c>
      <c r="GT45" s="4">
        <v>0</v>
      </c>
      <c r="GU45" s="4">
        <v>0</v>
      </c>
      <c r="GV45" s="4">
        <v>0</v>
      </c>
      <c r="GW45" s="4">
        <v>0</v>
      </c>
      <c r="GX45" s="4">
        <v>0</v>
      </c>
      <c r="GY45" s="4">
        <v>2</v>
      </c>
      <c r="GZ45" s="4">
        <v>1</v>
      </c>
      <c r="HA45" s="28">
        <v>3</v>
      </c>
      <c r="HB45" s="4">
        <v>0</v>
      </c>
      <c r="HC45" s="4">
        <v>0</v>
      </c>
      <c r="HD45" s="4">
        <v>0</v>
      </c>
      <c r="HE45" s="4">
        <v>1</v>
      </c>
      <c r="HF45" s="4">
        <v>1</v>
      </c>
      <c r="HG45" s="24">
        <v>27</v>
      </c>
      <c r="HH45" s="24">
        <v>33</v>
      </c>
      <c r="HI45" s="5">
        <f t="shared" si="77"/>
        <v>0</v>
      </c>
      <c r="HJ45" s="24">
        <v>20</v>
      </c>
      <c r="HK45" s="24">
        <v>26</v>
      </c>
      <c r="HL45" s="4">
        <v>40</v>
      </c>
      <c r="HM45" s="4">
        <v>0</v>
      </c>
      <c r="HN45" s="4">
        <v>0</v>
      </c>
      <c r="HO45" s="7">
        <v>0.02</v>
      </c>
      <c r="HP45" s="4">
        <v>0</v>
      </c>
      <c r="HQ45" s="7">
        <v>29</v>
      </c>
      <c r="HR45" s="4">
        <v>0</v>
      </c>
      <c r="HS45" s="7">
        <v>11</v>
      </c>
      <c r="HT45" s="4">
        <v>0</v>
      </c>
      <c r="HU45" s="4">
        <v>1720</v>
      </c>
      <c r="HV45" s="4">
        <v>1</v>
      </c>
      <c r="HW45" s="7">
        <v>117</v>
      </c>
      <c r="HX45" s="4">
        <v>1</v>
      </c>
      <c r="HY45" s="4">
        <v>37</v>
      </c>
      <c r="HZ45" s="24">
        <v>204</v>
      </c>
      <c r="IA45" s="4">
        <v>1</v>
      </c>
      <c r="IB45" s="7">
        <v>12.68</v>
      </c>
      <c r="IC45" s="4">
        <v>1</v>
      </c>
      <c r="ID45" s="7">
        <v>5.1100000000000003</v>
      </c>
      <c r="IE45" s="4">
        <v>132</v>
      </c>
      <c r="IF45" s="4">
        <v>0</v>
      </c>
      <c r="IG45" s="4">
        <v>373</v>
      </c>
      <c r="IH45" s="4">
        <v>0</v>
      </c>
      <c r="II45" s="4">
        <v>0</v>
      </c>
      <c r="IJ45" s="4">
        <v>23</v>
      </c>
      <c r="IK45" s="4">
        <v>1</v>
      </c>
      <c r="IL45" s="24">
        <v>25.6</v>
      </c>
      <c r="IM45" s="7">
        <v>4.5599999999999996</v>
      </c>
      <c r="IN45" s="24">
        <v>16</v>
      </c>
      <c r="IO45" s="24">
        <v>1.18</v>
      </c>
      <c r="IP45" s="24">
        <v>77</v>
      </c>
      <c r="IQ45" s="7">
        <v>6.21</v>
      </c>
      <c r="IR45" s="7">
        <v>3.88</v>
      </c>
      <c r="IS45" s="7">
        <v>1.18</v>
      </c>
      <c r="IT45" s="7">
        <v>2.09</v>
      </c>
      <c r="IU45" s="7">
        <v>5.26</v>
      </c>
      <c r="IV45" s="4">
        <f t="shared" si="76"/>
        <v>0</v>
      </c>
      <c r="IW45" s="24">
        <v>8.14</v>
      </c>
      <c r="IX45" s="4">
        <f t="shared" si="72"/>
        <v>1</v>
      </c>
      <c r="JQ45" s="1"/>
      <c r="JR45" s="1"/>
      <c r="JS45" s="1"/>
      <c r="JT45" s="1"/>
    </row>
    <row r="46" spans="1:280" x14ac:dyDescent="0.25">
      <c r="A46" s="3">
        <v>45</v>
      </c>
      <c r="B46" s="3">
        <v>0</v>
      </c>
      <c r="C46" s="3">
        <v>1</v>
      </c>
      <c r="D46" s="3">
        <v>1</v>
      </c>
      <c r="E46" s="5">
        <v>1</v>
      </c>
      <c r="F46" s="5">
        <v>68</v>
      </c>
      <c r="G46" s="55">
        <v>0</v>
      </c>
      <c r="H46" s="6">
        <v>1.76</v>
      </c>
      <c r="I46" s="5">
        <v>108</v>
      </c>
      <c r="J46" s="6">
        <f t="shared" si="48"/>
        <v>2.3228740994892592</v>
      </c>
      <c r="K46" s="6">
        <f t="shared" si="49"/>
        <v>34.865702479338843</v>
      </c>
      <c r="L46" s="5">
        <v>3</v>
      </c>
      <c r="M46" s="5">
        <v>110</v>
      </c>
      <c r="N46" s="5">
        <v>140</v>
      </c>
      <c r="O46" s="5">
        <v>90</v>
      </c>
      <c r="P46" s="5">
        <v>84</v>
      </c>
      <c r="Q46" s="5">
        <v>24</v>
      </c>
      <c r="R46" s="5">
        <v>1</v>
      </c>
      <c r="S46" s="5">
        <v>2</v>
      </c>
      <c r="T46" s="5">
        <v>0</v>
      </c>
      <c r="U46" s="5">
        <v>0</v>
      </c>
      <c r="V46" s="4">
        <v>0</v>
      </c>
      <c r="W46" s="5">
        <v>0</v>
      </c>
      <c r="X46" s="5">
        <v>1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1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1</v>
      </c>
      <c r="AW46" s="5">
        <v>1</v>
      </c>
      <c r="AX46" s="5">
        <v>0</v>
      </c>
      <c r="AY46" s="5">
        <f>IF(F46&gt;60,1,0)</f>
        <v>1</v>
      </c>
      <c r="AZ46" s="5">
        <v>0</v>
      </c>
      <c r="BA46" s="5">
        <f>C46</f>
        <v>1</v>
      </c>
      <c r="BB46" s="5">
        <v>0</v>
      </c>
      <c r="BC46" s="5">
        <v>1</v>
      </c>
      <c r="BD46" s="5">
        <v>1</v>
      </c>
      <c r="BE46" s="5">
        <v>0</v>
      </c>
      <c r="BF46" s="5">
        <v>0</v>
      </c>
      <c r="BG46" s="5">
        <v>1</v>
      </c>
      <c r="BH46" s="5">
        <v>0</v>
      </c>
      <c r="BI46" s="5">
        <v>0</v>
      </c>
      <c r="BJ46" s="5">
        <v>0</v>
      </c>
      <c r="BK46" s="5">
        <v>1</v>
      </c>
      <c r="BL46" s="5">
        <v>0</v>
      </c>
      <c r="BM46" s="5">
        <v>1</v>
      </c>
      <c r="BN46" s="5">
        <f t="shared" si="50"/>
        <v>0</v>
      </c>
      <c r="BO46" s="5">
        <f t="shared" si="51"/>
        <v>1</v>
      </c>
      <c r="BP46" s="5">
        <v>0</v>
      </c>
      <c r="BQ46" s="5">
        <f t="shared" si="52"/>
        <v>0</v>
      </c>
      <c r="BR46" s="5">
        <f t="shared" si="53"/>
        <v>0</v>
      </c>
      <c r="BS46" s="5">
        <f t="shared" si="85"/>
        <v>1</v>
      </c>
      <c r="BT46" s="5">
        <v>1</v>
      </c>
      <c r="BU46" s="23">
        <f t="shared" si="8"/>
        <v>7.5</v>
      </c>
      <c r="BV46" s="23">
        <f t="shared" si="55"/>
        <v>3</v>
      </c>
      <c r="BW46" s="5">
        <v>3</v>
      </c>
      <c r="BX46" s="5">
        <f t="shared" si="56"/>
        <v>2</v>
      </c>
      <c r="BY46" s="5">
        <f t="shared" si="57"/>
        <v>2</v>
      </c>
      <c r="BZ46" s="5">
        <f t="shared" si="58"/>
        <v>0</v>
      </c>
      <c r="CA46" s="5">
        <f t="shared" si="59"/>
        <v>0</v>
      </c>
      <c r="CB46" s="5">
        <f t="shared" si="60"/>
        <v>1</v>
      </c>
      <c r="CC46" s="5">
        <f t="shared" si="61"/>
        <v>0</v>
      </c>
      <c r="CD46" s="5">
        <f t="shared" si="62"/>
        <v>0</v>
      </c>
      <c r="CE46" s="5">
        <f t="shared" si="63"/>
        <v>0</v>
      </c>
      <c r="CF46" s="5">
        <f t="shared" si="64"/>
        <v>0</v>
      </c>
      <c r="CG46" s="5">
        <f t="shared" si="65"/>
        <v>1</v>
      </c>
      <c r="CH46" s="5">
        <f>IF(F46&gt;65,1,0)</f>
        <v>1</v>
      </c>
      <c r="CI46" s="4">
        <f t="shared" si="78"/>
        <v>10</v>
      </c>
      <c r="CJ46" s="4">
        <f t="shared" si="21"/>
        <v>4</v>
      </c>
      <c r="CK46" s="4">
        <v>2</v>
      </c>
      <c r="CL46" s="4">
        <v>2</v>
      </c>
      <c r="CM46" s="5">
        <f t="shared" si="66"/>
        <v>2</v>
      </c>
      <c r="CN46" s="5">
        <f t="shared" si="67"/>
        <v>2</v>
      </c>
      <c r="CO46" s="5">
        <f t="shared" si="68"/>
        <v>1</v>
      </c>
      <c r="CP46" s="4">
        <v>3</v>
      </c>
      <c r="CQ46" s="5">
        <f t="shared" si="69"/>
        <v>1</v>
      </c>
      <c r="CR46" s="5">
        <f>C46</f>
        <v>1</v>
      </c>
      <c r="CS46" s="4">
        <v>0</v>
      </c>
      <c r="CT46" s="4">
        <v>1</v>
      </c>
      <c r="CU46" s="4">
        <v>3</v>
      </c>
      <c r="CV46" s="4">
        <v>0</v>
      </c>
      <c r="CW46" s="5">
        <f>B46</f>
        <v>0</v>
      </c>
      <c r="CX46" s="4">
        <v>0</v>
      </c>
      <c r="CY46" s="4">
        <v>0</v>
      </c>
      <c r="CZ46" s="5">
        <f>F46</f>
        <v>68</v>
      </c>
      <c r="DA46" s="5">
        <f>IF(E46=1,1,0)</f>
        <v>1</v>
      </c>
      <c r="DB46" s="4">
        <v>0</v>
      </c>
      <c r="DC46" s="4">
        <v>1</v>
      </c>
      <c r="DD46" s="4">
        <v>0</v>
      </c>
      <c r="DE46" s="5">
        <f>IF(M46&gt;110,1,0)</f>
        <v>0</v>
      </c>
      <c r="DF46" s="5">
        <f>IF(N46&lt;100,1,0)</f>
        <v>0</v>
      </c>
      <c r="DG46" s="5">
        <f>IF(Q46&gt;30,1,0)</f>
        <v>0</v>
      </c>
      <c r="DH46" s="4">
        <v>0</v>
      </c>
      <c r="DI46" s="4">
        <v>0</v>
      </c>
      <c r="DJ46" s="5">
        <f>IF(P46&lt;90,1,0)</f>
        <v>1</v>
      </c>
      <c r="DK46" s="4">
        <f t="shared" si="79"/>
        <v>108</v>
      </c>
      <c r="DL46" s="4">
        <v>5</v>
      </c>
      <c r="DM46" s="4">
        <f t="shared" si="74"/>
        <v>2</v>
      </c>
      <c r="DN46" s="5">
        <f t="shared" si="84"/>
        <v>2</v>
      </c>
      <c r="DO46" s="5">
        <f>M46</f>
        <v>110</v>
      </c>
      <c r="DP46" s="5">
        <f t="shared" si="81"/>
        <v>1</v>
      </c>
      <c r="DQ46" s="5">
        <f t="shared" si="82"/>
        <v>0</v>
      </c>
      <c r="DR46" s="4">
        <v>1</v>
      </c>
      <c r="DS46" s="4">
        <v>0</v>
      </c>
      <c r="DT46" s="4">
        <v>0</v>
      </c>
      <c r="DU46" s="4">
        <v>0</v>
      </c>
      <c r="DV46" s="4">
        <v>1</v>
      </c>
      <c r="DW46" s="4">
        <v>31</v>
      </c>
      <c r="DX46" s="4">
        <v>42</v>
      </c>
      <c r="DY46" s="4">
        <v>44</v>
      </c>
      <c r="DZ46" s="4">
        <v>65</v>
      </c>
      <c r="EA46" s="4">
        <v>111</v>
      </c>
      <c r="EB46" s="24">
        <f>EA46/J46</f>
        <v>47.785629029315913</v>
      </c>
      <c r="EC46" s="4">
        <v>1</v>
      </c>
      <c r="ED46" s="4">
        <v>58</v>
      </c>
      <c r="EE46" s="4">
        <v>42</v>
      </c>
      <c r="EF46" s="4">
        <v>136</v>
      </c>
      <c r="EG46" s="4">
        <v>66</v>
      </c>
      <c r="EH46" s="4">
        <v>70</v>
      </c>
      <c r="EI46" s="4">
        <v>1</v>
      </c>
      <c r="EJ46" s="4">
        <v>48</v>
      </c>
      <c r="EK46" s="4">
        <v>1</v>
      </c>
      <c r="EL46" s="4">
        <v>0</v>
      </c>
      <c r="EM46" s="4">
        <v>13</v>
      </c>
      <c r="EN46" s="4">
        <v>16</v>
      </c>
      <c r="EO46" s="4">
        <v>5</v>
      </c>
      <c r="EP46" s="4">
        <v>9</v>
      </c>
      <c r="EQ46" s="4">
        <v>11</v>
      </c>
      <c r="ER46" s="4">
        <v>2</v>
      </c>
      <c r="ES46" s="4">
        <v>301</v>
      </c>
      <c r="ET46" s="24">
        <v>134.88999999999999</v>
      </c>
      <c r="EU46" s="4">
        <v>1</v>
      </c>
      <c r="EV46" s="7">
        <v>1.63</v>
      </c>
      <c r="EW46" s="4">
        <v>44</v>
      </c>
      <c r="EX46" s="4">
        <v>57</v>
      </c>
      <c r="EY46" s="4">
        <v>24</v>
      </c>
      <c r="EZ46" s="4">
        <v>133</v>
      </c>
      <c r="FA46" s="24">
        <f>EZ46/J46</f>
        <v>57.256654602693843</v>
      </c>
      <c r="FB46" s="4">
        <v>1</v>
      </c>
      <c r="FC46" s="4">
        <v>34</v>
      </c>
      <c r="FD46" s="4">
        <v>39</v>
      </c>
      <c r="FE46" s="4">
        <v>79</v>
      </c>
      <c r="FF46" s="4">
        <v>1</v>
      </c>
      <c r="FG46" s="6">
        <f t="shared" si="70"/>
        <v>0.67241379310344829</v>
      </c>
      <c r="FH46" s="5">
        <f t="shared" si="87"/>
        <v>0</v>
      </c>
      <c r="FI46" s="5">
        <f t="shared" si="71"/>
        <v>0</v>
      </c>
      <c r="FJ46" s="4">
        <v>0</v>
      </c>
      <c r="FK46" s="4">
        <v>15</v>
      </c>
      <c r="FL46" s="4">
        <v>0</v>
      </c>
      <c r="FM46" s="4">
        <v>6</v>
      </c>
      <c r="FN46" s="31">
        <f t="shared" si="86"/>
        <v>0.6</v>
      </c>
      <c r="FO46" s="4">
        <v>30</v>
      </c>
      <c r="FP46" s="4">
        <v>0</v>
      </c>
      <c r="FQ46" s="4">
        <v>1</v>
      </c>
      <c r="FR46" s="4">
        <v>15</v>
      </c>
      <c r="FS46" s="4">
        <v>1</v>
      </c>
      <c r="FT46" s="4">
        <v>0</v>
      </c>
      <c r="FU46" s="4">
        <v>2</v>
      </c>
      <c r="FV46" s="4">
        <v>1</v>
      </c>
      <c r="FW46" s="4">
        <v>2</v>
      </c>
      <c r="FX46" s="24">
        <v>20</v>
      </c>
      <c r="FY46" s="24">
        <v>30</v>
      </c>
      <c r="FZ46" s="4">
        <v>1</v>
      </c>
      <c r="GA46" s="4">
        <v>0</v>
      </c>
      <c r="GB46" s="4">
        <v>26</v>
      </c>
      <c r="GC46" s="4">
        <v>1</v>
      </c>
      <c r="GD46" s="4">
        <v>1</v>
      </c>
      <c r="GE46" s="35">
        <v>3</v>
      </c>
      <c r="GF46" s="35">
        <v>3</v>
      </c>
      <c r="GG46" s="4">
        <v>0</v>
      </c>
      <c r="GI46" s="4">
        <v>0</v>
      </c>
      <c r="GJ46" s="4">
        <v>0</v>
      </c>
      <c r="GK46" s="4">
        <v>1</v>
      </c>
      <c r="GL46" s="4">
        <v>1</v>
      </c>
      <c r="GM46" s="4">
        <v>1</v>
      </c>
      <c r="GN46" s="4">
        <v>1</v>
      </c>
      <c r="GO46" s="4">
        <v>1</v>
      </c>
      <c r="GP46" s="4">
        <v>1</v>
      </c>
      <c r="GQ46" s="4">
        <v>1</v>
      </c>
      <c r="GR46" s="4">
        <v>0</v>
      </c>
      <c r="GS46" s="4">
        <v>0</v>
      </c>
      <c r="GT46" s="4">
        <v>0</v>
      </c>
      <c r="GU46" s="4">
        <v>0</v>
      </c>
      <c r="GV46" s="4">
        <v>0</v>
      </c>
      <c r="GW46" s="4">
        <v>0</v>
      </c>
      <c r="GX46" s="4">
        <v>0</v>
      </c>
      <c r="GY46" s="4">
        <v>3</v>
      </c>
      <c r="GZ46" s="4">
        <v>1</v>
      </c>
      <c r="HA46" s="28">
        <v>3</v>
      </c>
      <c r="HB46" s="4">
        <v>0</v>
      </c>
      <c r="HC46" s="4">
        <v>0</v>
      </c>
      <c r="HD46" s="4">
        <v>1</v>
      </c>
      <c r="HE46" s="4">
        <v>1</v>
      </c>
      <c r="HF46" s="4">
        <v>1</v>
      </c>
      <c r="HG46" s="24">
        <v>38</v>
      </c>
      <c r="HH46" s="24">
        <v>35</v>
      </c>
      <c r="HI46" s="5">
        <f t="shared" si="77"/>
        <v>1</v>
      </c>
      <c r="HJ46" s="24">
        <v>24</v>
      </c>
      <c r="HK46" s="24">
        <v>28</v>
      </c>
      <c r="HL46" s="4">
        <v>70</v>
      </c>
      <c r="HM46" s="4">
        <v>0</v>
      </c>
      <c r="HN46" s="4">
        <v>0</v>
      </c>
      <c r="HO46" s="7">
        <v>0.54</v>
      </c>
      <c r="HP46" s="4">
        <v>1</v>
      </c>
      <c r="HQ46" s="7">
        <v>76.56</v>
      </c>
      <c r="HR46" s="4">
        <v>0</v>
      </c>
      <c r="HS46" s="7">
        <v>18.43</v>
      </c>
      <c r="HT46" s="4">
        <v>0</v>
      </c>
      <c r="HU46" s="4">
        <v>4363</v>
      </c>
      <c r="HV46" s="4">
        <v>1</v>
      </c>
      <c r="HW46" s="7">
        <v>92</v>
      </c>
      <c r="HX46" s="4">
        <v>0</v>
      </c>
      <c r="HY46" s="4">
        <v>73</v>
      </c>
      <c r="HZ46" s="24">
        <v>172</v>
      </c>
      <c r="IA46" s="4">
        <v>1</v>
      </c>
      <c r="IB46" s="7">
        <v>8.2899999999999991</v>
      </c>
      <c r="IC46" s="4">
        <v>0</v>
      </c>
      <c r="ID46" s="7">
        <v>4.41</v>
      </c>
      <c r="IE46" s="4">
        <v>146</v>
      </c>
      <c r="IF46" s="4">
        <v>0</v>
      </c>
      <c r="IG46" s="4">
        <v>197</v>
      </c>
      <c r="IH46" s="4">
        <v>0</v>
      </c>
      <c r="II46" s="4">
        <v>0</v>
      </c>
      <c r="IJ46" s="4">
        <v>17</v>
      </c>
      <c r="IK46" s="4">
        <v>0</v>
      </c>
      <c r="IL46" s="24">
        <v>27.9</v>
      </c>
      <c r="IM46" s="7">
        <v>3.21</v>
      </c>
      <c r="IN46" s="24">
        <v>16</v>
      </c>
      <c r="IO46" s="24">
        <v>1.18</v>
      </c>
      <c r="IP46" s="24">
        <v>75</v>
      </c>
      <c r="IQ46" s="7">
        <v>5.88</v>
      </c>
      <c r="IR46" s="7">
        <v>4.07</v>
      </c>
      <c r="IS46" s="7">
        <v>1.2</v>
      </c>
      <c r="IT46" s="7">
        <v>2.98</v>
      </c>
      <c r="IU46" s="7">
        <v>36.299999999999997</v>
      </c>
      <c r="IV46" s="4">
        <f t="shared" si="76"/>
        <v>1</v>
      </c>
      <c r="IW46" s="24">
        <v>20.39</v>
      </c>
      <c r="IX46" s="4">
        <f t="shared" si="72"/>
        <v>1</v>
      </c>
      <c r="JQ46" s="1"/>
      <c r="JR46" s="1"/>
      <c r="JS46" s="1"/>
      <c r="JT46" s="1"/>
    </row>
    <row r="47" spans="1:280" x14ac:dyDescent="0.25">
      <c r="A47" s="3">
        <v>46</v>
      </c>
      <c r="B47" s="3">
        <v>0</v>
      </c>
      <c r="C47" s="3">
        <v>0</v>
      </c>
      <c r="D47" s="3">
        <v>0</v>
      </c>
      <c r="E47" s="5">
        <v>2</v>
      </c>
      <c r="F47" s="5">
        <v>81</v>
      </c>
      <c r="G47" s="55">
        <v>0</v>
      </c>
      <c r="H47" s="6">
        <v>1.76</v>
      </c>
      <c r="I47" s="5">
        <v>75</v>
      </c>
      <c r="J47" s="6">
        <f t="shared" si="48"/>
        <v>1.9254784733003094</v>
      </c>
      <c r="K47" s="23">
        <f t="shared" si="49"/>
        <v>24.212293388429753</v>
      </c>
      <c r="L47" s="5">
        <v>1</v>
      </c>
      <c r="M47" s="5">
        <v>76</v>
      </c>
      <c r="N47" s="5">
        <v>90</v>
      </c>
      <c r="O47" s="5">
        <v>60</v>
      </c>
      <c r="P47" s="5">
        <v>92</v>
      </c>
      <c r="Q47" s="5">
        <v>22</v>
      </c>
      <c r="R47" s="5">
        <v>1</v>
      </c>
      <c r="S47" s="5">
        <v>1</v>
      </c>
      <c r="T47" s="5">
        <v>0</v>
      </c>
      <c r="U47" s="5">
        <v>0</v>
      </c>
      <c r="V47" s="4">
        <v>1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1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1</v>
      </c>
      <c r="AV47" s="5">
        <v>0</v>
      </c>
      <c r="AW47" s="5">
        <v>1</v>
      </c>
      <c r="AX47" s="5">
        <v>0</v>
      </c>
      <c r="AY47" s="5">
        <f>IF(F47&gt;60,1,0)</f>
        <v>1</v>
      </c>
      <c r="AZ47" s="5">
        <v>0</v>
      </c>
      <c r="BA47" s="5">
        <f>C47</f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1</v>
      </c>
      <c r="BK47" s="5">
        <v>1</v>
      </c>
      <c r="BL47" s="5">
        <v>0</v>
      </c>
      <c r="BM47" s="5">
        <v>0</v>
      </c>
      <c r="BN47" s="5">
        <f t="shared" si="50"/>
        <v>0</v>
      </c>
      <c r="BO47" s="5">
        <f t="shared" si="51"/>
        <v>0</v>
      </c>
      <c r="BP47" s="5">
        <v>0</v>
      </c>
      <c r="BQ47" s="5">
        <f t="shared" si="52"/>
        <v>0</v>
      </c>
      <c r="BR47" s="5">
        <f t="shared" si="53"/>
        <v>1</v>
      </c>
      <c r="BS47" s="5">
        <f t="shared" si="85"/>
        <v>0</v>
      </c>
      <c r="BT47" s="5">
        <v>1</v>
      </c>
      <c r="BU47" s="23">
        <f t="shared" si="8"/>
        <v>4</v>
      </c>
      <c r="BV47" s="23">
        <f t="shared" si="55"/>
        <v>2</v>
      </c>
      <c r="BW47" s="5">
        <v>2</v>
      </c>
      <c r="BX47" s="5">
        <f t="shared" si="56"/>
        <v>1</v>
      </c>
      <c r="BY47" s="5">
        <f t="shared" si="57"/>
        <v>2</v>
      </c>
      <c r="BZ47" s="5">
        <f t="shared" si="58"/>
        <v>0</v>
      </c>
      <c r="CA47" s="5">
        <f t="shared" si="59"/>
        <v>1</v>
      </c>
      <c r="CB47" s="5">
        <f t="shared" si="60"/>
        <v>0</v>
      </c>
      <c r="CC47" s="5">
        <f t="shared" si="61"/>
        <v>0</v>
      </c>
      <c r="CD47" s="5">
        <f t="shared" si="62"/>
        <v>0</v>
      </c>
      <c r="CE47" s="5">
        <f t="shared" si="63"/>
        <v>1</v>
      </c>
      <c r="CF47" s="5">
        <f t="shared" si="64"/>
        <v>0</v>
      </c>
      <c r="CG47" s="5">
        <f t="shared" si="65"/>
        <v>0</v>
      </c>
      <c r="CH47" s="5">
        <f>IF(F47&gt;65,1,0)</f>
        <v>1</v>
      </c>
      <c r="CI47" s="4">
        <f t="shared" si="78"/>
        <v>6</v>
      </c>
      <c r="CJ47" s="4">
        <f t="shared" si="21"/>
        <v>3</v>
      </c>
      <c r="CK47" s="4">
        <v>2</v>
      </c>
      <c r="CL47" s="4">
        <v>2</v>
      </c>
      <c r="CM47" s="5">
        <f t="shared" si="66"/>
        <v>2</v>
      </c>
      <c r="CN47" s="5">
        <f t="shared" si="67"/>
        <v>2</v>
      </c>
      <c r="CO47" s="5">
        <f t="shared" si="68"/>
        <v>1</v>
      </c>
      <c r="CP47" s="4">
        <v>0</v>
      </c>
      <c r="CQ47" s="5">
        <f t="shared" si="69"/>
        <v>0</v>
      </c>
      <c r="CR47" s="5">
        <f>C47</f>
        <v>0</v>
      </c>
      <c r="CS47" s="4">
        <v>0</v>
      </c>
      <c r="CT47" s="4">
        <v>0</v>
      </c>
      <c r="CV47" s="4">
        <v>0</v>
      </c>
      <c r="CW47" s="5">
        <f>B47</f>
        <v>0</v>
      </c>
      <c r="CX47" s="4">
        <v>0</v>
      </c>
      <c r="CY47" s="4">
        <v>0</v>
      </c>
      <c r="CZ47" s="5">
        <f>F47</f>
        <v>81</v>
      </c>
      <c r="DA47" s="5">
        <f>IF(E47=1,1,0)</f>
        <v>0</v>
      </c>
      <c r="DB47" s="4">
        <v>1</v>
      </c>
      <c r="DC47" s="4">
        <v>0</v>
      </c>
      <c r="DD47" s="4">
        <v>0</v>
      </c>
      <c r="DE47" s="5">
        <f>IF(M47&gt;110,1,0)</f>
        <v>0</v>
      </c>
      <c r="DF47" s="5">
        <f>IF(N47&lt;100,1,0)</f>
        <v>1</v>
      </c>
      <c r="DG47" s="5">
        <f>IF(Q47&gt;30,1,0)</f>
        <v>0</v>
      </c>
      <c r="DH47" s="4">
        <v>0</v>
      </c>
      <c r="DI47" s="4">
        <v>1</v>
      </c>
      <c r="DJ47" s="5">
        <f>IF(P47&lt;90,1,0)</f>
        <v>0</v>
      </c>
      <c r="DK47" s="4">
        <f t="shared" si="79"/>
        <v>201</v>
      </c>
      <c r="DL47" s="4">
        <v>5</v>
      </c>
      <c r="DM47" s="4">
        <v>3</v>
      </c>
      <c r="DN47" s="5">
        <f t="shared" si="84"/>
        <v>2</v>
      </c>
      <c r="DO47" s="5">
        <f>M47</f>
        <v>76</v>
      </c>
      <c r="DP47" s="5">
        <f t="shared" si="81"/>
        <v>0</v>
      </c>
      <c r="DQ47" s="5">
        <f t="shared" si="82"/>
        <v>0</v>
      </c>
      <c r="DR47" s="5">
        <v>0</v>
      </c>
      <c r="DS47" s="4">
        <v>1</v>
      </c>
      <c r="DT47" s="4">
        <v>0</v>
      </c>
      <c r="DU47" s="4">
        <v>0</v>
      </c>
      <c r="DV47" s="4">
        <v>1</v>
      </c>
      <c r="DW47" s="4">
        <v>38</v>
      </c>
      <c r="DX47" s="4">
        <v>36</v>
      </c>
      <c r="DY47" s="4">
        <v>44</v>
      </c>
      <c r="DZ47" s="4">
        <v>55</v>
      </c>
      <c r="EA47" s="4">
        <v>80</v>
      </c>
      <c r="EB47" s="24">
        <f>EA47/J47</f>
        <v>41.548114460546714</v>
      </c>
      <c r="EC47" s="4">
        <v>1</v>
      </c>
      <c r="ED47" s="4">
        <v>41</v>
      </c>
      <c r="EE47" s="4">
        <v>26</v>
      </c>
      <c r="EF47" s="4">
        <v>60</v>
      </c>
      <c r="EG47" s="4">
        <v>25</v>
      </c>
      <c r="EH47" s="4">
        <v>35</v>
      </c>
      <c r="EI47" s="4">
        <v>0</v>
      </c>
      <c r="EJ47" s="4">
        <v>56</v>
      </c>
      <c r="EK47" s="4">
        <v>0</v>
      </c>
      <c r="EL47" s="4">
        <v>0</v>
      </c>
      <c r="EM47" s="4">
        <v>13</v>
      </c>
      <c r="EN47" s="4">
        <v>15</v>
      </c>
      <c r="EO47" s="4">
        <v>10</v>
      </c>
      <c r="EP47" s="4">
        <v>11</v>
      </c>
      <c r="EQ47" s="4">
        <v>18</v>
      </c>
      <c r="ER47" s="4">
        <v>9</v>
      </c>
      <c r="ES47" s="4">
        <v>170</v>
      </c>
      <c r="ET47" s="24">
        <v>91.22</v>
      </c>
      <c r="EU47" s="4">
        <v>0</v>
      </c>
      <c r="EV47" s="7">
        <v>1.19</v>
      </c>
      <c r="EW47" s="4">
        <v>42</v>
      </c>
      <c r="EX47" s="4">
        <v>54</v>
      </c>
      <c r="EY47" s="4">
        <v>22</v>
      </c>
      <c r="EZ47" s="4">
        <v>80</v>
      </c>
      <c r="FA47" s="24">
        <f>EZ47/J47</f>
        <v>41.548114460546714</v>
      </c>
      <c r="FB47" s="4">
        <v>1</v>
      </c>
      <c r="FC47" s="4">
        <v>28</v>
      </c>
      <c r="FD47" s="4">
        <v>42</v>
      </c>
      <c r="FE47" s="4">
        <v>72</v>
      </c>
      <c r="FF47" s="4">
        <v>1</v>
      </c>
      <c r="FG47" s="6">
        <f t="shared" si="70"/>
        <v>1.024390243902439</v>
      </c>
      <c r="FH47" s="5">
        <f t="shared" si="87"/>
        <v>1</v>
      </c>
      <c r="FI47" s="5">
        <f t="shared" si="71"/>
        <v>1</v>
      </c>
      <c r="FJ47" s="4">
        <v>1</v>
      </c>
      <c r="FK47" s="4">
        <v>28</v>
      </c>
      <c r="FL47" s="4">
        <v>1</v>
      </c>
      <c r="FM47" s="4">
        <v>20</v>
      </c>
      <c r="FN47" s="31">
        <f t="shared" si="86"/>
        <v>0.2857142857142857</v>
      </c>
      <c r="FO47" s="4">
        <v>87</v>
      </c>
      <c r="FP47" s="4">
        <v>1</v>
      </c>
      <c r="FQ47" s="4">
        <v>1</v>
      </c>
      <c r="FR47" s="4">
        <v>13</v>
      </c>
      <c r="FS47" s="4">
        <v>1</v>
      </c>
      <c r="FT47" s="4">
        <v>2</v>
      </c>
      <c r="FU47" s="4">
        <v>3</v>
      </c>
      <c r="FV47" s="4">
        <v>2</v>
      </c>
      <c r="FW47" s="4">
        <v>3</v>
      </c>
      <c r="FX47" s="24">
        <v>57</v>
      </c>
      <c r="FY47" s="24">
        <v>87</v>
      </c>
      <c r="FZ47" s="4">
        <v>3</v>
      </c>
      <c r="GA47" s="4">
        <v>1</v>
      </c>
      <c r="GB47" s="4">
        <v>32</v>
      </c>
      <c r="GC47" s="4">
        <v>1</v>
      </c>
      <c r="GD47" s="4">
        <v>1</v>
      </c>
      <c r="GE47" s="4">
        <v>2</v>
      </c>
      <c r="GF47" s="4">
        <v>2</v>
      </c>
      <c r="GG47" s="4">
        <v>0</v>
      </c>
      <c r="GI47" s="4">
        <v>0</v>
      </c>
      <c r="GJ47" s="4">
        <v>0</v>
      </c>
      <c r="GK47" s="4">
        <v>1</v>
      </c>
      <c r="GL47" s="4">
        <v>1</v>
      </c>
      <c r="GM47" s="4">
        <v>0</v>
      </c>
      <c r="GN47" s="4">
        <v>0</v>
      </c>
      <c r="GO47" s="4">
        <v>0</v>
      </c>
      <c r="GP47" s="4">
        <v>0</v>
      </c>
      <c r="GQ47" s="4">
        <v>0</v>
      </c>
      <c r="GR47" s="4">
        <v>0</v>
      </c>
      <c r="GS47" s="4">
        <v>0</v>
      </c>
      <c r="GT47" s="4">
        <v>0</v>
      </c>
      <c r="GU47" s="4">
        <v>0</v>
      </c>
      <c r="GV47" s="4">
        <v>0</v>
      </c>
      <c r="GW47" s="4">
        <v>0</v>
      </c>
      <c r="GX47" s="4">
        <v>0</v>
      </c>
      <c r="GY47" s="4">
        <v>3</v>
      </c>
      <c r="GZ47" s="4">
        <v>1</v>
      </c>
      <c r="HA47" s="28">
        <v>3</v>
      </c>
      <c r="HB47" s="4">
        <v>0</v>
      </c>
      <c r="HC47" s="4">
        <v>0</v>
      </c>
      <c r="HD47" s="4">
        <v>1</v>
      </c>
      <c r="HE47" s="4">
        <v>1</v>
      </c>
      <c r="HF47" s="4">
        <v>1</v>
      </c>
      <c r="HG47" s="24">
        <v>34</v>
      </c>
      <c r="HH47" s="24">
        <v>33</v>
      </c>
      <c r="HI47" s="5">
        <f t="shared" si="77"/>
        <v>1</v>
      </c>
      <c r="HJ47" s="24">
        <v>22</v>
      </c>
      <c r="HK47" s="24">
        <v>26</v>
      </c>
      <c r="HL47" s="4">
        <v>70</v>
      </c>
      <c r="HM47" s="4">
        <v>0</v>
      </c>
      <c r="HN47" s="4">
        <v>1</v>
      </c>
      <c r="HO47" s="7">
        <v>2.2000000000000002</v>
      </c>
      <c r="HP47" s="4">
        <v>1</v>
      </c>
      <c r="HQ47" s="7">
        <v>70.66</v>
      </c>
      <c r="HR47" s="4">
        <v>0</v>
      </c>
      <c r="HS47" s="7">
        <v>26.05</v>
      </c>
      <c r="HT47" s="4">
        <v>1</v>
      </c>
      <c r="HU47" s="4">
        <v>4420</v>
      </c>
      <c r="HV47" s="4">
        <v>1</v>
      </c>
      <c r="HW47" s="7">
        <v>118.74</v>
      </c>
      <c r="HX47" s="4">
        <v>1</v>
      </c>
      <c r="HY47" s="4">
        <v>37</v>
      </c>
      <c r="HZ47" s="24">
        <v>345</v>
      </c>
      <c r="IA47" s="4">
        <v>1</v>
      </c>
      <c r="IB47" s="7">
        <v>8.81</v>
      </c>
      <c r="IC47" s="4">
        <v>0</v>
      </c>
      <c r="ID47" s="7">
        <v>3.87</v>
      </c>
      <c r="IE47" s="4">
        <v>129</v>
      </c>
      <c r="IF47" s="4">
        <v>0</v>
      </c>
      <c r="IG47" s="4">
        <v>240</v>
      </c>
      <c r="IH47" s="4">
        <v>0</v>
      </c>
      <c r="II47" s="4">
        <v>0</v>
      </c>
      <c r="IJ47" s="4">
        <v>35</v>
      </c>
      <c r="IK47" s="4">
        <v>1</v>
      </c>
      <c r="IL47" s="24">
        <v>31.4</v>
      </c>
      <c r="IM47" s="7">
        <v>3.88</v>
      </c>
      <c r="IN47" s="24">
        <v>27.6</v>
      </c>
      <c r="IO47" s="24">
        <v>2.1800000000000002</v>
      </c>
      <c r="IP47" s="24">
        <v>32</v>
      </c>
      <c r="IQ47" s="7">
        <v>4</v>
      </c>
      <c r="IR47" s="7">
        <v>2.82</v>
      </c>
      <c r="IS47" s="7">
        <v>1.06</v>
      </c>
      <c r="IT47" s="7">
        <v>0.83</v>
      </c>
      <c r="IU47" s="7">
        <v>56.3</v>
      </c>
      <c r="IV47" s="4">
        <f t="shared" si="76"/>
        <v>1</v>
      </c>
      <c r="IW47" s="24">
        <v>5.8</v>
      </c>
      <c r="IX47" s="4">
        <f t="shared" si="72"/>
        <v>0</v>
      </c>
      <c r="IY47" s="7">
        <v>7.33</v>
      </c>
      <c r="IZ47" s="4">
        <v>41</v>
      </c>
      <c r="JA47" s="4">
        <v>21</v>
      </c>
      <c r="JE47" s="24">
        <v>12.1</v>
      </c>
      <c r="JF47" s="4">
        <v>39</v>
      </c>
      <c r="JG47" s="4">
        <v>30</v>
      </c>
      <c r="JK47" s="24">
        <v>4.5</v>
      </c>
      <c r="JL47" s="4">
        <v>135</v>
      </c>
      <c r="JM47" s="7">
        <v>1.1100000000000001</v>
      </c>
      <c r="JO47" s="24">
        <v>6</v>
      </c>
      <c r="JP47" s="24">
        <v>4.4000000000000004</v>
      </c>
      <c r="JQ47" s="1"/>
      <c r="JR47" s="1"/>
      <c r="JS47" s="1"/>
      <c r="JT47" s="1"/>
    </row>
    <row r="48" spans="1:280" x14ac:dyDescent="0.25">
      <c r="A48" s="3">
        <v>47</v>
      </c>
      <c r="B48" s="3">
        <v>0</v>
      </c>
      <c r="C48" s="3">
        <v>0</v>
      </c>
      <c r="D48" s="3">
        <v>0</v>
      </c>
      <c r="E48" s="5">
        <v>1</v>
      </c>
      <c r="F48" s="5">
        <v>63</v>
      </c>
      <c r="G48" s="55">
        <v>0</v>
      </c>
      <c r="H48" s="6">
        <v>1.72</v>
      </c>
      <c r="I48" s="5">
        <v>80</v>
      </c>
      <c r="J48" s="6">
        <f t="shared" si="48"/>
        <v>1.9712567509223962</v>
      </c>
      <c r="K48" s="23">
        <f t="shared" si="49"/>
        <v>27.041644131963228</v>
      </c>
      <c r="L48" s="5">
        <v>2</v>
      </c>
      <c r="M48" s="5">
        <v>72</v>
      </c>
      <c r="N48" s="5">
        <v>150</v>
      </c>
      <c r="O48" s="5">
        <v>80</v>
      </c>
      <c r="P48" s="5">
        <v>97</v>
      </c>
      <c r="Q48" s="5">
        <v>19</v>
      </c>
      <c r="R48" s="5">
        <v>1</v>
      </c>
      <c r="S48" s="5">
        <v>1</v>
      </c>
      <c r="T48" s="5">
        <v>0</v>
      </c>
      <c r="U48" s="5">
        <v>0</v>
      </c>
      <c r="V48" s="4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1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1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1</v>
      </c>
      <c r="AX48" s="5">
        <v>0</v>
      </c>
      <c r="AY48" s="5">
        <f>IF(F48&gt;60,1,0)</f>
        <v>1</v>
      </c>
      <c r="AZ48" s="5">
        <v>0</v>
      </c>
      <c r="BA48" s="5">
        <f>C48</f>
        <v>0</v>
      </c>
      <c r="BB48" s="5">
        <v>0</v>
      </c>
      <c r="BC48" s="5">
        <v>1</v>
      </c>
      <c r="BD48" s="5">
        <v>0</v>
      </c>
      <c r="BE48" s="5">
        <v>0</v>
      </c>
      <c r="BF48" s="5">
        <v>0</v>
      </c>
      <c r="BG48" s="5">
        <v>0</v>
      </c>
      <c r="BH48" s="5">
        <v>1</v>
      </c>
      <c r="BI48" s="5">
        <v>0</v>
      </c>
      <c r="BJ48" s="5">
        <v>0</v>
      </c>
      <c r="BK48" s="5">
        <v>0</v>
      </c>
      <c r="BL48" s="5">
        <v>0</v>
      </c>
      <c r="BM48" s="5">
        <v>1</v>
      </c>
      <c r="BN48" s="5">
        <f t="shared" si="50"/>
        <v>1</v>
      </c>
      <c r="BO48" s="5">
        <f t="shared" si="51"/>
        <v>0</v>
      </c>
      <c r="BP48" s="5">
        <v>0</v>
      </c>
      <c r="BQ48" s="5">
        <f t="shared" si="52"/>
        <v>0</v>
      </c>
      <c r="BR48" s="5">
        <f t="shared" si="53"/>
        <v>0</v>
      </c>
      <c r="BS48" s="5">
        <f t="shared" si="85"/>
        <v>1</v>
      </c>
      <c r="BT48" s="5">
        <v>0</v>
      </c>
      <c r="BU48" s="23">
        <f t="shared" si="8"/>
        <v>4.5</v>
      </c>
      <c r="BV48" s="23">
        <f t="shared" si="55"/>
        <v>2</v>
      </c>
      <c r="BW48" s="5">
        <v>2</v>
      </c>
      <c r="BX48" s="5">
        <f t="shared" si="56"/>
        <v>2</v>
      </c>
      <c r="BY48" s="5">
        <f t="shared" si="57"/>
        <v>2</v>
      </c>
      <c r="BZ48" s="5">
        <f t="shared" si="58"/>
        <v>1</v>
      </c>
      <c r="CA48" s="5">
        <f t="shared" si="59"/>
        <v>0</v>
      </c>
      <c r="CB48" s="5">
        <f t="shared" si="60"/>
        <v>0</v>
      </c>
      <c r="CC48" s="5">
        <f t="shared" si="61"/>
        <v>0</v>
      </c>
      <c r="CD48" s="5">
        <f t="shared" si="62"/>
        <v>0</v>
      </c>
      <c r="CE48" s="5">
        <f t="shared" si="63"/>
        <v>0</v>
      </c>
      <c r="CF48" s="5">
        <f t="shared" si="64"/>
        <v>0</v>
      </c>
      <c r="CG48" s="5">
        <f t="shared" si="65"/>
        <v>1</v>
      </c>
      <c r="CH48" s="5">
        <f>IF(F48&gt;65,1,0)</f>
        <v>0</v>
      </c>
      <c r="CI48" s="4">
        <f t="shared" si="78"/>
        <v>7</v>
      </c>
      <c r="CJ48" s="4">
        <f t="shared" si="21"/>
        <v>2</v>
      </c>
      <c r="CK48" s="4">
        <v>2</v>
      </c>
      <c r="CL48" s="4">
        <v>2</v>
      </c>
      <c r="CM48" s="5">
        <f t="shared" si="66"/>
        <v>2</v>
      </c>
      <c r="CN48" s="5">
        <f t="shared" si="67"/>
        <v>1</v>
      </c>
      <c r="CO48" s="5">
        <f t="shared" si="68"/>
        <v>1</v>
      </c>
      <c r="CP48" s="4">
        <v>0</v>
      </c>
      <c r="CQ48" s="5">
        <f t="shared" si="69"/>
        <v>0</v>
      </c>
      <c r="CR48" s="5">
        <f>C48</f>
        <v>0</v>
      </c>
      <c r="CS48" s="4">
        <v>0</v>
      </c>
      <c r="CT48" s="4">
        <v>0</v>
      </c>
      <c r="CV48" s="4">
        <v>0</v>
      </c>
      <c r="CW48" s="5">
        <f>B48</f>
        <v>0</v>
      </c>
      <c r="CX48" s="4">
        <v>0</v>
      </c>
      <c r="CY48" s="4">
        <v>0</v>
      </c>
      <c r="CZ48" s="5">
        <f>F48</f>
        <v>63</v>
      </c>
      <c r="DA48" s="5">
        <f>IF(E48=1,1,0)</f>
        <v>1</v>
      </c>
      <c r="DB48" s="4">
        <v>0</v>
      </c>
      <c r="DC48" s="4">
        <v>0</v>
      </c>
      <c r="DD48" s="4">
        <v>0</v>
      </c>
      <c r="DE48" s="5">
        <f>IF(M48&gt;110,1,0)</f>
        <v>0</v>
      </c>
      <c r="DF48" s="5">
        <f>IF(N48&lt;100,1,0)</f>
        <v>0</v>
      </c>
      <c r="DG48" s="5">
        <f>IF(Q48&gt;30,1,0)</f>
        <v>0</v>
      </c>
      <c r="DH48" s="4">
        <v>0</v>
      </c>
      <c r="DI48" s="4">
        <v>0</v>
      </c>
      <c r="DJ48" s="5">
        <f>IF(P48&lt;90,1,0)</f>
        <v>0</v>
      </c>
      <c r="DK48" s="4">
        <f t="shared" si="79"/>
        <v>73</v>
      </c>
      <c r="DL48" s="4">
        <v>2</v>
      </c>
      <c r="DM48" s="4">
        <f t="shared" si="74"/>
        <v>0</v>
      </c>
      <c r="DN48" s="5">
        <f t="shared" si="84"/>
        <v>1</v>
      </c>
      <c r="DO48" s="5">
        <f>M48</f>
        <v>72</v>
      </c>
      <c r="DP48" s="5">
        <f t="shared" si="81"/>
        <v>0</v>
      </c>
      <c r="DQ48" s="5">
        <f t="shared" si="82"/>
        <v>0</v>
      </c>
      <c r="DR48" s="5">
        <v>0</v>
      </c>
      <c r="DS48" s="4">
        <v>0</v>
      </c>
      <c r="DT48" s="4">
        <v>0</v>
      </c>
      <c r="DU48" s="4">
        <v>0</v>
      </c>
      <c r="DV48" s="4">
        <v>0</v>
      </c>
      <c r="DW48" s="4">
        <v>38</v>
      </c>
      <c r="DX48" s="4">
        <v>42</v>
      </c>
      <c r="DY48" s="4">
        <v>43</v>
      </c>
      <c r="DZ48" s="4">
        <v>53</v>
      </c>
      <c r="EA48" s="4">
        <v>74</v>
      </c>
      <c r="EB48" s="24">
        <f>EA48/J48</f>
        <v>37.53950365185748</v>
      </c>
      <c r="EC48" s="4">
        <v>1</v>
      </c>
      <c r="ED48" s="4">
        <v>61</v>
      </c>
      <c r="EE48" s="4">
        <v>38</v>
      </c>
      <c r="EF48" s="4">
        <v>194</v>
      </c>
      <c r="EG48" s="4">
        <v>79</v>
      </c>
      <c r="EH48" s="4">
        <v>115</v>
      </c>
      <c r="EI48" s="4">
        <v>1</v>
      </c>
      <c r="EJ48" s="4">
        <v>59</v>
      </c>
      <c r="EK48" s="4">
        <v>0</v>
      </c>
      <c r="EL48" s="4">
        <v>0</v>
      </c>
      <c r="EM48" s="4">
        <v>10</v>
      </c>
      <c r="EN48" s="4">
        <v>14</v>
      </c>
      <c r="EO48" s="4">
        <v>10</v>
      </c>
      <c r="EP48" s="4">
        <v>11</v>
      </c>
      <c r="EQ48" s="4">
        <v>15</v>
      </c>
      <c r="ER48" s="4">
        <v>10</v>
      </c>
      <c r="ES48" s="4">
        <v>270</v>
      </c>
      <c r="ET48" s="24">
        <v>135.54</v>
      </c>
      <c r="EU48" s="4">
        <v>1</v>
      </c>
      <c r="EV48" s="7">
        <v>1</v>
      </c>
      <c r="EW48" s="4">
        <v>40</v>
      </c>
      <c r="EX48" s="4">
        <v>51</v>
      </c>
      <c r="EY48" s="4">
        <v>20</v>
      </c>
      <c r="EZ48" s="4">
        <v>60</v>
      </c>
      <c r="FA48" s="24">
        <f>EZ48/J48</f>
        <v>30.437435393397955</v>
      </c>
      <c r="FB48" s="4">
        <v>0</v>
      </c>
      <c r="FC48" s="4">
        <v>29</v>
      </c>
      <c r="FD48" s="4">
        <v>35</v>
      </c>
      <c r="FE48" s="4">
        <v>75</v>
      </c>
      <c r="FF48" s="4">
        <v>0</v>
      </c>
      <c r="FG48" s="6">
        <f t="shared" si="70"/>
        <v>0.57377049180327866</v>
      </c>
      <c r="FH48" s="5">
        <f t="shared" si="87"/>
        <v>0</v>
      </c>
      <c r="FI48" s="5">
        <f t="shared" si="71"/>
        <v>0</v>
      </c>
      <c r="FJ48" s="4">
        <v>0</v>
      </c>
      <c r="FK48" s="4">
        <v>19</v>
      </c>
      <c r="FL48" s="4">
        <v>0</v>
      </c>
      <c r="FM48" s="4">
        <v>10</v>
      </c>
      <c r="FN48" s="31">
        <f t="shared" si="86"/>
        <v>0.47368421052631576</v>
      </c>
      <c r="FO48" s="4">
        <v>20</v>
      </c>
      <c r="FP48" s="4">
        <v>0</v>
      </c>
      <c r="FQ48" s="4">
        <v>0</v>
      </c>
      <c r="FR48" s="4">
        <v>22</v>
      </c>
      <c r="FS48" s="4">
        <v>0</v>
      </c>
      <c r="FT48" s="4">
        <v>2</v>
      </c>
      <c r="FU48" s="4">
        <v>2</v>
      </c>
      <c r="FV48" s="4">
        <v>1</v>
      </c>
      <c r="FW48" s="4">
        <v>2</v>
      </c>
      <c r="FX48" s="24">
        <v>14</v>
      </c>
      <c r="FY48" s="24">
        <v>20</v>
      </c>
      <c r="FZ48" s="4">
        <v>0</v>
      </c>
      <c r="GA48" s="4">
        <v>0</v>
      </c>
      <c r="GB48" s="4">
        <v>26</v>
      </c>
      <c r="GC48" s="4">
        <v>1</v>
      </c>
      <c r="GD48" s="4">
        <v>1</v>
      </c>
      <c r="GE48" s="4">
        <v>1</v>
      </c>
      <c r="GF48" s="4">
        <v>1</v>
      </c>
      <c r="GG48" s="4">
        <v>0</v>
      </c>
      <c r="GI48" s="4">
        <v>0</v>
      </c>
      <c r="GJ48" s="4">
        <v>0</v>
      </c>
      <c r="GK48" s="4">
        <v>0</v>
      </c>
      <c r="GL48" s="4">
        <v>0</v>
      </c>
      <c r="GM48" s="4">
        <v>0</v>
      </c>
      <c r="GN48" s="4">
        <v>1</v>
      </c>
      <c r="GO48" s="4">
        <v>0</v>
      </c>
      <c r="GP48" s="4">
        <v>0</v>
      </c>
      <c r="GQ48" s="4">
        <v>0</v>
      </c>
      <c r="GR48" s="4">
        <v>0</v>
      </c>
      <c r="GS48" s="4">
        <v>0</v>
      </c>
      <c r="GT48" s="4">
        <v>0</v>
      </c>
      <c r="GU48" s="4">
        <v>0</v>
      </c>
      <c r="GV48" s="4">
        <v>0</v>
      </c>
      <c r="GW48" s="4">
        <v>0</v>
      </c>
      <c r="GX48" s="4">
        <v>0</v>
      </c>
      <c r="GY48" s="4">
        <v>1</v>
      </c>
      <c r="GZ48" s="4">
        <v>2</v>
      </c>
      <c r="HA48" s="28">
        <v>3</v>
      </c>
      <c r="HB48" s="4">
        <v>0</v>
      </c>
      <c r="HC48" s="4">
        <v>0</v>
      </c>
      <c r="HD48" s="4">
        <v>0</v>
      </c>
      <c r="HE48" s="4">
        <v>0</v>
      </c>
      <c r="HF48" s="4">
        <v>1</v>
      </c>
      <c r="HG48" s="24">
        <v>30</v>
      </c>
      <c r="HH48" s="24">
        <v>32</v>
      </c>
      <c r="HI48" s="5">
        <f t="shared" si="77"/>
        <v>0</v>
      </c>
      <c r="HJ48" s="24">
        <v>20</v>
      </c>
      <c r="HK48" s="24">
        <v>26</v>
      </c>
      <c r="HL48" s="4">
        <v>30</v>
      </c>
      <c r="HM48" s="4">
        <v>1</v>
      </c>
      <c r="HN48" s="4">
        <v>0</v>
      </c>
      <c r="HO48" s="7">
        <v>0.02</v>
      </c>
      <c r="HP48" s="4">
        <v>0</v>
      </c>
      <c r="HQ48" s="7">
        <v>55</v>
      </c>
      <c r="HR48" s="4">
        <v>0</v>
      </c>
      <c r="HS48" s="7">
        <v>4.5999999999999996</v>
      </c>
      <c r="HT48" s="4">
        <v>0</v>
      </c>
      <c r="HU48" s="4">
        <v>2406</v>
      </c>
      <c r="HV48" s="4">
        <v>1</v>
      </c>
      <c r="HW48" s="7">
        <v>76</v>
      </c>
      <c r="HX48" s="4">
        <v>0</v>
      </c>
      <c r="HY48" s="4">
        <v>92</v>
      </c>
      <c r="HZ48" s="24">
        <v>86.7</v>
      </c>
      <c r="IA48" s="4">
        <v>0</v>
      </c>
      <c r="IB48" s="7">
        <v>9.0399999999999991</v>
      </c>
      <c r="IC48" s="4">
        <v>1</v>
      </c>
      <c r="ID48" s="7">
        <v>5.21</v>
      </c>
      <c r="IE48" s="4">
        <v>158</v>
      </c>
      <c r="IF48" s="4">
        <v>0</v>
      </c>
      <c r="IG48" s="4">
        <v>227</v>
      </c>
      <c r="IH48" s="4">
        <v>0</v>
      </c>
      <c r="II48" s="4">
        <v>0</v>
      </c>
      <c r="IJ48" s="4">
        <v>5</v>
      </c>
      <c r="IK48" s="4">
        <v>0</v>
      </c>
      <c r="IL48" s="24">
        <v>27</v>
      </c>
      <c r="IM48" s="7">
        <v>3.669</v>
      </c>
      <c r="IN48" s="24">
        <v>15.3</v>
      </c>
      <c r="IO48" s="24">
        <v>1.1200000000000001</v>
      </c>
      <c r="IP48" s="24">
        <v>83.960999999999999</v>
      </c>
      <c r="IQ48" s="7">
        <v>4.38</v>
      </c>
      <c r="IR48" s="7">
        <v>2.97</v>
      </c>
      <c r="IS48" s="7">
        <v>0.67</v>
      </c>
      <c r="IT48" s="7">
        <v>1.57</v>
      </c>
      <c r="IU48" s="7">
        <v>5.45</v>
      </c>
      <c r="IV48" s="4">
        <f t="shared" si="76"/>
        <v>0</v>
      </c>
      <c r="IW48" s="24">
        <v>5.42</v>
      </c>
      <c r="IX48" s="4">
        <f t="shared" si="72"/>
        <v>0</v>
      </c>
      <c r="JQ48" s="1"/>
      <c r="JR48" s="1"/>
      <c r="JS48" s="1"/>
      <c r="JT48" s="1"/>
    </row>
    <row r="49" spans="1:297" x14ac:dyDescent="0.25">
      <c r="A49" s="3">
        <v>48</v>
      </c>
      <c r="B49" s="3">
        <v>1</v>
      </c>
      <c r="C49" s="3">
        <v>0</v>
      </c>
      <c r="D49" s="3">
        <v>0</v>
      </c>
      <c r="E49" s="5">
        <v>1</v>
      </c>
      <c r="F49" s="5">
        <v>59</v>
      </c>
      <c r="G49" s="55">
        <v>0</v>
      </c>
      <c r="H49" s="6">
        <v>1.73</v>
      </c>
      <c r="I49" s="5">
        <v>72</v>
      </c>
      <c r="J49" s="6">
        <f t="shared" si="48"/>
        <v>1.8718102811506463</v>
      </c>
      <c r="K49" s="23">
        <f t="shared" si="49"/>
        <v>24.056934745564501</v>
      </c>
      <c r="L49" s="5">
        <v>1</v>
      </c>
      <c r="M49" s="5">
        <v>102</v>
      </c>
      <c r="N49" s="5">
        <v>155</v>
      </c>
      <c r="O49" s="5">
        <v>90</v>
      </c>
      <c r="P49" s="5">
        <v>96</v>
      </c>
      <c r="Q49" s="5">
        <v>20</v>
      </c>
      <c r="R49" s="5">
        <v>1</v>
      </c>
      <c r="S49" s="5">
        <v>1</v>
      </c>
      <c r="T49" s="5">
        <v>0</v>
      </c>
      <c r="U49" s="5">
        <v>0</v>
      </c>
      <c r="V49" s="4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1</v>
      </c>
      <c r="AX49" s="5">
        <v>1</v>
      </c>
      <c r="AY49" s="5">
        <f>IF(F49&gt;60,1,0)</f>
        <v>0</v>
      </c>
      <c r="AZ49" s="5">
        <v>0</v>
      </c>
      <c r="BA49" s="5">
        <f>C49</f>
        <v>0</v>
      </c>
      <c r="BB49" s="5">
        <v>0</v>
      </c>
      <c r="BC49" s="5">
        <v>1</v>
      </c>
      <c r="BD49" s="5">
        <v>1</v>
      </c>
      <c r="BE49" s="5">
        <v>0</v>
      </c>
      <c r="BF49" s="5">
        <v>0</v>
      </c>
      <c r="BG49" s="5">
        <v>0</v>
      </c>
      <c r="BH49" s="5">
        <v>0</v>
      </c>
      <c r="BI49" s="5">
        <v>1</v>
      </c>
      <c r="BJ49" s="5">
        <v>0</v>
      </c>
      <c r="BK49" s="5">
        <v>0</v>
      </c>
      <c r="BL49" s="5">
        <v>0</v>
      </c>
      <c r="BM49" s="5">
        <v>0</v>
      </c>
      <c r="BN49" s="5">
        <f t="shared" si="50"/>
        <v>0</v>
      </c>
      <c r="BO49" s="5">
        <f t="shared" si="51"/>
        <v>1</v>
      </c>
      <c r="BP49" s="5">
        <v>0</v>
      </c>
      <c r="BQ49" s="5">
        <f t="shared" si="52"/>
        <v>1</v>
      </c>
      <c r="BR49" s="5">
        <f t="shared" si="53"/>
        <v>0</v>
      </c>
      <c r="BS49" s="5">
        <f t="shared" si="85"/>
        <v>0</v>
      </c>
      <c r="BT49" s="5">
        <v>1</v>
      </c>
      <c r="BU49" s="23">
        <f t="shared" si="8"/>
        <v>5.5</v>
      </c>
      <c r="BV49" s="23">
        <f t="shared" si="55"/>
        <v>3</v>
      </c>
      <c r="BW49" s="5">
        <v>2</v>
      </c>
      <c r="BX49" s="5">
        <f t="shared" si="56"/>
        <v>2</v>
      </c>
      <c r="BY49" s="5">
        <f t="shared" si="57"/>
        <v>2</v>
      </c>
      <c r="BZ49" s="5">
        <f t="shared" si="58"/>
        <v>0</v>
      </c>
      <c r="CA49" s="5">
        <f t="shared" si="59"/>
        <v>0</v>
      </c>
      <c r="CB49" s="5">
        <f t="shared" si="60"/>
        <v>1</v>
      </c>
      <c r="CC49" s="5">
        <f t="shared" si="61"/>
        <v>0</v>
      </c>
      <c r="CD49" s="5">
        <f t="shared" si="62"/>
        <v>1</v>
      </c>
      <c r="CE49" s="5">
        <f t="shared" si="63"/>
        <v>0</v>
      </c>
      <c r="CF49" s="5">
        <f t="shared" si="64"/>
        <v>0</v>
      </c>
      <c r="CG49" s="5">
        <f t="shared" si="65"/>
        <v>0</v>
      </c>
      <c r="CH49" s="5">
        <f>IF(F49&gt;65,1,0)</f>
        <v>0</v>
      </c>
      <c r="CI49" s="4">
        <f t="shared" si="78"/>
        <v>7</v>
      </c>
      <c r="CJ49" s="4">
        <f t="shared" si="21"/>
        <v>3</v>
      </c>
      <c r="CK49" s="4">
        <v>2</v>
      </c>
      <c r="CL49" s="4">
        <v>2</v>
      </c>
      <c r="CM49" s="5">
        <f t="shared" si="66"/>
        <v>2</v>
      </c>
      <c r="CN49" s="5">
        <f t="shared" si="67"/>
        <v>2</v>
      </c>
      <c r="CO49" s="5">
        <f t="shared" si="68"/>
        <v>1</v>
      </c>
      <c r="CP49" s="4">
        <v>0</v>
      </c>
      <c r="CQ49" s="5">
        <f t="shared" si="69"/>
        <v>0</v>
      </c>
      <c r="CR49" s="5">
        <f>C49</f>
        <v>0</v>
      </c>
      <c r="CS49" s="4">
        <v>0</v>
      </c>
      <c r="CT49" s="4">
        <v>1</v>
      </c>
      <c r="CU49" s="4">
        <v>5</v>
      </c>
      <c r="CV49" s="4">
        <v>0</v>
      </c>
      <c r="CW49" s="5">
        <f>B49</f>
        <v>1</v>
      </c>
      <c r="CX49" s="4">
        <v>0</v>
      </c>
      <c r="CY49" s="4">
        <v>0</v>
      </c>
      <c r="CZ49" s="5">
        <f>F49</f>
        <v>59</v>
      </c>
      <c r="DA49" s="5">
        <f>IF(E49=1,1,0)</f>
        <v>1</v>
      </c>
      <c r="DB49" s="4">
        <v>0</v>
      </c>
      <c r="DC49" s="4">
        <v>0</v>
      </c>
      <c r="DD49" s="4">
        <v>0</v>
      </c>
      <c r="DE49" s="5">
        <f>IF(M49&gt;110,1,0)</f>
        <v>0</v>
      </c>
      <c r="DF49" s="5">
        <f>IF(N49&lt;100,1,0)</f>
        <v>0</v>
      </c>
      <c r="DG49" s="5">
        <f>IF(Q49&gt;30,1,0)</f>
        <v>0</v>
      </c>
      <c r="DH49" s="4">
        <v>0</v>
      </c>
      <c r="DI49" s="4">
        <v>0</v>
      </c>
      <c r="DJ49" s="5">
        <f>IF(P49&lt;90,1,0)</f>
        <v>0</v>
      </c>
      <c r="DK49" s="4">
        <f t="shared" si="79"/>
        <v>69</v>
      </c>
      <c r="DL49" s="4">
        <v>2</v>
      </c>
      <c r="DM49" s="4">
        <f t="shared" si="74"/>
        <v>0</v>
      </c>
      <c r="DN49" s="5">
        <f t="shared" si="84"/>
        <v>1</v>
      </c>
      <c r="DO49" s="5">
        <f>M49</f>
        <v>102</v>
      </c>
      <c r="DP49" s="5">
        <f t="shared" si="81"/>
        <v>1</v>
      </c>
      <c r="DQ49" s="5">
        <f t="shared" si="82"/>
        <v>0</v>
      </c>
      <c r="DR49" s="4">
        <v>1</v>
      </c>
      <c r="DS49" s="4">
        <v>0</v>
      </c>
      <c r="DT49" s="4">
        <v>0</v>
      </c>
      <c r="DU49" s="4">
        <v>0</v>
      </c>
      <c r="DV49" s="4">
        <v>0</v>
      </c>
      <c r="DW49" s="4">
        <v>30</v>
      </c>
      <c r="DX49" s="4">
        <v>43</v>
      </c>
      <c r="DY49" s="4">
        <v>63</v>
      </c>
      <c r="DZ49" s="4">
        <v>48</v>
      </c>
      <c r="EA49" s="4">
        <v>82</v>
      </c>
      <c r="EB49" s="24">
        <f>EA49/J49</f>
        <v>43.807858534462504</v>
      </c>
      <c r="EC49" s="4">
        <v>1</v>
      </c>
      <c r="ED49" s="4">
        <v>59</v>
      </c>
      <c r="EE49" s="4">
        <v>39</v>
      </c>
      <c r="EF49" s="4">
        <v>112</v>
      </c>
      <c r="EG49" s="4">
        <v>52</v>
      </c>
      <c r="EH49" s="4">
        <v>60</v>
      </c>
      <c r="EI49" s="4">
        <v>1</v>
      </c>
      <c r="EJ49" s="4">
        <v>54</v>
      </c>
      <c r="EK49" s="4">
        <v>0</v>
      </c>
      <c r="EL49" s="4">
        <v>0</v>
      </c>
      <c r="EM49" s="4">
        <v>13</v>
      </c>
      <c r="EN49" s="4">
        <v>18</v>
      </c>
      <c r="EO49" s="4">
        <v>11</v>
      </c>
      <c r="EP49" s="4">
        <v>13</v>
      </c>
      <c r="EQ49" s="4">
        <v>22</v>
      </c>
      <c r="ER49" s="4">
        <v>12</v>
      </c>
      <c r="ES49" s="4">
        <v>358</v>
      </c>
      <c r="ET49" s="24">
        <v>157.38</v>
      </c>
      <c r="EU49" s="4">
        <v>1</v>
      </c>
      <c r="EV49" s="7">
        <v>1</v>
      </c>
      <c r="EW49" s="4">
        <v>59</v>
      </c>
      <c r="EX49" s="4">
        <v>49</v>
      </c>
      <c r="EY49" s="4">
        <v>22</v>
      </c>
      <c r="EZ49" s="4">
        <v>72</v>
      </c>
      <c r="FA49" s="24">
        <f>EZ49/J49</f>
        <v>38.465436761967077</v>
      </c>
      <c r="FB49" s="4">
        <v>1</v>
      </c>
      <c r="FC49" s="4">
        <v>18</v>
      </c>
      <c r="FD49" s="4">
        <v>33</v>
      </c>
      <c r="FE49" s="4">
        <v>61</v>
      </c>
      <c r="FF49" s="4">
        <v>0</v>
      </c>
      <c r="FG49" s="6">
        <f t="shared" si="70"/>
        <v>0.55932203389830504</v>
      </c>
      <c r="FH49" s="5">
        <f t="shared" si="87"/>
        <v>0</v>
      </c>
      <c r="FI49" s="5">
        <f t="shared" si="71"/>
        <v>0</v>
      </c>
      <c r="FJ49" s="4">
        <v>0</v>
      </c>
      <c r="FK49" s="4">
        <v>18</v>
      </c>
      <c r="FL49" s="4">
        <v>0</v>
      </c>
      <c r="FM49" s="4">
        <v>5</v>
      </c>
      <c r="FN49" s="31">
        <f t="shared" si="86"/>
        <v>0.72222222222222221</v>
      </c>
      <c r="FO49" s="4">
        <v>30</v>
      </c>
      <c r="FP49" s="4">
        <v>0</v>
      </c>
      <c r="FQ49" s="4">
        <v>0</v>
      </c>
      <c r="FR49" s="4">
        <v>21</v>
      </c>
      <c r="FS49" s="4">
        <v>0</v>
      </c>
      <c r="FT49" s="4">
        <v>0</v>
      </c>
      <c r="FU49" s="4">
        <v>1</v>
      </c>
      <c r="FV49" s="4">
        <v>0</v>
      </c>
      <c r="FW49" s="4">
        <v>2</v>
      </c>
      <c r="FX49" s="24">
        <v>20</v>
      </c>
      <c r="FY49" s="24">
        <v>30</v>
      </c>
      <c r="FZ49" s="4">
        <v>1</v>
      </c>
      <c r="GA49" s="4">
        <v>0</v>
      </c>
      <c r="GB49" s="4">
        <v>27</v>
      </c>
      <c r="GC49" s="4">
        <v>1</v>
      </c>
      <c r="GD49" s="4">
        <v>1</v>
      </c>
      <c r="GE49" s="4">
        <v>1</v>
      </c>
      <c r="GF49" s="4">
        <v>3</v>
      </c>
      <c r="GG49" s="4">
        <v>0</v>
      </c>
      <c r="GI49" s="4">
        <v>0</v>
      </c>
      <c r="GJ49" s="4">
        <v>0</v>
      </c>
      <c r="GK49" s="4">
        <v>1</v>
      </c>
      <c r="GL49" s="4">
        <v>0</v>
      </c>
      <c r="GM49" s="4">
        <v>1</v>
      </c>
      <c r="GN49" s="4">
        <v>1</v>
      </c>
      <c r="GO49" s="4">
        <v>0</v>
      </c>
      <c r="GP49" s="4">
        <v>0</v>
      </c>
      <c r="GQ49" s="4">
        <v>0</v>
      </c>
      <c r="GR49" s="4">
        <v>0</v>
      </c>
      <c r="GS49" s="4">
        <v>0</v>
      </c>
      <c r="GT49" s="4">
        <v>0</v>
      </c>
      <c r="GU49" s="4">
        <v>0</v>
      </c>
      <c r="GV49" s="4">
        <v>0</v>
      </c>
      <c r="GW49" s="4">
        <v>0</v>
      </c>
      <c r="GX49" s="4">
        <v>0</v>
      </c>
      <c r="GY49" s="4">
        <v>1</v>
      </c>
      <c r="GZ49" s="4">
        <v>1</v>
      </c>
      <c r="HA49" s="28">
        <v>3</v>
      </c>
      <c r="HB49" s="4">
        <v>0</v>
      </c>
      <c r="HC49" s="4">
        <v>0</v>
      </c>
      <c r="HD49" s="4">
        <v>0</v>
      </c>
      <c r="HE49" s="4">
        <v>0</v>
      </c>
      <c r="HF49" s="4">
        <v>1</v>
      </c>
      <c r="HG49" s="24">
        <v>25</v>
      </c>
      <c r="HH49" s="24">
        <v>30</v>
      </c>
      <c r="HI49" s="5">
        <f t="shared" si="77"/>
        <v>0</v>
      </c>
      <c r="HJ49" s="24">
        <v>18</v>
      </c>
      <c r="HK49" s="24">
        <v>26</v>
      </c>
      <c r="HL49" s="4">
        <v>30</v>
      </c>
      <c r="HM49" s="4">
        <v>1</v>
      </c>
      <c r="HN49" s="4">
        <v>0</v>
      </c>
      <c r="HO49" s="7">
        <v>0.01</v>
      </c>
      <c r="HP49" s="4">
        <v>0</v>
      </c>
      <c r="HQ49" s="7">
        <v>144.69999999999999</v>
      </c>
      <c r="HR49" s="4">
        <v>0</v>
      </c>
      <c r="HS49" s="7">
        <v>17.21</v>
      </c>
      <c r="HT49" s="4">
        <v>0</v>
      </c>
      <c r="HU49" s="4">
        <v>778</v>
      </c>
      <c r="HV49" s="4">
        <v>1</v>
      </c>
      <c r="HW49" s="7">
        <v>96.81</v>
      </c>
      <c r="HX49" s="4">
        <v>0</v>
      </c>
      <c r="HY49" s="4">
        <v>73</v>
      </c>
      <c r="HZ49" s="24">
        <v>27.2</v>
      </c>
      <c r="IA49" s="4">
        <v>0</v>
      </c>
      <c r="IB49" s="7">
        <v>7.13</v>
      </c>
      <c r="IC49" s="4">
        <v>0</v>
      </c>
      <c r="ID49" s="7">
        <v>5.88</v>
      </c>
      <c r="IE49" s="4">
        <v>187</v>
      </c>
      <c r="IF49" s="4">
        <v>0</v>
      </c>
      <c r="IG49" s="4">
        <v>142</v>
      </c>
      <c r="IH49" s="4">
        <v>0</v>
      </c>
      <c r="II49" s="4">
        <v>1</v>
      </c>
      <c r="IJ49" s="4">
        <v>6</v>
      </c>
      <c r="IK49" s="4">
        <v>0</v>
      </c>
      <c r="IQ49" s="7">
        <v>5.6</v>
      </c>
      <c r="IR49" s="7">
        <v>3.62</v>
      </c>
      <c r="IS49" s="7">
        <v>1.24</v>
      </c>
      <c r="IT49" s="7">
        <v>1.81</v>
      </c>
      <c r="IU49" s="7">
        <v>1.1399999999999999</v>
      </c>
      <c r="IV49" s="4">
        <f t="shared" si="76"/>
        <v>0</v>
      </c>
      <c r="IW49" s="24">
        <v>5.12</v>
      </c>
      <c r="IX49" s="4">
        <f t="shared" si="72"/>
        <v>0</v>
      </c>
      <c r="JQ49" s="1"/>
      <c r="JR49" s="1"/>
      <c r="JS49" s="1"/>
      <c r="JT49" s="1"/>
    </row>
    <row r="50" spans="1:297" s="2" customFormat="1" x14ac:dyDescent="0.25">
      <c r="A50" s="3">
        <v>49</v>
      </c>
      <c r="B50" s="3">
        <v>0</v>
      </c>
      <c r="C50" s="3">
        <v>0</v>
      </c>
      <c r="D50" s="3">
        <v>0</v>
      </c>
      <c r="E50" s="5">
        <v>1</v>
      </c>
      <c r="F50" s="5">
        <v>79</v>
      </c>
      <c r="G50" s="55">
        <v>0</v>
      </c>
      <c r="H50" s="6">
        <v>1.64</v>
      </c>
      <c r="I50" s="5">
        <v>64</v>
      </c>
      <c r="J50" s="6">
        <f t="shared" si="48"/>
        <v>1.7224188183082263</v>
      </c>
      <c r="K50" s="23">
        <f t="shared" si="49"/>
        <v>23.795359904818564</v>
      </c>
      <c r="L50" s="5">
        <v>1</v>
      </c>
      <c r="M50" s="5">
        <v>150</v>
      </c>
      <c r="N50" s="5">
        <v>130</v>
      </c>
      <c r="O50" s="5">
        <v>80</v>
      </c>
      <c r="P50" s="5">
        <v>92</v>
      </c>
      <c r="Q50" s="5">
        <v>22</v>
      </c>
      <c r="R50" s="5">
        <v>1</v>
      </c>
      <c r="S50" s="5">
        <v>1</v>
      </c>
      <c r="T50" s="5">
        <v>0</v>
      </c>
      <c r="U50" s="5">
        <v>0</v>
      </c>
      <c r="V50" s="4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1</v>
      </c>
      <c r="AF50" s="5">
        <v>0</v>
      </c>
      <c r="AG50" s="5">
        <v>0</v>
      </c>
      <c r="AH50" s="5">
        <v>0</v>
      </c>
      <c r="AI50" s="5">
        <v>1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1</v>
      </c>
      <c r="AV50" s="5">
        <v>0</v>
      </c>
      <c r="AW50" s="5">
        <v>1</v>
      </c>
      <c r="AX50" s="5">
        <v>0</v>
      </c>
      <c r="AY50" s="5">
        <f>IF(F50&gt;60,1,0)</f>
        <v>1</v>
      </c>
      <c r="AZ50" s="5">
        <v>0</v>
      </c>
      <c r="BA50" s="5">
        <f>C50</f>
        <v>0</v>
      </c>
      <c r="BB50" s="5">
        <v>0</v>
      </c>
      <c r="BC50" s="5">
        <v>1</v>
      </c>
      <c r="BD50" s="5">
        <v>1</v>
      </c>
      <c r="BE50" s="5">
        <v>0</v>
      </c>
      <c r="BF50" s="5">
        <v>1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f t="shared" si="50"/>
        <v>0</v>
      </c>
      <c r="BO50" s="5">
        <f t="shared" si="51"/>
        <v>1</v>
      </c>
      <c r="BP50" s="5">
        <v>0</v>
      </c>
      <c r="BQ50" s="5">
        <f t="shared" si="52"/>
        <v>0</v>
      </c>
      <c r="BR50" s="5">
        <f t="shared" si="53"/>
        <v>0</v>
      </c>
      <c r="BS50" s="5">
        <f t="shared" si="85"/>
        <v>0</v>
      </c>
      <c r="BT50" s="5">
        <v>0</v>
      </c>
      <c r="BU50" s="23">
        <f t="shared" si="8"/>
        <v>1.5</v>
      </c>
      <c r="BV50" s="23">
        <f t="shared" si="55"/>
        <v>1</v>
      </c>
      <c r="BW50" s="5">
        <v>1</v>
      </c>
      <c r="BX50" s="5">
        <f t="shared" si="56"/>
        <v>1</v>
      </c>
      <c r="BY50" s="5">
        <f t="shared" si="57"/>
        <v>1</v>
      </c>
      <c r="BZ50" s="5">
        <f t="shared" si="58"/>
        <v>0</v>
      </c>
      <c r="CA50" s="5">
        <f t="shared" si="59"/>
        <v>0</v>
      </c>
      <c r="CB50" s="5">
        <f t="shared" si="60"/>
        <v>1</v>
      </c>
      <c r="CC50" s="5">
        <f t="shared" si="61"/>
        <v>0</v>
      </c>
      <c r="CD50" s="5">
        <f t="shared" si="62"/>
        <v>0</v>
      </c>
      <c r="CE50" s="5">
        <f t="shared" si="63"/>
        <v>0</v>
      </c>
      <c r="CF50" s="5">
        <f t="shared" si="64"/>
        <v>0</v>
      </c>
      <c r="CG50" s="5">
        <f t="shared" si="65"/>
        <v>0</v>
      </c>
      <c r="CH50" s="5">
        <f>IF(F50&gt;65,1,0)</f>
        <v>1</v>
      </c>
      <c r="CI50" s="4">
        <f t="shared" si="78"/>
        <v>6</v>
      </c>
      <c r="CJ50" s="4">
        <f t="shared" si="21"/>
        <v>3</v>
      </c>
      <c r="CK50" s="4">
        <v>2</v>
      </c>
      <c r="CL50" s="4">
        <v>2</v>
      </c>
      <c r="CM50" s="5">
        <f t="shared" si="66"/>
        <v>2</v>
      </c>
      <c r="CN50" s="5">
        <f t="shared" si="67"/>
        <v>2</v>
      </c>
      <c r="CO50" s="5">
        <f t="shared" si="68"/>
        <v>1</v>
      </c>
      <c r="CP50" s="4">
        <v>0</v>
      </c>
      <c r="CQ50" s="5">
        <f t="shared" si="69"/>
        <v>0</v>
      </c>
      <c r="CR50" s="5">
        <f>C50</f>
        <v>0</v>
      </c>
      <c r="CS50" s="4">
        <v>1</v>
      </c>
      <c r="CT50" s="4">
        <v>1</v>
      </c>
      <c r="CU50" s="4">
        <v>1</v>
      </c>
      <c r="CV50" s="4">
        <v>0</v>
      </c>
      <c r="CW50" s="5">
        <f>B50</f>
        <v>0</v>
      </c>
      <c r="CX50" s="4">
        <v>0</v>
      </c>
      <c r="CY50" s="4">
        <v>0</v>
      </c>
      <c r="CZ50" s="5">
        <f>F50</f>
        <v>79</v>
      </c>
      <c r="DA50" s="5">
        <f>IF(E50=1,1,0)</f>
        <v>1</v>
      </c>
      <c r="DB50" s="4">
        <v>0</v>
      </c>
      <c r="DC50" s="4">
        <v>1</v>
      </c>
      <c r="DD50" s="4">
        <v>0</v>
      </c>
      <c r="DE50" s="5">
        <f>IF(M50&gt;110,1,0)</f>
        <v>1</v>
      </c>
      <c r="DF50" s="5">
        <f>IF(N50&lt;100,1,0)</f>
        <v>0</v>
      </c>
      <c r="DG50" s="5">
        <f>IF(Q50&gt;30,1,0)</f>
        <v>0</v>
      </c>
      <c r="DH50" s="4">
        <v>0</v>
      </c>
      <c r="DI50" s="4">
        <v>0</v>
      </c>
      <c r="DJ50" s="5">
        <f>IF(P50&lt;90,1,0)</f>
        <v>0</v>
      </c>
      <c r="DK50" s="4">
        <f t="shared" si="79"/>
        <v>119</v>
      </c>
      <c r="DL50" s="4">
        <v>4</v>
      </c>
      <c r="DM50" s="4">
        <f t="shared" si="74"/>
        <v>2</v>
      </c>
      <c r="DN50" s="5">
        <f t="shared" si="84"/>
        <v>2</v>
      </c>
      <c r="DO50" s="5">
        <f>M50</f>
        <v>150</v>
      </c>
      <c r="DP50" s="5">
        <f t="shared" si="81"/>
        <v>1</v>
      </c>
      <c r="DQ50" s="5">
        <f t="shared" si="82"/>
        <v>0</v>
      </c>
      <c r="DR50" s="4">
        <v>1</v>
      </c>
      <c r="DS50" s="4">
        <v>0</v>
      </c>
      <c r="DT50" s="4">
        <v>0</v>
      </c>
      <c r="DU50" s="4">
        <v>0</v>
      </c>
      <c r="DV50" s="4">
        <v>1</v>
      </c>
      <c r="DW50" s="4">
        <v>36</v>
      </c>
      <c r="DX50" s="4">
        <v>42</v>
      </c>
      <c r="DY50" s="4">
        <v>48</v>
      </c>
      <c r="DZ50" s="4">
        <v>67</v>
      </c>
      <c r="EA50" s="4">
        <v>117</v>
      </c>
      <c r="EB50" s="24">
        <f>EA50/J50</f>
        <v>67.927729746310106</v>
      </c>
      <c r="EC50" s="4">
        <v>1</v>
      </c>
      <c r="ED50" s="4">
        <v>58</v>
      </c>
      <c r="EE50" s="4">
        <v>41</v>
      </c>
      <c r="EF50" s="4">
        <v>81</v>
      </c>
      <c r="EG50" s="4">
        <v>47</v>
      </c>
      <c r="EH50" s="4">
        <v>34</v>
      </c>
      <c r="EI50" s="4">
        <v>1</v>
      </c>
      <c r="EJ50" s="4">
        <v>42</v>
      </c>
      <c r="EK50" s="4">
        <v>1</v>
      </c>
      <c r="EL50" s="4">
        <v>0</v>
      </c>
      <c r="EM50" s="4">
        <v>9</v>
      </c>
      <c r="EN50" s="4">
        <v>13</v>
      </c>
      <c r="EO50" s="4">
        <v>8</v>
      </c>
      <c r="EP50" s="4">
        <v>8</v>
      </c>
      <c r="EQ50" s="4">
        <v>12</v>
      </c>
      <c r="ER50" s="4">
        <v>8</v>
      </c>
      <c r="ES50" s="4">
        <v>183</v>
      </c>
      <c r="ET50" s="24">
        <v>107.82</v>
      </c>
      <c r="EU50" s="4">
        <v>0</v>
      </c>
      <c r="EV50" s="7">
        <v>1.38</v>
      </c>
      <c r="EW50" s="4">
        <v>47</v>
      </c>
      <c r="EX50" s="4">
        <v>57</v>
      </c>
      <c r="EY50" s="4">
        <v>23</v>
      </c>
      <c r="EZ50" s="4">
        <v>70</v>
      </c>
      <c r="FA50" s="24">
        <f>EZ50/J50</f>
        <v>40.640522070441939</v>
      </c>
      <c r="FB50" s="4">
        <v>1</v>
      </c>
      <c r="FC50" s="4">
        <v>27</v>
      </c>
      <c r="FD50" s="4">
        <v>37</v>
      </c>
      <c r="FE50" s="4">
        <v>61</v>
      </c>
      <c r="FF50" s="4">
        <v>0</v>
      </c>
      <c r="FG50" s="6">
        <f t="shared" si="70"/>
        <v>0.63793103448275867</v>
      </c>
      <c r="FH50" s="5">
        <f t="shared" si="87"/>
        <v>0</v>
      </c>
      <c r="FI50" s="5">
        <f t="shared" si="71"/>
        <v>0</v>
      </c>
      <c r="FJ50" s="4">
        <v>0</v>
      </c>
      <c r="FK50" s="4">
        <v>22</v>
      </c>
      <c r="FL50" s="4">
        <v>1</v>
      </c>
      <c r="FM50" s="4">
        <v>15</v>
      </c>
      <c r="FN50" s="31">
        <f t="shared" si="86"/>
        <v>0.31818181818181818</v>
      </c>
      <c r="FO50" s="4">
        <v>43</v>
      </c>
      <c r="FP50" s="4">
        <v>0</v>
      </c>
      <c r="FQ50" s="4">
        <v>0</v>
      </c>
      <c r="FR50" s="4">
        <v>17</v>
      </c>
      <c r="FS50" s="4">
        <v>0</v>
      </c>
      <c r="FT50" s="4">
        <v>1</v>
      </c>
      <c r="FU50" s="4">
        <v>2</v>
      </c>
      <c r="FV50" s="4">
        <v>1</v>
      </c>
      <c r="FW50" s="4">
        <v>3</v>
      </c>
      <c r="FX50" s="24">
        <v>23.9</v>
      </c>
      <c r="FY50" s="24">
        <v>43</v>
      </c>
      <c r="FZ50" s="4">
        <v>1</v>
      </c>
      <c r="GA50" s="4">
        <v>0</v>
      </c>
      <c r="GB50" s="4">
        <v>20</v>
      </c>
      <c r="GC50" s="4">
        <v>0</v>
      </c>
      <c r="GD50" s="4">
        <v>1</v>
      </c>
      <c r="GE50" s="4">
        <v>2</v>
      </c>
      <c r="GF50" s="4">
        <v>2</v>
      </c>
      <c r="GG50" s="4">
        <v>0</v>
      </c>
      <c r="GH50" s="4"/>
      <c r="GI50" s="4">
        <v>1</v>
      </c>
      <c r="GJ50" s="4">
        <v>0</v>
      </c>
      <c r="GK50" s="4">
        <v>0</v>
      </c>
      <c r="GL50" s="4">
        <v>0</v>
      </c>
      <c r="GM50" s="4">
        <v>1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1</v>
      </c>
      <c r="GZ50" s="4">
        <v>1</v>
      </c>
      <c r="HA50" s="4">
        <v>2</v>
      </c>
      <c r="HB50" s="4">
        <v>0</v>
      </c>
      <c r="HC50" s="4">
        <v>0</v>
      </c>
      <c r="HD50" s="4">
        <v>0</v>
      </c>
      <c r="HE50" s="4">
        <v>0</v>
      </c>
      <c r="HF50" s="4">
        <v>1</v>
      </c>
      <c r="HG50" s="24">
        <v>27</v>
      </c>
      <c r="HH50" s="24">
        <v>30</v>
      </c>
      <c r="HI50" s="5">
        <f t="shared" si="77"/>
        <v>0</v>
      </c>
      <c r="HJ50" s="24">
        <v>16</v>
      </c>
      <c r="HK50" s="24">
        <v>27</v>
      </c>
      <c r="HL50" s="4">
        <v>30</v>
      </c>
      <c r="HM50" s="4">
        <v>0</v>
      </c>
      <c r="HN50" s="4">
        <v>0</v>
      </c>
      <c r="HO50" s="7">
        <v>0.99</v>
      </c>
      <c r="HP50" s="4">
        <v>1</v>
      </c>
      <c r="HQ50" s="7">
        <v>224.79</v>
      </c>
      <c r="HR50" s="4">
        <v>1</v>
      </c>
      <c r="HS50" s="7">
        <v>42.53</v>
      </c>
      <c r="HT50" s="4">
        <v>1</v>
      </c>
      <c r="HU50" s="4">
        <v>1560</v>
      </c>
      <c r="HV50" s="4">
        <v>1</v>
      </c>
      <c r="HW50" s="7">
        <v>222.52</v>
      </c>
      <c r="HX50" s="4">
        <v>1</v>
      </c>
      <c r="HY50" s="4">
        <v>23</v>
      </c>
      <c r="HZ50" s="24">
        <v>1450</v>
      </c>
      <c r="IA50" s="4">
        <v>1</v>
      </c>
      <c r="IB50" s="7">
        <v>8.9499999999999993</v>
      </c>
      <c r="IC50" s="4">
        <v>0</v>
      </c>
      <c r="ID50" s="7">
        <v>4.9000000000000004</v>
      </c>
      <c r="IE50" s="4">
        <v>156</v>
      </c>
      <c r="IF50" s="4">
        <v>0</v>
      </c>
      <c r="IG50" s="4">
        <v>203</v>
      </c>
      <c r="IH50" s="4">
        <v>0</v>
      </c>
      <c r="II50" s="4">
        <v>0</v>
      </c>
      <c r="IJ50" s="4">
        <v>7</v>
      </c>
      <c r="IK50" s="4">
        <v>0</v>
      </c>
      <c r="IL50" s="24"/>
      <c r="IM50" s="7"/>
      <c r="IN50" s="24"/>
      <c r="IO50" s="24"/>
      <c r="IP50" s="24"/>
      <c r="IQ50" s="7">
        <v>3.9</v>
      </c>
      <c r="IR50" s="7">
        <v>2.48</v>
      </c>
      <c r="IS50" s="7">
        <v>1.08</v>
      </c>
      <c r="IT50" s="7">
        <v>0.89</v>
      </c>
      <c r="IU50" s="7">
        <v>12.3</v>
      </c>
      <c r="IV50" s="4">
        <f t="shared" si="76"/>
        <v>1</v>
      </c>
      <c r="IW50" s="24">
        <v>9.01</v>
      </c>
      <c r="IX50" s="4">
        <f t="shared" si="72"/>
        <v>1</v>
      </c>
      <c r="IY50" s="7">
        <v>7.21</v>
      </c>
      <c r="IZ50" s="4">
        <v>61</v>
      </c>
      <c r="JA50" s="4">
        <v>28</v>
      </c>
      <c r="JB50" s="7"/>
      <c r="JC50" s="4"/>
      <c r="JD50" s="4"/>
      <c r="JE50" s="24">
        <v>15.8</v>
      </c>
      <c r="JF50" s="4">
        <v>51</v>
      </c>
      <c r="JG50" s="4">
        <v>38</v>
      </c>
      <c r="JH50" s="24"/>
      <c r="JI50" s="24"/>
      <c r="JJ50" s="24"/>
      <c r="JK50" s="24">
        <v>5</v>
      </c>
      <c r="JL50" s="4">
        <v>143</v>
      </c>
      <c r="JM50" s="7">
        <v>0.76</v>
      </c>
      <c r="JN50" s="4"/>
      <c r="JO50" s="24">
        <v>7.7</v>
      </c>
      <c r="JP50" s="24">
        <v>4.4000000000000004</v>
      </c>
      <c r="JQ50" s="1"/>
      <c r="JR50" s="1"/>
      <c r="JS50" s="1"/>
      <c r="JT50" s="1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</row>
    <row r="51" spans="1:297" s="2" customFormat="1" x14ac:dyDescent="0.25">
      <c r="A51" s="3">
        <v>50</v>
      </c>
      <c r="B51" s="3">
        <v>0</v>
      </c>
      <c r="C51" s="3">
        <v>1</v>
      </c>
      <c r="D51" s="3">
        <v>1</v>
      </c>
      <c r="E51" s="5">
        <v>2</v>
      </c>
      <c r="F51" s="5">
        <v>78</v>
      </c>
      <c r="G51" s="55">
        <v>0</v>
      </c>
      <c r="H51" s="6">
        <v>1.78</v>
      </c>
      <c r="I51" s="5">
        <v>100</v>
      </c>
      <c r="J51" s="6">
        <f t="shared" si="48"/>
        <v>2.2433668416655537</v>
      </c>
      <c r="K51" s="6">
        <f t="shared" si="49"/>
        <v>31.561671506122963</v>
      </c>
      <c r="L51" s="5">
        <v>3</v>
      </c>
      <c r="M51" s="5">
        <v>65</v>
      </c>
      <c r="N51" s="5">
        <v>120</v>
      </c>
      <c r="O51" s="5">
        <v>80</v>
      </c>
      <c r="P51" s="5">
        <v>93</v>
      </c>
      <c r="Q51" s="5">
        <v>20</v>
      </c>
      <c r="R51" s="5">
        <v>1</v>
      </c>
      <c r="S51" s="5">
        <v>1</v>
      </c>
      <c r="T51" s="5">
        <v>0</v>
      </c>
      <c r="U51" s="5">
        <v>0</v>
      </c>
      <c r="V51" s="4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1</v>
      </c>
      <c r="AT51" s="5">
        <v>0</v>
      </c>
      <c r="AU51" s="5">
        <v>1</v>
      </c>
      <c r="AV51" s="5">
        <v>0</v>
      </c>
      <c r="AW51" s="5">
        <v>1</v>
      </c>
      <c r="AX51" s="5">
        <v>0</v>
      </c>
      <c r="AY51" s="5">
        <f>IF(F51&gt;60,1,0)</f>
        <v>1</v>
      </c>
      <c r="AZ51" s="5">
        <v>0</v>
      </c>
      <c r="BA51" s="5">
        <f>C51</f>
        <v>1</v>
      </c>
      <c r="BB51" s="5">
        <v>0</v>
      </c>
      <c r="BC51" s="5">
        <v>1</v>
      </c>
      <c r="BD51" s="5">
        <v>1</v>
      </c>
      <c r="BE51" s="5">
        <v>0</v>
      </c>
      <c r="BF51" s="5">
        <v>1</v>
      </c>
      <c r="BG51" s="5">
        <v>1</v>
      </c>
      <c r="BH51" s="5">
        <v>0</v>
      </c>
      <c r="BI51" s="5">
        <v>0</v>
      </c>
      <c r="BJ51" s="5">
        <v>0</v>
      </c>
      <c r="BK51" s="5">
        <v>0</v>
      </c>
      <c r="BL51" s="5">
        <v>1</v>
      </c>
      <c r="BM51" s="5">
        <v>1</v>
      </c>
      <c r="BN51" s="5">
        <f t="shared" si="50"/>
        <v>0</v>
      </c>
      <c r="BO51" s="5">
        <f t="shared" si="51"/>
        <v>0</v>
      </c>
      <c r="BP51" s="5">
        <v>0</v>
      </c>
      <c r="BQ51" s="5">
        <f t="shared" si="52"/>
        <v>0</v>
      </c>
      <c r="BR51" s="5">
        <f t="shared" si="53"/>
        <v>0</v>
      </c>
      <c r="BS51" s="5">
        <f t="shared" si="85"/>
        <v>1</v>
      </c>
      <c r="BT51" s="5">
        <v>1</v>
      </c>
      <c r="BU51" s="23">
        <f t="shared" si="8"/>
        <v>6</v>
      </c>
      <c r="BV51" s="23">
        <f t="shared" si="55"/>
        <v>2</v>
      </c>
      <c r="BW51" s="5">
        <v>2</v>
      </c>
      <c r="BX51" s="5">
        <f t="shared" si="56"/>
        <v>2</v>
      </c>
      <c r="BY51" s="5">
        <f t="shared" si="57"/>
        <v>2</v>
      </c>
      <c r="BZ51" s="5">
        <f t="shared" si="58"/>
        <v>0</v>
      </c>
      <c r="CA51" s="5">
        <f t="shared" si="59"/>
        <v>0</v>
      </c>
      <c r="CB51" s="5">
        <f t="shared" si="60"/>
        <v>0</v>
      </c>
      <c r="CC51" s="5">
        <f t="shared" si="61"/>
        <v>0</v>
      </c>
      <c r="CD51" s="5">
        <f t="shared" si="62"/>
        <v>0</v>
      </c>
      <c r="CE51" s="5">
        <f t="shared" si="63"/>
        <v>0</v>
      </c>
      <c r="CF51" s="5">
        <f t="shared" si="64"/>
        <v>1</v>
      </c>
      <c r="CG51" s="5">
        <f t="shared" si="65"/>
        <v>1</v>
      </c>
      <c r="CH51" s="5">
        <f>IF(F51&gt;65,1,0)</f>
        <v>1</v>
      </c>
      <c r="CI51" s="4">
        <f t="shared" si="78"/>
        <v>8</v>
      </c>
      <c r="CJ51" s="4">
        <f t="shared" si="21"/>
        <v>3</v>
      </c>
      <c r="CK51" s="4">
        <v>2</v>
      </c>
      <c r="CL51" s="4">
        <v>2</v>
      </c>
      <c r="CM51" s="5">
        <f t="shared" si="66"/>
        <v>2</v>
      </c>
      <c r="CN51" s="5">
        <f t="shared" si="67"/>
        <v>2</v>
      </c>
      <c r="CO51" s="5">
        <f t="shared" si="68"/>
        <v>1</v>
      </c>
      <c r="CP51" s="4">
        <v>3</v>
      </c>
      <c r="CQ51" s="5">
        <f t="shared" si="69"/>
        <v>0</v>
      </c>
      <c r="CR51" s="5">
        <f>C51</f>
        <v>1</v>
      </c>
      <c r="CS51" s="4">
        <v>0</v>
      </c>
      <c r="CT51" s="4">
        <v>0</v>
      </c>
      <c r="CU51" s="4"/>
      <c r="CV51" s="4">
        <v>0</v>
      </c>
      <c r="CW51" s="5">
        <f>B51</f>
        <v>0</v>
      </c>
      <c r="CX51" s="4">
        <v>0</v>
      </c>
      <c r="CY51" s="4">
        <v>0</v>
      </c>
      <c r="CZ51" s="5">
        <f>F51</f>
        <v>78</v>
      </c>
      <c r="DA51" s="5">
        <f>IF(E51=1,1,0)</f>
        <v>0</v>
      </c>
      <c r="DB51" s="4">
        <v>0</v>
      </c>
      <c r="DC51" s="4">
        <v>0</v>
      </c>
      <c r="DD51" s="4">
        <v>0</v>
      </c>
      <c r="DE51" s="5">
        <f>IF(M51&gt;110,1,0)</f>
        <v>0</v>
      </c>
      <c r="DF51" s="5">
        <f>IF(N51&lt;100,1,0)</f>
        <v>0</v>
      </c>
      <c r="DG51" s="5">
        <f>IF(Q51&gt;30,1,0)</f>
        <v>0</v>
      </c>
      <c r="DH51" s="4">
        <v>0</v>
      </c>
      <c r="DI51" s="4">
        <v>0</v>
      </c>
      <c r="DJ51" s="5">
        <f>IF(P51&lt;90,1,0)</f>
        <v>0</v>
      </c>
      <c r="DK51" s="4">
        <f t="shared" si="79"/>
        <v>78</v>
      </c>
      <c r="DL51" s="4">
        <v>2</v>
      </c>
      <c r="DM51" s="4">
        <f t="shared" si="74"/>
        <v>0</v>
      </c>
      <c r="DN51" s="5">
        <f t="shared" si="84"/>
        <v>1</v>
      </c>
      <c r="DO51" s="5">
        <f>M51</f>
        <v>65</v>
      </c>
      <c r="DP51" s="5">
        <f t="shared" si="81"/>
        <v>0</v>
      </c>
      <c r="DQ51" s="5">
        <f t="shared" si="82"/>
        <v>0</v>
      </c>
      <c r="DR51" s="4">
        <v>1</v>
      </c>
      <c r="DS51" s="4">
        <v>0</v>
      </c>
      <c r="DT51" s="4">
        <v>0</v>
      </c>
      <c r="DU51" s="4">
        <v>0</v>
      </c>
      <c r="DV51" s="4">
        <v>0</v>
      </c>
      <c r="DW51" s="4">
        <v>32</v>
      </c>
      <c r="DX51" s="4">
        <v>35</v>
      </c>
      <c r="DY51" s="4">
        <v>38</v>
      </c>
      <c r="DZ51" s="4">
        <v>51</v>
      </c>
      <c r="EA51" s="4">
        <v>68</v>
      </c>
      <c r="EB51" s="24">
        <f>EA51/J51</f>
        <v>30.31158290166865</v>
      </c>
      <c r="EC51" s="4">
        <v>0</v>
      </c>
      <c r="ED51" s="4">
        <v>46</v>
      </c>
      <c r="EE51" s="4">
        <v>31</v>
      </c>
      <c r="EF51" s="4">
        <v>77</v>
      </c>
      <c r="EG51" s="4">
        <v>32</v>
      </c>
      <c r="EH51" s="4">
        <v>45</v>
      </c>
      <c r="EI51" s="4">
        <v>0</v>
      </c>
      <c r="EJ51" s="4">
        <v>60</v>
      </c>
      <c r="EK51" s="4">
        <v>0</v>
      </c>
      <c r="EL51" s="4">
        <v>0</v>
      </c>
      <c r="EM51" s="4">
        <v>11</v>
      </c>
      <c r="EN51" s="4">
        <v>16</v>
      </c>
      <c r="EO51" s="4">
        <v>8</v>
      </c>
      <c r="EP51" s="4">
        <v>10</v>
      </c>
      <c r="EQ51" s="4">
        <v>15</v>
      </c>
      <c r="ER51" s="4">
        <v>11</v>
      </c>
      <c r="ES51" s="4">
        <v>208</v>
      </c>
      <c r="ET51" s="24">
        <v>95.53</v>
      </c>
      <c r="EU51" s="4">
        <v>1</v>
      </c>
      <c r="EV51" s="7">
        <v>1</v>
      </c>
      <c r="EW51" s="4">
        <v>38</v>
      </c>
      <c r="EX51" s="4">
        <v>50</v>
      </c>
      <c r="EY51" s="4">
        <v>19</v>
      </c>
      <c r="EZ51" s="4">
        <v>56</v>
      </c>
      <c r="FA51" s="24">
        <f>EZ51/J51</f>
        <v>24.9624800366683</v>
      </c>
      <c r="FB51" s="4">
        <v>0</v>
      </c>
      <c r="FC51" s="4">
        <v>28</v>
      </c>
      <c r="FD51" s="4">
        <v>35</v>
      </c>
      <c r="FE51" s="4">
        <v>63</v>
      </c>
      <c r="FF51" s="4">
        <v>0</v>
      </c>
      <c r="FG51" s="6">
        <f t="shared" si="70"/>
        <v>0.76086956521739135</v>
      </c>
      <c r="FH51" s="5">
        <f t="shared" si="87"/>
        <v>0</v>
      </c>
      <c r="FI51" s="5">
        <f t="shared" si="71"/>
        <v>0</v>
      </c>
      <c r="FJ51" s="4">
        <v>0</v>
      </c>
      <c r="FK51" s="4">
        <v>18</v>
      </c>
      <c r="FL51" s="4">
        <v>0</v>
      </c>
      <c r="FM51" s="4">
        <v>6</v>
      </c>
      <c r="FN51" s="31">
        <f t="shared" ref="FN51:FN58" si="88">(FK51-FM51)/FK51</f>
        <v>0.66666666666666663</v>
      </c>
      <c r="FO51" s="4">
        <v>21</v>
      </c>
      <c r="FP51" s="4">
        <v>0</v>
      </c>
      <c r="FQ51" s="4">
        <v>1</v>
      </c>
      <c r="FR51" s="4">
        <v>16</v>
      </c>
      <c r="FS51" s="4">
        <v>1</v>
      </c>
      <c r="FT51" s="4">
        <v>0</v>
      </c>
      <c r="FU51" s="4">
        <v>1</v>
      </c>
      <c r="FV51" s="4">
        <v>1</v>
      </c>
      <c r="FW51" s="4">
        <v>1</v>
      </c>
      <c r="FX51" s="24">
        <v>14.2</v>
      </c>
      <c r="FY51" s="24">
        <v>21</v>
      </c>
      <c r="FZ51" s="4">
        <v>0</v>
      </c>
      <c r="GA51" s="4">
        <v>0</v>
      </c>
      <c r="GB51" s="4">
        <v>23</v>
      </c>
      <c r="GC51" s="4">
        <v>0</v>
      </c>
      <c r="GD51" s="4">
        <v>1</v>
      </c>
      <c r="GE51" s="4">
        <v>2</v>
      </c>
      <c r="GF51" s="4">
        <v>2</v>
      </c>
      <c r="GG51" s="4">
        <v>1</v>
      </c>
      <c r="GH51" s="4">
        <v>2</v>
      </c>
      <c r="GI51" s="4">
        <v>0</v>
      </c>
      <c r="GJ51" s="4">
        <v>0</v>
      </c>
      <c r="GK51" s="4">
        <v>0</v>
      </c>
      <c r="GL51" s="4">
        <v>1</v>
      </c>
      <c r="GM51" s="4">
        <v>0</v>
      </c>
      <c r="GN51" s="4">
        <v>0</v>
      </c>
      <c r="GO51" s="4">
        <v>0</v>
      </c>
      <c r="GP51" s="4">
        <v>0</v>
      </c>
      <c r="GQ51" s="4">
        <v>0</v>
      </c>
      <c r="GR51" s="4">
        <v>1</v>
      </c>
      <c r="GS51" s="4">
        <v>0</v>
      </c>
      <c r="GT51" s="4">
        <v>0</v>
      </c>
      <c r="GU51" s="4">
        <v>0</v>
      </c>
      <c r="GV51" s="4">
        <v>0</v>
      </c>
      <c r="GW51" s="4">
        <v>0</v>
      </c>
      <c r="GX51" s="4">
        <v>0</v>
      </c>
      <c r="GY51" s="4">
        <v>2</v>
      </c>
      <c r="GZ51" s="4">
        <v>1</v>
      </c>
      <c r="HA51" s="28">
        <v>3</v>
      </c>
      <c r="HB51" s="4">
        <v>0</v>
      </c>
      <c r="HC51" s="4">
        <v>0</v>
      </c>
      <c r="HD51" s="4">
        <v>0</v>
      </c>
      <c r="HE51" s="4">
        <v>1</v>
      </c>
      <c r="HF51" s="4">
        <v>1</v>
      </c>
      <c r="HG51" s="24">
        <v>31</v>
      </c>
      <c r="HH51" s="24">
        <v>30</v>
      </c>
      <c r="HI51" s="5">
        <f t="shared" si="77"/>
        <v>1</v>
      </c>
      <c r="HJ51" s="24">
        <v>20</v>
      </c>
      <c r="HK51" s="24">
        <v>28</v>
      </c>
      <c r="HL51" s="4">
        <v>30</v>
      </c>
      <c r="HM51" s="4">
        <v>1</v>
      </c>
      <c r="HN51" s="4">
        <v>0</v>
      </c>
      <c r="HO51" s="7">
        <v>0.01</v>
      </c>
      <c r="HP51" s="4">
        <v>0</v>
      </c>
      <c r="HQ51" s="7"/>
      <c r="HR51" s="4"/>
      <c r="HS51" s="7"/>
      <c r="HT51" s="4"/>
      <c r="HU51" s="4">
        <v>3490</v>
      </c>
      <c r="HV51" s="4">
        <v>1</v>
      </c>
      <c r="HW51" s="7">
        <v>143</v>
      </c>
      <c r="HX51" s="4">
        <v>1</v>
      </c>
      <c r="HY51" s="4">
        <v>30</v>
      </c>
      <c r="HZ51" s="24">
        <v>45.3</v>
      </c>
      <c r="IA51" s="4">
        <v>0</v>
      </c>
      <c r="IB51" s="7">
        <v>5.4</v>
      </c>
      <c r="IC51" s="4">
        <v>0</v>
      </c>
      <c r="ID51" s="7">
        <v>4.51</v>
      </c>
      <c r="IE51" s="4">
        <v>128</v>
      </c>
      <c r="IF51" s="4">
        <v>0</v>
      </c>
      <c r="IG51" s="4">
        <v>149</v>
      </c>
      <c r="IH51" s="4">
        <v>0</v>
      </c>
      <c r="II51" s="4">
        <v>1</v>
      </c>
      <c r="IJ51" s="4">
        <v>7</v>
      </c>
      <c r="IK51" s="4">
        <v>0</v>
      </c>
      <c r="IL51" s="24">
        <v>25.6</v>
      </c>
      <c r="IM51" s="7">
        <v>4.25</v>
      </c>
      <c r="IN51" s="24">
        <v>14.7</v>
      </c>
      <c r="IO51" s="24">
        <v>1.07</v>
      </c>
      <c r="IP51" s="24">
        <v>89</v>
      </c>
      <c r="IQ51" s="7">
        <v>3.94</v>
      </c>
      <c r="IR51" s="7">
        <v>2.29</v>
      </c>
      <c r="IS51" s="7">
        <v>1.02</v>
      </c>
      <c r="IT51" s="7">
        <v>2.14</v>
      </c>
      <c r="IU51" s="7">
        <v>1.3</v>
      </c>
      <c r="IV51" s="4">
        <f t="shared" si="76"/>
        <v>0</v>
      </c>
      <c r="IW51" s="24">
        <v>6.14</v>
      </c>
      <c r="IX51" s="4">
        <f t="shared" si="72"/>
        <v>1</v>
      </c>
      <c r="IY51" s="7"/>
      <c r="IZ51" s="4"/>
      <c r="JA51" s="4"/>
      <c r="JB51" s="7"/>
      <c r="JC51" s="4"/>
      <c r="JD51" s="4"/>
      <c r="JE51" s="24"/>
      <c r="JF51" s="4"/>
      <c r="JG51" s="4"/>
      <c r="JH51" s="24"/>
      <c r="JI51" s="24"/>
      <c r="JJ51" s="24"/>
      <c r="JK51" s="24"/>
      <c r="JL51" s="4"/>
      <c r="JM51" s="7"/>
      <c r="JN51" s="4"/>
      <c r="JO51" s="24"/>
      <c r="JP51" s="24"/>
      <c r="JQ51" s="1"/>
      <c r="JR51" s="1"/>
      <c r="JS51" s="1"/>
      <c r="JT51" s="1"/>
      <c r="JU51"/>
      <c r="JV51"/>
      <c r="JW51"/>
      <c r="JX51"/>
      <c r="JY51"/>
      <c r="JZ51"/>
      <c r="KA51"/>
      <c r="KB51"/>
      <c r="KC51"/>
      <c r="KD51"/>
      <c r="KE51"/>
      <c r="KF51"/>
      <c r="KG51"/>
    </row>
    <row r="52" spans="1:297" s="2" customFormat="1" x14ac:dyDescent="0.25">
      <c r="A52" s="3">
        <v>51</v>
      </c>
      <c r="B52" s="3">
        <v>0</v>
      </c>
      <c r="C52" s="3">
        <v>1</v>
      </c>
      <c r="D52" s="3">
        <v>0</v>
      </c>
      <c r="E52" s="5">
        <v>2</v>
      </c>
      <c r="F52" s="5">
        <v>81</v>
      </c>
      <c r="G52" s="55">
        <v>0</v>
      </c>
      <c r="H52" s="6">
        <v>1.68</v>
      </c>
      <c r="I52" s="5">
        <v>120</v>
      </c>
      <c r="J52" s="6">
        <f t="shared" si="48"/>
        <v>2.4045594744489072</v>
      </c>
      <c r="K52" s="6">
        <f t="shared" si="49"/>
        <v>42.517006802721092</v>
      </c>
      <c r="L52" s="5">
        <v>5</v>
      </c>
      <c r="M52" s="5">
        <v>112</v>
      </c>
      <c r="N52" s="5">
        <v>125</v>
      </c>
      <c r="O52" s="5">
        <v>80</v>
      </c>
      <c r="P52" s="5">
        <v>89</v>
      </c>
      <c r="Q52" s="5">
        <v>24</v>
      </c>
      <c r="R52" s="5">
        <v>1</v>
      </c>
      <c r="S52" s="5">
        <v>2</v>
      </c>
      <c r="T52" s="5">
        <v>0</v>
      </c>
      <c r="U52" s="5">
        <v>0</v>
      </c>
      <c r="V52" s="4">
        <v>0</v>
      </c>
      <c r="W52" s="5">
        <v>0</v>
      </c>
      <c r="X52" s="5">
        <v>1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1</v>
      </c>
      <c r="AV52" s="5">
        <v>0</v>
      </c>
      <c r="AW52" s="5">
        <v>1</v>
      </c>
      <c r="AX52" s="5">
        <v>0</v>
      </c>
      <c r="AY52" s="5">
        <f>IF(F52&gt;60,1,0)</f>
        <v>1</v>
      </c>
      <c r="AZ52" s="5">
        <v>0</v>
      </c>
      <c r="BA52" s="5">
        <f>C52</f>
        <v>1</v>
      </c>
      <c r="BB52" s="5">
        <v>0</v>
      </c>
      <c r="BC52" s="5">
        <v>1</v>
      </c>
      <c r="BD52" s="5">
        <v>1</v>
      </c>
      <c r="BE52" s="5">
        <v>1</v>
      </c>
      <c r="BF52" s="5">
        <v>0</v>
      </c>
      <c r="BG52" s="5">
        <v>0</v>
      </c>
      <c r="BH52" s="5">
        <v>0</v>
      </c>
      <c r="BI52" s="5">
        <v>0</v>
      </c>
      <c r="BJ52" s="5">
        <v>1</v>
      </c>
      <c r="BK52" s="5">
        <v>0</v>
      </c>
      <c r="BL52" s="5">
        <v>0</v>
      </c>
      <c r="BM52" s="5">
        <v>0</v>
      </c>
      <c r="BN52" s="5">
        <f t="shared" si="50"/>
        <v>0</v>
      </c>
      <c r="BO52" s="5">
        <f t="shared" si="51"/>
        <v>1</v>
      </c>
      <c r="BP52" s="5">
        <v>0</v>
      </c>
      <c r="BQ52" s="5">
        <f t="shared" si="52"/>
        <v>0</v>
      </c>
      <c r="BR52" s="5">
        <f t="shared" si="53"/>
        <v>0</v>
      </c>
      <c r="BS52" s="5">
        <f t="shared" si="85"/>
        <v>0</v>
      </c>
      <c r="BT52" s="5">
        <v>0</v>
      </c>
      <c r="BU52" s="23">
        <f t="shared" si="8"/>
        <v>1.5</v>
      </c>
      <c r="BV52" s="23">
        <f t="shared" si="55"/>
        <v>1</v>
      </c>
      <c r="BW52" s="5">
        <v>1</v>
      </c>
      <c r="BX52" s="5">
        <f t="shared" si="56"/>
        <v>1</v>
      </c>
      <c r="BY52" s="5">
        <f t="shared" si="57"/>
        <v>1</v>
      </c>
      <c r="BZ52" s="5">
        <f t="shared" si="58"/>
        <v>0</v>
      </c>
      <c r="CA52" s="5">
        <f t="shared" si="59"/>
        <v>0</v>
      </c>
      <c r="CB52" s="5">
        <f t="shared" si="60"/>
        <v>1</v>
      </c>
      <c r="CC52" s="5">
        <f t="shared" si="61"/>
        <v>0</v>
      </c>
      <c r="CD52" s="5">
        <f t="shared" si="62"/>
        <v>0</v>
      </c>
      <c r="CE52" s="5">
        <f t="shared" si="63"/>
        <v>0</v>
      </c>
      <c r="CF52" s="5">
        <f t="shared" si="64"/>
        <v>0</v>
      </c>
      <c r="CG52" s="5">
        <f t="shared" si="65"/>
        <v>0</v>
      </c>
      <c r="CH52" s="5">
        <f>IF(F52&gt;65,1,0)</f>
        <v>1</v>
      </c>
      <c r="CI52" s="4">
        <f t="shared" si="78"/>
        <v>6</v>
      </c>
      <c r="CJ52" s="4">
        <f t="shared" si="21"/>
        <v>3</v>
      </c>
      <c r="CK52" s="4">
        <v>2</v>
      </c>
      <c r="CL52" s="4">
        <v>2</v>
      </c>
      <c r="CM52" s="5">
        <f t="shared" si="66"/>
        <v>2</v>
      </c>
      <c r="CN52" s="5">
        <f t="shared" si="67"/>
        <v>2</v>
      </c>
      <c r="CO52" s="5">
        <f t="shared" si="68"/>
        <v>1</v>
      </c>
      <c r="CP52" s="4">
        <v>0</v>
      </c>
      <c r="CQ52" s="5">
        <f t="shared" si="69"/>
        <v>0</v>
      </c>
      <c r="CR52" s="5">
        <f>C52</f>
        <v>1</v>
      </c>
      <c r="CS52" s="4">
        <v>0</v>
      </c>
      <c r="CT52" s="4">
        <v>1</v>
      </c>
      <c r="CU52" s="4">
        <v>1</v>
      </c>
      <c r="CV52" s="4">
        <v>0</v>
      </c>
      <c r="CW52" s="5">
        <f>B52</f>
        <v>0</v>
      </c>
      <c r="CX52" s="4">
        <v>0</v>
      </c>
      <c r="CY52" s="4">
        <v>0</v>
      </c>
      <c r="CZ52" s="5">
        <f>F52</f>
        <v>81</v>
      </c>
      <c r="DA52" s="5">
        <f>IF(E52=1,1,0)</f>
        <v>0</v>
      </c>
      <c r="DB52" s="4">
        <v>0</v>
      </c>
      <c r="DC52" s="4">
        <v>0</v>
      </c>
      <c r="DD52" s="4">
        <v>0</v>
      </c>
      <c r="DE52" s="5">
        <f>IF(M52&gt;110,1,0)</f>
        <v>1</v>
      </c>
      <c r="DF52" s="5">
        <f>IF(N52&lt;100,1,0)</f>
        <v>0</v>
      </c>
      <c r="DG52" s="5">
        <f>IF(Q52&gt;30,1,0)</f>
        <v>0</v>
      </c>
      <c r="DH52" s="4">
        <v>0</v>
      </c>
      <c r="DI52" s="4">
        <v>1</v>
      </c>
      <c r="DJ52" s="5">
        <f>IF(P52&lt;90,1,0)</f>
        <v>1</v>
      </c>
      <c r="DK52" s="4">
        <f t="shared" si="79"/>
        <v>181</v>
      </c>
      <c r="DL52" s="4">
        <v>5</v>
      </c>
      <c r="DM52" s="4">
        <v>3</v>
      </c>
      <c r="DN52" s="5">
        <f t="shared" si="84"/>
        <v>2</v>
      </c>
      <c r="DO52" s="5">
        <f>M52</f>
        <v>112</v>
      </c>
      <c r="DP52" s="5">
        <f t="shared" si="81"/>
        <v>1</v>
      </c>
      <c r="DQ52" s="5">
        <f t="shared" si="82"/>
        <v>0</v>
      </c>
      <c r="DR52" s="4">
        <v>1</v>
      </c>
      <c r="DS52" s="4">
        <v>1</v>
      </c>
      <c r="DT52" s="4">
        <v>0</v>
      </c>
      <c r="DU52" s="4">
        <v>0</v>
      </c>
      <c r="DV52" s="4">
        <v>0</v>
      </c>
      <c r="DW52" s="4">
        <v>29</v>
      </c>
      <c r="DX52" s="4">
        <v>40</v>
      </c>
      <c r="DY52" s="4">
        <v>39</v>
      </c>
      <c r="DZ52" s="4">
        <v>51</v>
      </c>
      <c r="EA52" s="4">
        <v>80</v>
      </c>
      <c r="EB52" s="24">
        <f>EA52/J52</f>
        <v>33.270127376797333</v>
      </c>
      <c r="EC52" s="4">
        <v>0</v>
      </c>
      <c r="ED52" s="4">
        <v>37</v>
      </c>
      <c r="EE52" s="4">
        <v>25</v>
      </c>
      <c r="EF52" s="4">
        <v>57</v>
      </c>
      <c r="EG52" s="4">
        <v>21</v>
      </c>
      <c r="EH52" s="4">
        <v>36</v>
      </c>
      <c r="EI52" s="4">
        <v>0</v>
      </c>
      <c r="EJ52" s="4">
        <v>63</v>
      </c>
      <c r="EK52" s="4">
        <v>0</v>
      </c>
      <c r="EL52" s="4">
        <v>0</v>
      </c>
      <c r="EM52" s="4">
        <v>11</v>
      </c>
      <c r="EN52" s="4">
        <v>14</v>
      </c>
      <c r="EO52" s="4">
        <v>5</v>
      </c>
      <c r="EP52" s="4">
        <v>10</v>
      </c>
      <c r="EQ52" s="4">
        <v>14</v>
      </c>
      <c r="ER52" s="4">
        <v>6</v>
      </c>
      <c r="ES52" s="4">
        <v>152</v>
      </c>
      <c r="ET52" s="24">
        <v>67.37</v>
      </c>
      <c r="EU52" s="4">
        <v>0</v>
      </c>
      <c r="EV52" s="7">
        <v>1</v>
      </c>
      <c r="EW52" s="4">
        <v>32</v>
      </c>
      <c r="EX52" s="4">
        <v>53</v>
      </c>
      <c r="EY52" s="4">
        <v>17</v>
      </c>
      <c r="EZ52" s="4">
        <v>60</v>
      </c>
      <c r="FA52" s="24">
        <f>EZ52/J52</f>
        <v>24.952595532598004</v>
      </c>
      <c r="FB52" s="4">
        <v>0</v>
      </c>
      <c r="FC52" s="4">
        <v>30</v>
      </c>
      <c r="FD52" s="4">
        <v>34</v>
      </c>
      <c r="FE52" s="4">
        <v>50</v>
      </c>
      <c r="FF52" s="4">
        <v>0</v>
      </c>
      <c r="FG52" s="6">
        <f t="shared" si="70"/>
        <v>0.91891891891891897</v>
      </c>
      <c r="FH52" s="5">
        <f t="shared" si="87"/>
        <v>0</v>
      </c>
      <c r="FI52" s="5">
        <f t="shared" si="71"/>
        <v>1</v>
      </c>
      <c r="FJ52" s="4">
        <v>0</v>
      </c>
      <c r="FK52" s="4">
        <v>18</v>
      </c>
      <c r="FL52" s="4">
        <v>0</v>
      </c>
      <c r="FM52" s="4">
        <v>6</v>
      </c>
      <c r="FN52" s="31">
        <f t="shared" si="88"/>
        <v>0.66666666666666663</v>
      </c>
      <c r="FO52" s="4">
        <v>27</v>
      </c>
      <c r="FP52" s="4">
        <v>0</v>
      </c>
      <c r="FQ52" s="4">
        <v>0</v>
      </c>
      <c r="FR52" s="4">
        <v>16</v>
      </c>
      <c r="FS52" s="4">
        <v>1</v>
      </c>
      <c r="FT52" s="4">
        <v>1</v>
      </c>
      <c r="FU52" s="4">
        <v>2</v>
      </c>
      <c r="FV52" s="4">
        <v>1</v>
      </c>
      <c r="FW52" s="4">
        <v>2</v>
      </c>
      <c r="FX52" s="24">
        <v>18</v>
      </c>
      <c r="FY52" s="24">
        <v>27</v>
      </c>
      <c r="FZ52" s="4">
        <v>0</v>
      </c>
      <c r="GA52" s="4">
        <v>0</v>
      </c>
      <c r="GB52" s="4">
        <v>22</v>
      </c>
      <c r="GC52" s="4">
        <v>0</v>
      </c>
      <c r="GD52" s="4">
        <v>0</v>
      </c>
      <c r="GE52" s="4"/>
      <c r="GF52" s="4"/>
      <c r="GG52" s="4">
        <v>0</v>
      </c>
      <c r="GH52" s="4"/>
      <c r="GI52" s="4">
        <v>0</v>
      </c>
      <c r="GJ52" s="4">
        <v>0</v>
      </c>
      <c r="GK52" s="4">
        <v>0</v>
      </c>
      <c r="GL52" s="4">
        <v>0</v>
      </c>
      <c r="GM52" s="4">
        <v>0</v>
      </c>
      <c r="GN52" s="4">
        <v>0</v>
      </c>
      <c r="GO52" s="4">
        <v>0</v>
      </c>
      <c r="GP52" s="4">
        <v>0</v>
      </c>
      <c r="GQ52" s="4">
        <v>0</v>
      </c>
      <c r="GR52" s="4">
        <v>0</v>
      </c>
      <c r="GS52" s="4">
        <v>0</v>
      </c>
      <c r="GT52" s="4">
        <v>0</v>
      </c>
      <c r="GU52" s="4">
        <v>0</v>
      </c>
      <c r="GV52" s="4">
        <v>0</v>
      </c>
      <c r="GW52" s="4">
        <v>0</v>
      </c>
      <c r="GX52" s="4">
        <v>0</v>
      </c>
      <c r="GY52" s="4">
        <v>1</v>
      </c>
      <c r="GZ52" s="4">
        <v>1</v>
      </c>
      <c r="HA52" s="28">
        <v>3</v>
      </c>
      <c r="HB52" s="4">
        <v>0</v>
      </c>
      <c r="HC52" s="4">
        <v>0</v>
      </c>
      <c r="HD52" s="4">
        <v>0</v>
      </c>
      <c r="HE52" s="4">
        <v>0</v>
      </c>
      <c r="HF52" s="4">
        <v>1</v>
      </c>
      <c r="HG52" s="24">
        <v>27</v>
      </c>
      <c r="HH52" s="24">
        <v>30</v>
      </c>
      <c r="HI52" s="5">
        <f t="shared" si="77"/>
        <v>0</v>
      </c>
      <c r="HJ52" s="24">
        <v>22</v>
      </c>
      <c r="HK52" s="24">
        <v>28</v>
      </c>
      <c r="HL52" s="4">
        <v>30</v>
      </c>
      <c r="HM52" s="4">
        <v>1</v>
      </c>
      <c r="HN52" s="4">
        <v>0</v>
      </c>
      <c r="HO52" s="6">
        <v>0.01</v>
      </c>
      <c r="HP52" s="4">
        <v>0</v>
      </c>
      <c r="HQ52" s="7">
        <v>242</v>
      </c>
      <c r="HR52" s="4">
        <v>1</v>
      </c>
      <c r="HS52" s="7">
        <v>28</v>
      </c>
      <c r="HT52" s="4">
        <v>1</v>
      </c>
      <c r="HU52" s="4">
        <v>1160</v>
      </c>
      <c r="HV52" s="4">
        <v>1</v>
      </c>
      <c r="HW52" s="7">
        <v>98</v>
      </c>
      <c r="HX52" s="4">
        <v>0</v>
      </c>
      <c r="HY52" s="4">
        <v>47</v>
      </c>
      <c r="HZ52" s="24">
        <v>112</v>
      </c>
      <c r="IA52" s="4">
        <v>1</v>
      </c>
      <c r="IB52" s="7">
        <v>8.18</v>
      </c>
      <c r="IC52" s="4">
        <v>0</v>
      </c>
      <c r="ID52" s="7">
        <v>3.96</v>
      </c>
      <c r="IE52" s="4">
        <v>118</v>
      </c>
      <c r="IF52" s="4">
        <v>0</v>
      </c>
      <c r="IG52" s="4">
        <v>209</v>
      </c>
      <c r="IH52" s="4">
        <v>0</v>
      </c>
      <c r="II52" s="4">
        <v>0</v>
      </c>
      <c r="IJ52" s="4">
        <v>18</v>
      </c>
      <c r="IK52" s="4">
        <v>0</v>
      </c>
      <c r="IL52" s="24">
        <v>25.5</v>
      </c>
      <c r="IM52" s="7">
        <v>2.93</v>
      </c>
      <c r="IN52" s="24">
        <v>13.4</v>
      </c>
      <c r="IO52" s="24">
        <v>0.96</v>
      </c>
      <c r="IP52" s="24">
        <v>107</v>
      </c>
      <c r="IQ52" s="7">
        <v>4.07</v>
      </c>
      <c r="IR52" s="7">
        <v>2.34</v>
      </c>
      <c r="IS52" s="7">
        <v>1.23</v>
      </c>
      <c r="IT52" s="7">
        <v>2.02</v>
      </c>
      <c r="IU52" s="7">
        <v>2.2999999999999998</v>
      </c>
      <c r="IV52" s="4">
        <f t="shared" si="76"/>
        <v>0</v>
      </c>
      <c r="IW52" s="24">
        <v>5.5</v>
      </c>
      <c r="IX52" s="4">
        <f t="shared" si="72"/>
        <v>0</v>
      </c>
      <c r="IY52" s="7">
        <v>7.41</v>
      </c>
      <c r="IZ52" s="4">
        <v>41</v>
      </c>
      <c r="JA52" s="4">
        <v>29</v>
      </c>
      <c r="JB52" s="7"/>
      <c r="JC52" s="4"/>
      <c r="JD52" s="4"/>
      <c r="JE52" s="24">
        <v>10.9</v>
      </c>
      <c r="JF52" s="4">
        <v>35</v>
      </c>
      <c r="JG52" s="4">
        <v>56</v>
      </c>
      <c r="JH52" s="24"/>
      <c r="JI52" s="24"/>
      <c r="JJ52" s="24"/>
      <c r="JK52" s="24">
        <v>4.2</v>
      </c>
      <c r="JL52" s="4">
        <v>142</v>
      </c>
      <c r="JM52" s="7">
        <v>0.95</v>
      </c>
      <c r="JN52" s="4"/>
      <c r="JO52" s="24">
        <v>7.2</v>
      </c>
      <c r="JP52" s="24">
        <v>1.3</v>
      </c>
      <c r="JQ52" s="1"/>
      <c r="JR52" s="1"/>
      <c r="JS52" s="1"/>
      <c r="JT52" s="1"/>
      <c r="JU52"/>
      <c r="JV52"/>
      <c r="JW52"/>
      <c r="JX52"/>
      <c r="JY52"/>
      <c r="JZ52"/>
      <c r="KA52"/>
      <c r="KB52"/>
      <c r="KC52"/>
    </row>
    <row r="53" spans="1:297" s="2" customFormat="1" x14ac:dyDescent="0.25">
      <c r="A53" s="3">
        <v>52</v>
      </c>
      <c r="B53" s="3">
        <v>0</v>
      </c>
      <c r="C53" s="3">
        <v>0</v>
      </c>
      <c r="D53" s="3">
        <v>0</v>
      </c>
      <c r="E53" s="5">
        <v>2</v>
      </c>
      <c r="F53" s="5">
        <v>82</v>
      </c>
      <c r="G53" s="55">
        <v>0</v>
      </c>
      <c r="H53" s="6">
        <v>1.58</v>
      </c>
      <c r="I53" s="5">
        <v>70</v>
      </c>
      <c r="J53" s="6">
        <f t="shared" si="48"/>
        <v>1.7755225102307979</v>
      </c>
      <c r="K53" s="23">
        <f t="shared" si="49"/>
        <v>28.040378144528116</v>
      </c>
      <c r="L53" s="5">
        <v>2</v>
      </c>
      <c r="M53" s="5">
        <v>110</v>
      </c>
      <c r="N53" s="5">
        <v>110</v>
      </c>
      <c r="O53" s="5">
        <v>70</v>
      </c>
      <c r="P53" s="5">
        <v>88</v>
      </c>
      <c r="Q53" s="5">
        <v>28</v>
      </c>
      <c r="R53" s="5">
        <v>1</v>
      </c>
      <c r="S53" s="5">
        <v>2</v>
      </c>
      <c r="T53" s="5">
        <v>0</v>
      </c>
      <c r="U53" s="5">
        <v>0</v>
      </c>
      <c r="V53" s="4">
        <v>1</v>
      </c>
      <c r="W53" s="5">
        <v>0</v>
      </c>
      <c r="X53" s="5">
        <v>1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1</v>
      </c>
      <c r="AH53" s="5">
        <v>0</v>
      </c>
      <c r="AI53" s="5">
        <v>1</v>
      </c>
      <c r="AJ53" s="5">
        <v>0</v>
      </c>
      <c r="AK53" s="5">
        <v>0</v>
      </c>
      <c r="AL53" s="5">
        <v>0</v>
      </c>
      <c r="AM53" s="5">
        <v>1</v>
      </c>
      <c r="AN53" s="5">
        <v>0</v>
      </c>
      <c r="AO53" s="5">
        <v>1</v>
      </c>
      <c r="AP53" s="5">
        <v>0</v>
      </c>
      <c r="AQ53" s="5">
        <v>1</v>
      </c>
      <c r="AR53" s="5">
        <v>0</v>
      </c>
      <c r="AS53" s="5">
        <v>0</v>
      </c>
      <c r="AT53" s="5">
        <v>0</v>
      </c>
      <c r="AU53" s="5">
        <v>1</v>
      </c>
      <c r="AV53" s="5">
        <v>0</v>
      </c>
      <c r="AW53" s="5">
        <v>1</v>
      </c>
      <c r="AX53" s="5">
        <v>0</v>
      </c>
      <c r="AY53" s="5">
        <f>IF(F53&gt;60,1,0)</f>
        <v>1</v>
      </c>
      <c r="AZ53" s="5">
        <v>0</v>
      </c>
      <c r="BA53" s="5">
        <f>C53</f>
        <v>0</v>
      </c>
      <c r="BB53" s="5">
        <v>0</v>
      </c>
      <c r="BC53" s="5">
        <v>0</v>
      </c>
      <c r="BD53" s="5">
        <v>0</v>
      </c>
      <c r="BE53" s="5">
        <v>1</v>
      </c>
      <c r="BF53" s="5">
        <v>1</v>
      </c>
      <c r="BG53" s="5">
        <v>0</v>
      </c>
      <c r="BH53" s="5">
        <v>1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f t="shared" si="50"/>
        <v>0</v>
      </c>
      <c r="BO53" s="5">
        <f t="shared" si="51"/>
        <v>1</v>
      </c>
      <c r="BP53" s="5">
        <v>0</v>
      </c>
      <c r="BQ53" s="5">
        <f t="shared" si="52"/>
        <v>0</v>
      </c>
      <c r="BR53" s="5">
        <f t="shared" si="53"/>
        <v>1</v>
      </c>
      <c r="BS53" s="5">
        <f t="shared" si="85"/>
        <v>0</v>
      </c>
      <c r="BT53" s="5">
        <v>1</v>
      </c>
      <c r="BU53" s="23">
        <f t="shared" si="8"/>
        <v>5.5</v>
      </c>
      <c r="BV53" s="23">
        <f t="shared" si="55"/>
        <v>3</v>
      </c>
      <c r="BW53" s="5">
        <v>2</v>
      </c>
      <c r="BX53" s="5">
        <f t="shared" si="56"/>
        <v>2</v>
      </c>
      <c r="BY53" s="5">
        <f t="shared" si="57"/>
        <v>2</v>
      </c>
      <c r="BZ53" s="5">
        <f t="shared" si="58"/>
        <v>0</v>
      </c>
      <c r="CA53" s="5">
        <f t="shared" si="59"/>
        <v>0</v>
      </c>
      <c r="CB53" s="5">
        <f t="shared" si="60"/>
        <v>1</v>
      </c>
      <c r="CC53" s="5">
        <f t="shared" si="61"/>
        <v>0</v>
      </c>
      <c r="CD53" s="5">
        <f t="shared" si="62"/>
        <v>0</v>
      </c>
      <c r="CE53" s="5">
        <f t="shared" si="63"/>
        <v>1</v>
      </c>
      <c r="CF53" s="5">
        <f t="shared" si="64"/>
        <v>0</v>
      </c>
      <c r="CG53" s="5">
        <f t="shared" si="65"/>
        <v>0</v>
      </c>
      <c r="CH53" s="5">
        <f>IF(F53&gt;65,1,0)</f>
        <v>1</v>
      </c>
      <c r="CI53" s="4">
        <f t="shared" si="78"/>
        <v>8</v>
      </c>
      <c r="CJ53" s="4">
        <f t="shared" si="21"/>
        <v>4</v>
      </c>
      <c r="CK53" s="4">
        <v>2</v>
      </c>
      <c r="CL53" s="4">
        <v>2</v>
      </c>
      <c r="CM53" s="5">
        <f t="shared" si="66"/>
        <v>2</v>
      </c>
      <c r="CN53" s="5">
        <f t="shared" si="67"/>
        <v>2</v>
      </c>
      <c r="CO53" s="5">
        <f t="shared" si="68"/>
        <v>1</v>
      </c>
      <c r="CP53" s="4">
        <v>0</v>
      </c>
      <c r="CQ53" s="5">
        <f t="shared" si="69"/>
        <v>0</v>
      </c>
      <c r="CR53" s="5">
        <f>C53</f>
        <v>0</v>
      </c>
      <c r="CS53" s="4">
        <v>0</v>
      </c>
      <c r="CT53" s="4">
        <v>1</v>
      </c>
      <c r="CU53" s="4">
        <v>6</v>
      </c>
      <c r="CV53" s="4">
        <v>1</v>
      </c>
      <c r="CW53" s="5">
        <f>B53</f>
        <v>0</v>
      </c>
      <c r="CX53" s="4">
        <v>1</v>
      </c>
      <c r="CY53" s="4">
        <v>0</v>
      </c>
      <c r="CZ53" s="5">
        <f>F53</f>
        <v>82</v>
      </c>
      <c r="DA53" s="5">
        <f>IF(E53=1,1,0)</f>
        <v>0</v>
      </c>
      <c r="DB53" s="4">
        <v>1</v>
      </c>
      <c r="DC53" s="4">
        <v>1</v>
      </c>
      <c r="DD53" s="4">
        <v>0</v>
      </c>
      <c r="DE53" s="5">
        <f>IF(M53&gt;110,1,0)</f>
        <v>0</v>
      </c>
      <c r="DF53" s="5">
        <f>IF(N53&lt;100,1,0)</f>
        <v>0</v>
      </c>
      <c r="DG53" s="5">
        <f>IF(Q53&gt;30,1,0)</f>
        <v>0</v>
      </c>
      <c r="DH53" s="4">
        <v>0</v>
      </c>
      <c r="DI53" s="4">
        <v>1</v>
      </c>
      <c r="DJ53" s="5">
        <f>IF(P53&lt;90,1,0)</f>
        <v>1</v>
      </c>
      <c r="DK53" s="4">
        <f t="shared" si="79"/>
        <v>202</v>
      </c>
      <c r="DL53" s="4">
        <v>5</v>
      </c>
      <c r="DM53" s="4">
        <v>5</v>
      </c>
      <c r="DN53" s="5">
        <f t="shared" si="84"/>
        <v>2</v>
      </c>
      <c r="DO53" s="5">
        <f>M53</f>
        <v>110</v>
      </c>
      <c r="DP53" s="5">
        <f t="shared" si="81"/>
        <v>1</v>
      </c>
      <c r="DQ53" s="5">
        <f t="shared" si="82"/>
        <v>0</v>
      </c>
      <c r="DR53" s="4">
        <v>1</v>
      </c>
      <c r="DS53" s="4">
        <v>1</v>
      </c>
      <c r="DT53" s="4">
        <v>1</v>
      </c>
      <c r="DU53" s="4">
        <v>0</v>
      </c>
      <c r="DV53" s="4">
        <v>0</v>
      </c>
      <c r="DW53" s="4">
        <v>30</v>
      </c>
      <c r="DX53" s="4">
        <v>42</v>
      </c>
      <c r="DY53" s="4">
        <v>42</v>
      </c>
      <c r="DZ53" s="4">
        <v>51</v>
      </c>
      <c r="EA53" s="4">
        <v>90</v>
      </c>
      <c r="EB53" s="24">
        <f>EA53/J53</f>
        <v>50.689303842338227</v>
      </c>
      <c r="EC53" s="4">
        <v>1</v>
      </c>
      <c r="ED53" s="4">
        <v>44</v>
      </c>
      <c r="EE53" s="4">
        <v>26</v>
      </c>
      <c r="EF53" s="4">
        <v>78</v>
      </c>
      <c r="EG53" s="4">
        <v>31</v>
      </c>
      <c r="EH53" s="4">
        <v>47</v>
      </c>
      <c r="EI53" s="4">
        <v>0</v>
      </c>
      <c r="EJ53" s="4">
        <v>55</v>
      </c>
      <c r="EK53" s="4">
        <v>0</v>
      </c>
      <c r="EL53" s="4">
        <v>0</v>
      </c>
      <c r="EM53" s="4">
        <v>11</v>
      </c>
      <c r="EN53" s="4">
        <v>14</v>
      </c>
      <c r="EO53" s="4">
        <v>7</v>
      </c>
      <c r="EP53" s="4">
        <v>10</v>
      </c>
      <c r="EQ53" s="4">
        <v>15</v>
      </c>
      <c r="ER53" s="4">
        <v>7</v>
      </c>
      <c r="ES53" s="4">
        <v>163</v>
      </c>
      <c r="ET53" s="24">
        <v>94.98</v>
      </c>
      <c r="EU53" s="4">
        <v>0</v>
      </c>
      <c r="EV53" s="7">
        <v>1</v>
      </c>
      <c r="EW53" s="4">
        <v>38</v>
      </c>
      <c r="EX53" s="4">
        <v>47</v>
      </c>
      <c r="EY53" s="4">
        <v>19</v>
      </c>
      <c r="EZ53" s="4">
        <v>60</v>
      </c>
      <c r="FA53" s="24">
        <f>EZ53/J53</f>
        <v>33.792869228225484</v>
      </c>
      <c r="FB53" s="4">
        <v>0</v>
      </c>
      <c r="FC53" s="4">
        <v>20</v>
      </c>
      <c r="FD53" s="4">
        <v>31</v>
      </c>
      <c r="FE53" s="4">
        <v>55</v>
      </c>
      <c r="FF53" s="4">
        <v>0</v>
      </c>
      <c r="FG53" s="6">
        <f t="shared" si="70"/>
        <v>0.70454545454545459</v>
      </c>
      <c r="FH53" s="5">
        <f t="shared" si="87"/>
        <v>0</v>
      </c>
      <c r="FI53" s="5">
        <f t="shared" si="71"/>
        <v>0</v>
      </c>
      <c r="FJ53" s="4">
        <v>0</v>
      </c>
      <c r="FK53" s="4">
        <v>15</v>
      </c>
      <c r="FL53" s="4">
        <v>0</v>
      </c>
      <c r="FM53" s="4">
        <v>5</v>
      </c>
      <c r="FN53" s="31">
        <f t="shared" si="88"/>
        <v>0.66666666666666663</v>
      </c>
      <c r="FO53" s="4">
        <v>29</v>
      </c>
      <c r="FP53" s="4">
        <v>0</v>
      </c>
      <c r="FQ53" s="4">
        <v>0</v>
      </c>
      <c r="FR53" s="4">
        <v>19</v>
      </c>
      <c r="FS53" s="4">
        <v>0</v>
      </c>
      <c r="FT53" s="4">
        <v>0</v>
      </c>
      <c r="FU53" s="4">
        <v>1</v>
      </c>
      <c r="FV53" s="4">
        <v>1</v>
      </c>
      <c r="FW53" s="4">
        <v>2</v>
      </c>
      <c r="FX53" s="24">
        <v>20</v>
      </c>
      <c r="FY53" s="24">
        <v>29</v>
      </c>
      <c r="FZ53" s="4">
        <v>0</v>
      </c>
      <c r="GA53" s="4">
        <v>0</v>
      </c>
      <c r="GB53" s="4">
        <v>22</v>
      </c>
      <c r="GC53" s="4">
        <v>0</v>
      </c>
      <c r="GD53" s="4">
        <v>1</v>
      </c>
      <c r="GE53" s="35">
        <v>3</v>
      </c>
      <c r="GF53" s="35">
        <v>1</v>
      </c>
      <c r="GG53" s="4">
        <v>0</v>
      </c>
      <c r="GH53" s="4"/>
      <c r="GI53" s="4">
        <v>0</v>
      </c>
      <c r="GJ53" s="4">
        <v>0</v>
      </c>
      <c r="GK53" s="4">
        <v>0</v>
      </c>
      <c r="GL53" s="4">
        <v>0</v>
      </c>
      <c r="GM53" s="4">
        <v>0</v>
      </c>
      <c r="GN53" s="4">
        <v>0</v>
      </c>
      <c r="GO53" s="4">
        <v>0</v>
      </c>
      <c r="GP53" s="4">
        <v>0</v>
      </c>
      <c r="GQ53" s="4">
        <v>0</v>
      </c>
      <c r="GR53" s="4">
        <v>0</v>
      </c>
      <c r="GS53" s="4">
        <v>0</v>
      </c>
      <c r="GT53" s="4">
        <v>0</v>
      </c>
      <c r="GU53" s="4">
        <v>0</v>
      </c>
      <c r="GV53" s="4">
        <v>0</v>
      </c>
      <c r="GW53" s="4">
        <v>0</v>
      </c>
      <c r="GX53" s="4">
        <v>1</v>
      </c>
      <c r="GY53" s="4">
        <v>1</v>
      </c>
      <c r="GZ53" s="4">
        <v>1</v>
      </c>
      <c r="HA53" s="4">
        <v>2</v>
      </c>
      <c r="HB53" s="4">
        <v>0</v>
      </c>
      <c r="HC53" s="4">
        <v>0</v>
      </c>
      <c r="HD53" s="4">
        <v>0</v>
      </c>
      <c r="HE53" s="4">
        <v>0</v>
      </c>
      <c r="HF53" s="4">
        <v>1</v>
      </c>
      <c r="HG53" s="24">
        <v>30</v>
      </c>
      <c r="HH53" s="24">
        <v>32</v>
      </c>
      <c r="HI53" s="5">
        <f t="shared" si="77"/>
        <v>0</v>
      </c>
      <c r="HJ53" s="24">
        <v>18</v>
      </c>
      <c r="HK53" s="24">
        <v>30</v>
      </c>
      <c r="HL53" s="4">
        <v>30</v>
      </c>
      <c r="HM53" s="4">
        <v>0</v>
      </c>
      <c r="HN53" s="4">
        <v>0</v>
      </c>
      <c r="HO53" s="7">
        <v>0.15</v>
      </c>
      <c r="HP53" s="4">
        <v>1</v>
      </c>
      <c r="HQ53" s="7">
        <v>59</v>
      </c>
      <c r="HR53" s="4">
        <v>0</v>
      </c>
      <c r="HS53" s="7">
        <v>10.9</v>
      </c>
      <c r="HT53" s="4">
        <v>0</v>
      </c>
      <c r="HU53" s="4">
        <v>1147</v>
      </c>
      <c r="HV53" s="4">
        <v>1</v>
      </c>
      <c r="HW53" s="7">
        <v>109</v>
      </c>
      <c r="HX53" s="4">
        <v>0</v>
      </c>
      <c r="HY53" s="4">
        <v>41</v>
      </c>
      <c r="HZ53" s="24">
        <v>256</v>
      </c>
      <c r="IA53" s="4">
        <v>1</v>
      </c>
      <c r="IB53" s="7">
        <v>8.1999999999999993</v>
      </c>
      <c r="IC53" s="4">
        <v>0</v>
      </c>
      <c r="ID53" s="7">
        <v>5.13</v>
      </c>
      <c r="IE53" s="4">
        <v>152</v>
      </c>
      <c r="IF53" s="4">
        <v>0</v>
      </c>
      <c r="IG53" s="4">
        <v>299</v>
      </c>
      <c r="IH53" s="4">
        <v>0</v>
      </c>
      <c r="II53" s="4">
        <v>0</v>
      </c>
      <c r="IJ53" s="4">
        <v>26</v>
      </c>
      <c r="IK53" s="4">
        <v>1</v>
      </c>
      <c r="IL53" s="24"/>
      <c r="IM53" s="7"/>
      <c r="IN53" s="24"/>
      <c r="IO53" s="24"/>
      <c r="IP53" s="24"/>
      <c r="IQ53" s="7">
        <v>7.22</v>
      </c>
      <c r="IR53" s="7">
        <v>4.8</v>
      </c>
      <c r="IS53" s="7">
        <v>1.2</v>
      </c>
      <c r="IT53" s="7">
        <v>1.52</v>
      </c>
      <c r="IU53" s="7">
        <v>86.2</v>
      </c>
      <c r="IV53" s="4">
        <f t="shared" si="76"/>
        <v>1</v>
      </c>
      <c r="IW53" s="24">
        <v>5.09</v>
      </c>
      <c r="IX53" s="4">
        <f t="shared" si="72"/>
        <v>0</v>
      </c>
      <c r="IY53" s="7">
        <v>7.39</v>
      </c>
      <c r="IZ53" s="4">
        <v>38</v>
      </c>
      <c r="JA53" s="4">
        <v>18</v>
      </c>
      <c r="JB53" s="7"/>
      <c r="JC53" s="4"/>
      <c r="JD53" s="4"/>
      <c r="JE53" s="24">
        <v>16.100000000000001</v>
      </c>
      <c r="JF53" s="4">
        <v>52</v>
      </c>
      <c r="JG53" s="4">
        <v>26</v>
      </c>
      <c r="JH53" s="24"/>
      <c r="JI53" s="24"/>
      <c r="JJ53" s="24"/>
      <c r="JK53" s="24">
        <v>3</v>
      </c>
      <c r="JL53" s="4">
        <v>133</v>
      </c>
      <c r="JM53" s="7">
        <v>0.41</v>
      </c>
      <c r="JN53" s="4"/>
      <c r="JO53" s="24">
        <v>4.7</v>
      </c>
      <c r="JP53" s="24">
        <v>1.9</v>
      </c>
      <c r="JQ53" s="1"/>
      <c r="JR53" s="1"/>
      <c r="JS53" s="1"/>
      <c r="JT53" s="1"/>
    </row>
    <row r="54" spans="1:297" x14ac:dyDescent="0.25">
      <c r="A54" s="3">
        <v>53</v>
      </c>
      <c r="B54" s="3">
        <v>1</v>
      </c>
      <c r="C54" s="3">
        <v>0</v>
      </c>
      <c r="D54" s="3">
        <v>0</v>
      </c>
      <c r="E54" s="5">
        <v>1</v>
      </c>
      <c r="F54" s="5">
        <v>65</v>
      </c>
      <c r="G54" s="55">
        <v>0</v>
      </c>
      <c r="H54" s="6">
        <v>1.74</v>
      </c>
      <c r="I54" s="5">
        <v>80</v>
      </c>
      <c r="J54" s="6">
        <f t="shared" ref="J54:J80" si="89">0.0235*I54^0.51456*(H54*100)^0.42246</f>
        <v>1.9809078882079905</v>
      </c>
      <c r="K54" s="23">
        <f t="shared" ref="K54:K80" si="90">I54/(H54*H54)</f>
        <v>26.423569824283259</v>
      </c>
      <c r="L54" s="5">
        <v>2</v>
      </c>
      <c r="M54" s="5">
        <v>100</v>
      </c>
      <c r="N54" s="5">
        <v>110</v>
      </c>
      <c r="O54" s="5">
        <v>70</v>
      </c>
      <c r="P54" s="5">
        <v>94</v>
      </c>
      <c r="Q54" s="5">
        <v>26</v>
      </c>
      <c r="R54" s="5">
        <v>1</v>
      </c>
      <c r="S54" s="5">
        <v>1</v>
      </c>
      <c r="T54" s="5">
        <v>0</v>
      </c>
      <c r="U54" s="5">
        <v>0</v>
      </c>
      <c r="V54" s="4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1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1</v>
      </c>
      <c r="AV54" s="5">
        <v>0</v>
      </c>
      <c r="AW54" s="5">
        <v>1</v>
      </c>
      <c r="AX54" s="5">
        <v>0</v>
      </c>
      <c r="AY54" s="5">
        <f>IF(F54&gt;60,1,0)</f>
        <v>1</v>
      </c>
      <c r="AZ54" s="5">
        <v>0</v>
      </c>
      <c r="BA54" s="5">
        <f>C54</f>
        <v>0</v>
      </c>
      <c r="BB54" s="5">
        <v>0</v>
      </c>
      <c r="BC54" s="5">
        <v>0</v>
      </c>
      <c r="BD54" s="5">
        <v>1</v>
      </c>
      <c r="BE54" s="5">
        <v>0</v>
      </c>
      <c r="BF54" s="5">
        <v>1</v>
      </c>
      <c r="BG54" s="5">
        <v>0</v>
      </c>
      <c r="BH54" s="5">
        <v>0</v>
      </c>
      <c r="BI54" s="5">
        <v>1</v>
      </c>
      <c r="BJ54" s="5">
        <v>0</v>
      </c>
      <c r="BK54" s="5">
        <v>0</v>
      </c>
      <c r="BL54" s="5">
        <v>0</v>
      </c>
      <c r="BM54" s="5">
        <v>0</v>
      </c>
      <c r="BN54" s="5">
        <f t="shared" si="50"/>
        <v>0</v>
      </c>
      <c r="BO54" s="5">
        <f t="shared" si="51"/>
        <v>0</v>
      </c>
      <c r="BP54" s="5">
        <v>0</v>
      </c>
      <c r="BQ54" s="5">
        <f t="shared" si="52"/>
        <v>1</v>
      </c>
      <c r="BR54" s="5">
        <f t="shared" si="53"/>
        <v>0</v>
      </c>
      <c r="BS54" s="5">
        <f t="shared" si="85"/>
        <v>0</v>
      </c>
      <c r="BT54" s="5">
        <v>0</v>
      </c>
      <c r="BU54" s="23">
        <f t="shared" si="8"/>
        <v>1</v>
      </c>
      <c r="BV54" s="23">
        <f t="shared" si="55"/>
        <v>1</v>
      </c>
      <c r="BW54" s="5">
        <v>2</v>
      </c>
      <c r="BX54" s="5">
        <f t="shared" si="56"/>
        <v>1</v>
      </c>
      <c r="BY54" s="5">
        <f t="shared" si="57"/>
        <v>1</v>
      </c>
      <c r="BZ54" s="5">
        <f t="shared" si="58"/>
        <v>0</v>
      </c>
      <c r="CA54" s="5">
        <f t="shared" si="59"/>
        <v>0</v>
      </c>
      <c r="CB54" s="5">
        <f t="shared" si="60"/>
        <v>1</v>
      </c>
      <c r="CC54" s="5">
        <f t="shared" si="61"/>
        <v>0</v>
      </c>
      <c r="CD54" s="5">
        <f t="shared" si="62"/>
        <v>1</v>
      </c>
      <c r="CE54" s="5">
        <f t="shared" si="63"/>
        <v>0</v>
      </c>
      <c r="CF54" s="5">
        <f t="shared" si="64"/>
        <v>0</v>
      </c>
      <c r="CG54" s="5">
        <f t="shared" si="65"/>
        <v>0</v>
      </c>
      <c r="CH54" s="5">
        <f>IF(F54&gt;65,1,0)</f>
        <v>0</v>
      </c>
      <c r="CI54" s="4">
        <f t="shared" si="78"/>
        <v>7</v>
      </c>
      <c r="CJ54" s="4">
        <f t="shared" si="21"/>
        <v>3</v>
      </c>
      <c r="CK54" s="4">
        <v>2</v>
      </c>
      <c r="CL54" s="4">
        <v>2</v>
      </c>
      <c r="CM54" s="5">
        <f t="shared" si="66"/>
        <v>2</v>
      </c>
      <c r="CN54" s="5">
        <f t="shared" si="67"/>
        <v>2</v>
      </c>
      <c r="CO54" s="5">
        <f t="shared" si="68"/>
        <v>1</v>
      </c>
      <c r="CP54" s="4">
        <v>0</v>
      </c>
      <c r="CQ54" s="5">
        <f t="shared" si="69"/>
        <v>0</v>
      </c>
      <c r="CR54" s="5">
        <f>C54</f>
        <v>0</v>
      </c>
      <c r="CS54" s="4">
        <v>1</v>
      </c>
      <c r="CT54" s="4">
        <v>0</v>
      </c>
      <c r="CV54" s="4">
        <v>0</v>
      </c>
      <c r="CW54" s="5">
        <f>B54</f>
        <v>1</v>
      </c>
      <c r="CX54" s="4">
        <v>0</v>
      </c>
      <c r="CY54" s="4">
        <v>0</v>
      </c>
      <c r="CZ54" s="5">
        <f>F54</f>
        <v>65</v>
      </c>
      <c r="DA54" s="5">
        <f>IF(E54=1,1,0)</f>
        <v>1</v>
      </c>
      <c r="DB54" s="4">
        <v>0</v>
      </c>
      <c r="DC54" s="4">
        <v>1</v>
      </c>
      <c r="DD54" s="4">
        <v>0</v>
      </c>
      <c r="DE54" s="5">
        <f>IF(M54&gt;110,1,0)</f>
        <v>0</v>
      </c>
      <c r="DF54" s="5">
        <f>IF(N54&lt;100,1,0)</f>
        <v>0</v>
      </c>
      <c r="DG54" s="5">
        <f>IF(Q54&gt;30,1,0)</f>
        <v>0</v>
      </c>
      <c r="DH54" s="4">
        <v>0</v>
      </c>
      <c r="DI54" s="4">
        <v>0</v>
      </c>
      <c r="DJ54" s="5">
        <f>IF(P54&lt;90,1,0)</f>
        <v>0</v>
      </c>
      <c r="DK54" s="4">
        <f t="shared" si="79"/>
        <v>85</v>
      </c>
      <c r="DL54" s="4">
        <v>2</v>
      </c>
      <c r="DM54" s="4">
        <f t="shared" ref="DM54:DM80" si="91">DB54+DC54+DE54+DF54+DJ54</f>
        <v>1</v>
      </c>
      <c r="DN54" s="5">
        <f t="shared" si="84"/>
        <v>2</v>
      </c>
      <c r="DO54" s="5">
        <f>M54</f>
        <v>100</v>
      </c>
      <c r="DP54" s="5">
        <f t="shared" si="81"/>
        <v>1</v>
      </c>
      <c r="DQ54" s="5">
        <f t="shared" si="82"/>
        <v>0</v>
      </c>
      <c r="DR54" s="5">
        <v>0</v>
      </c>
      <c r="DS54" s="4">
        <v>0</v>
      </c>
      <c r="DT54" s="4">
        <v>0</v>
      </c>
      <c r="DU54" s="4">
        <v>0</v>
      </c>
      <c r="DV54" s="4">
        <v>0</v>
      </c>
      <c r="DW54" s="4">
        <v>37</v>
      </c>
      <c r="DX54" s="4">
        <v>54</v>
      </c>
      <c r="DY54" s="4">
        <v>53</v>
      </c>
      <c r="DZ54" s="4">
        <v>63</v>
      </c>
      <c r="EA54" s="4">
        <v>92</v>
      </c>
      <c r="EB54" s="24">
        <f>EA54/J54</f>
        <v>46.443350822953676</v>
      </c>
      <c r="EC54" s="4">
        <v>1</v>
      </c>
      <c r="ED54" s="4">
        <v>72</v>
      </c>
      <c r="EE54" s="4">
        <v>59</v>
      </c>
      <c r="EF54" s="4">
        <v>289</v>
      </c>
      <c r="EG54" s="4">
        <v>170</v>
      </c>
      <c r="EH54" s="4">
        <v>119</v>
      </c>
      <c r="EI54" s="4">
        <v>1</v>
      </c>
      <c r="EJ54" s="4">
        <v>38</v>
      </c>
      <c r="EK54" s="4">
        <v>2</v>
      </c>
      <c r="EL54" s="4">
        <v>1</v>
      </c>
      <c r="EM54" s="4">
        <v>9</v>
      </c>
      <c r="EN54" s="4">
        <v>11</v>
      </c>
      <c r="EO54" s="4">
        <v>5</v>
      </c>
      <c r="EP54" s="4">
        <v>7</v>
      </c>
      <c r="EQ54" s="4">
        <v>13</v>
      </c>
      <c r="ER54" s="4">
        <v>5</v>
      </c>
      <c r="ES54" s="4">
        <v>313</v>
      </c>
      <c r="ET54" s="24">
        <v>161.36000000000001</v>
      </c>
      <c r="EU54" s="4">
        <v>1</v>
      </c>
      <c r="EV54" s="7">
        <v>1.44</v>
      </c>
      <c r="EW54" s="4">
        <v>53</v>
      </c>
      <c r="EX54" s="4">
        <v>54</v>
      </c>
      <c r="EY54" s="4">
        <v>23</v>
      </c>
      <c r="EZ54" s="4">
        <v>94</v>
      </c>
      <c r="FA54" s="24">
        <f>EZ54/J54</f>
        <v>47.452988884322231</v>
      </c>
      <c r="FB54" s="4">
        <v>1</v>
      </c>
      <c r="FC54" s="4">
        <v>33</v>
      </c>
      <c r="FD54" s="4">
        <v>44</v>
      </c>
      <c r="FE54" s="4">
        <v>84</v>
      </c>
      <c r="FF54" s="4">
        <v>1</v>
      </c>
      <c r="FG54" s="6">
        <f t="shared" si="70"/>
        <v>0.61111111111111116</v>
      </c>
      <c r="FH54" s="5">
        <f t="shared" si="87"/>
        <v>0</v>
      </c>
      <c r="FI54" s="5">
        <f t="shared" si="71"/>
        <v>0</v>
      </c>
      <c r="FJ54" s="4">
        <v>0</v>
      </c>
      <c r="FK54" s="4">
        <v>24</v>
      </c>
      <c r="FL54" s="4">
        <v>1</v>
      </c>
      <c r="FM54" s="4">
        <v>18</v>
      </c>
      <c r="FN54" s="31">
        <f t="shared" si="88"/>
        <v>0.25</v>
      </c>
      <c r="FO54" s="4">
        <v>37</v>
      </c>
      <c r="FP54" s="4">
        <v>0</v>
      </c>
      <c r="FQ54" s="4">
        <v>0</v>
      </c>
      <c r="FR54" s="4">
        <v>16</v>
      </c>
      <c r="FS54" s="4">
        <v>1</v>
      </c>
      <c r="FT54" s="4">
        <v>0</v>
      </c>
      <c r="FU54" s="4">
        <v>2</v>
      </c>
      <c r="FV54" s="4">
        <v>1</v>
      </c>
      <c r="FW54" s="4">
        <v>2</v>
      </c>
      <c r="FX54" s="24">
        <v>25</v>
      </c>
      <c r="FY54" s="24">
        <v>37</v>
      </c>
      <c r="FZ54" s="4">
        <v>1</v>
      </c>
      <c r="GA54" s="4">
        <v>0</v>
      </c>
      <c r="GB54" s="4">
        <v>25</v>
      </c>
      <c r="GC54" s="4">
        <v>1</v>
      </c>
      <c r="GD54" s="4">
        <v>0</v>
      </c>
      <c r="GG54" s="4">
        <v>0</v>
      </c>
      <c r="GI54" s="4">
        <v>0</v>
      </c>
      <c r="GJ54" s="4">
        <v>0</v>
      </c>
      <c r="GK54" s="4">
        <v>0</v>
      </c>
      <c r="GL54" s="4">
        <v>0</v>
      </c>
      <c r="GM54" s="4">
        <v>0</v>
      </c>
      <c r="GN54" s="4">
        <v>0</v>
      </c>
      <c r="GO54" s="4">
        <v>0</v>
      </c>
      <c r="GP54" s="4">
        <v>0</v>
      </c>
      <c r="GQ54" s="4">
        <v>0</v>
      </c>
      <c r="GR54" s="4">
        <v>0</v>
      </c>
      <c r="GS54" s="4">
        <v>0</v>
      </c>
      <c r="GT54" s="4">
        <v>0</v>
      </c>
      <c r="GU54" s="4">
        <v>0</v>
      </c>
      <c r="GV54" s="4">
        <v>0</v>
      </c>
      <c r="GW54" s="4">
        <v>0</v>
      </c>
      <c r="GX54" s="4">
        <v>0</v>
      </c>
      <c r="GY54" s="4">
        <v>1</v>
      </c>
      <c r="GZ54" s="4">
        <v>1</v>
      </c>
      <c r="HA54" s="28">
        <v>3</v>
      </c>
      <c r="HB54" s="4">
        <v>1</v>
      </c>
      <c r="HC54" s="4">
        <v>0</v>
      </c>
      <c r="HD54" s="4">
        <v>0</v>
      </c>
      <c r="HE54" s="4">
        <v>0</v>
      </c>
      <c r="HF54" s="4">
        <v>1</v>
      </c>
      <c r="HG54" s="24">
        <v>35</v>
      </c>
      <c r="HH54" s="24">
        <v>34</v>
      </c>
      <c r="HI54" s="5">
        <f t="shared" si="77"/>
        <v>1</v>
      </c>
      <c r="HJ54" s="24">
        <v>28</v>
      </c>
      <c r="HK54" s="24">
        <v>29</v>
      </c>
      <c r="HL54" s="4">
        <v>30</v>
      </c>
      <c r="HM54" s="4">
        <v>1</v>
      </c>
      <c r="HN54" s="4">
        <v>0</v>
      </c>
      <c r="HO54" s="7">
        <v>0.12</v>
      </c>
      <c r="HP54" s="4">
        <v>1</v>
      </c>
      <c r="HQ54" s="7">
        <v>153</v>
      </c>
      <c r="HR54" s="4">
        <v>1</v>
      </c>
      <c r="HS54" s="7">
        <v>7.9</v>
      </c>
      <c r="HT54" s="4">
        <v>0</v>
      </c>
      <c r="HU54" s="4">
        <v>3930</v>
      </c>
      <c r="HV54" s="4">
        <v>1</v>
      </c>
      <c r="HW54" s="7">
        <v>120.3</v>
      </c>
      <c r="HX54" s="4">
        <v>1</v>
      </c>
      <c r="HY54" s="4">
        <v>54</v>
      </c>
      <c r="HZ54" s="24">
        <v>959</v>
      </c>
      <c r="IA54" s="4">
        <v>1</v>
      </c>
      <c r="IB54" s="7">
        <v>15.9</v>
      </c>
      <c r="IC54" s="4">
        <v>1</v>
      </c>
      <c r="ID54" s="7">
        <v>4.01</v>
      </c>
      <c r="IE54" s="4">
        <v>143</v>
      </c>
      <c r="IF54" s="4">
        <v>0</v>
      </c>
      <c r="IG54" s="4">
        <v>135</v>
      </c>
      <c r="IH54" s="4">
        <v>0</v>
      </c>
      <c r="II54" s="4">
        <v>0</v>
      </c>
      <c r="IJ54" s="4">
        <v>51</v>
      </c>
      <c r="IK54" s="4">
        <v>1</v>
      </c>
      <c r="IQ54" s="7">
        <v>3.53</v>
      </c>
      <c r="IR54" s="7">
        <v>2.04</v>
      </c>
      <c r="IS54" s="7">
        <v>1.21</v>
      </c>
      <c r="IT54" s="7">
        <v>1.02</v>
      </c>
      <c r="IU54" s="7">
        <v>112.3</v>
      </c>
      <c r="IV54" s="4">
        <f t="shared" si="76"/>
        <v>1</v>
      </c>
      <c r="IW54" s="24">
        <v>6.9</v>
      </c>
      <c r="IX54" s="4">
        <f t="shared" si="72"/>
        <v>1</v>
      </c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spans="1:297" x14ac:dyDescent="0.25">
      <c r="A55" s="3">
        <v>54</v>
      </c>
      <c r="B55" s="3">
        <v>0</v>
      </c>
      <c r="C55" s="3">
        <v>1</v>
      </c>
      <c r="D55" s="3">
        <v>0</v>
      </c>
      <c r="E55" s="5">
        <v>1</v>
      </c>
      <c r="F55" s="5">
        <v>79</v>
      </c>
      <c r="G55" s="55">
        <v>0</v>
      </c>
      <c r="H55" s="6">
        <v>1.7</v>
      </c>
      <c r="I55" s="5">
        <v>88</v>
      </c>
      <c r="J55" s="6">
        <f t="shared" si="89"/>
        <v>2.0601380212052764</v>
      </c>
      <c r="K55" s="6">
        <f t="shared" si="90"/>
        <v>30.449826989619382</v>
      </c>
      <c r="L55" s="5">
        <v>3</v>
      </c>
      <c r="M55" s="5">
        <v>140</v>
      </c>
      <c r="N55" s="5">
        <v>90</v>
      </c>
      <c r="O55" s="5">
        <v>60</v>
      </c>
      <c r="P55" s="5">
        <v>85</v>
      </c>
      <c r="Q55" s="5">
        <v>28</v>
      </c>
      <c r="R55" s="5">
        <v>1</v>
      </c>
      <c r="S55" s="5">
        <v>2</v>
      </c>
      <c r="T55" s="5">
        <v>0</v>
      </c>
      <c r="U55" s="5">
        <v>1</v>
      </c>
      <c r="V55" s="4">
        <v>1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1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1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1</v>
      </c>
      <c r="AW55" s="5">
        <v>1</v>
      </c>
      <c r="AX55" s="5">
        <v>0</v>
      </c>
      <c r="AY55" s="5">
        <f>IF(F55&gt;60,1,0)</f>
        <v>1</v>
      </c>
      <c r="AZ55" s="5">
        <v>0</v>
      </c>
      <c r="BA55" s="5">
        <f>C55</f>
        <v>1</v>
      </c>
      <c r="BB55" s="5">
        <v>0</v>
      </c>
      <c r="BC55" s="5">
        <v>0</v>
      </c>
      <c r="BD55" s="5">
        <v>0</v>
      </c>
      <c r="BE55" s="5">
        <v>0</v>
      </c>
      <c r="BF55" s="5">
        <v>1</v>
      </c>
      <c r="BG55" s="5">
        <v>0</v>
      </c>
      <c r="BH55" s="5">
        <v>1</v>
      </c>
      <c r="BI55" s="5">
        <v>1</v>
      </c>
      <c r="BJ55" s="5">
        <v>1</v>
      </c>
      <c r="BK55" s="5">
        <v>1</v>
      </c>
      <c r="BL55" s="5">
        <v>0</v>
      </c>
      <c r="BM55" s="5">
        <v>0</v>
      </c>
      <c r="BN55" s="5">
        <f t="shared" ref="BN55:BN97" si="92">AB55</f>
        <v>1</v>
      </c>
      <c r="BO55" s="5">
        <f t="shared" ref="BO55:BO98" si="93">IF(M55&gt;100,1,0)</f>
        <v>1</v>
      </c>
      <c r="BP55" s="5">
        <v>0</v>
      </c>
      <c r="BQ55" s="5">
        <f t="shared" ref="BQ55:BQ98" si="94">BI55</f>
        <v>1</v>
      </c>
      <c r="BR55" s="5">
        <f t="shared" ref="BR55:BR98" si="95">AO55</f>
        <v>0</v>
      </c>
      <c r="BS55" s="5">
        <f t="shared" si="85"/>
        <v>0</v>
      </c>
      <c r="BT55" s="5">
        <v>1</v>
      </c>
      <c r="BU55" s="23">
        <f t="shared" si="8"/>
        <v>7</v>
      </c>
      <c r="BV55" s="23">
        <f t="shared" ref="BV55:BV97" si="96">BN55+BO55+BP55+BQ55+BR55+BS55+BT55</f>
        <v>4</v>
      </c>
      <c r="BW55" s="5">
        <v>3</v>
      </c>
      <c r="BX55" s="5">
        <f t="shared" ref="BX55:BX83" si="97">IF(BU55&gt;4,2,1)</f>
        <v>2</v>
      </c>
      <c r="BY55" s="5">
        <f t="shared" ref="BY55:BY97" si="98">IF(BV55&gt;1,2,1)</f>
        <v>2</v>
      </c>
      <c r="BZ55" s="5">
        <f t="shared" ref="BZ55:BZ98" si="99">AB55</f>
        <v>1</v>
      </c>
      <c r="CA55" s="5">
        <f t="shared" ref="CA55:CA98" si="100">IF(AND(M55&gt;75,M55&lt;95),1,0)</f>
        <v>0</v>
      </c>
      <c r="CB55" s="5">
        <f t="shared" ref="CB55:CB98" si="101">IF(M55&gt;94,1,0)</f>
        <v>1</v>
      </c>
      <c r="CC55" s="5">
        <f t="shared" ref="CC55:CC98" si="102">BP55</f>
        <v>0</v>
      </c>
      <c r="CD55" s="5">
        <f t="shared" ref="CD55:CD98" si="103">BI55</f>
        <v>1</v>
      </c>
      <c r="CE55" s="5">
        <f t="shared" ref="CE55:CE98" si="104">AO55</f>
        <v>0</v>
      </c>
      <c r="CF55" s="5">
        <f t="shared" ref="CF55:CF98" si="105">BL55</f>
        <v>0</v>
      </c>
      <c r="CG55" s="5">
        <f t="shared" ref="CG55:CG98" si="106">BM55</f>
        <v>0</v>
      </c>
      <c r="CH55" s="5">
        <f>IF(F55&gt;65,1,0)</f>
        <v>1</v>
      </c>
      <c r="CI55" s="4">
        <f t="shared" si="78"/>
        <v>11</v>
      </c>
      <c r="CJ55" s="4">
        <f t="shared" si="21"/>
        <v>5</v>
      </c>
      <c r="CK55" s="4">
        <v>3</v>
      </c>
      <c r="CL55" s="4">
        <v>3</v>
      </c>
      <c r="CM55" s="5">
        <f t="shared" ref="CM55:CM98" si="107">IF(CI55&gt;5,2,1)</f>
        <v>2</v>
      </c>
      <c r="CN55" s="5">
        <f t="shared" ref="CN55:CN98" si="108">IF(CJ55&gt;2,2,1)</f>
        <v>2</v>
      </c>
      <c r="CO55" s="5">
        <f t="shared" ref="CO55:CO98" si="109">AW55</f>
        <v>1</v>
      </c>
      <c r="CP55" s="4">
        <v>0</v>
      </c>
      <c r="CQ55" s="5">
        <f t="shared" ref="CQ55:CQ98" si="110">AV55</f>
        <v>1</v>
      </c>
      <c r="CR55" s="5">
        <f>C55</f>
        <v>1</v>
      </c>
      <c r="CS55" s="4">
        <v>1</v>
      </c>
      <c r="CT55" s="4">
        <v>1</v>
      </c>
      <c r="CU55" s="4">
        <v>6</v>
      </c>
      <c r="CV55" s="4">
        <v>0</v>
      </c>
      <c r="CW55" s="5">
        <f>B55</f>
        <v>0</v>
      </c>
      <c r="CX55" s="4">
        <v>0</v>
      </c>
      <c r="CY55" s="4">
        <v>0</v>
      </c>
      <c r="CZ55" s="5">
        <f>F55</f>
        <v>79</v>
      </c>
      <c r="DA55" s="5">
        <f>IF(E55=1,1,0)</f>
        <v>1</v>
      </c>
      <c r="DB55" s="4">
        <v>0</v>
      </c>
      <c r="DC55" s="4">
        <v>1</v>
      </c>
      <c r="DD55" s="4">
        <v>0</v>
      </c>
      <c r="DE55" s="5">
        <f>IF(M55&gt;110,1,0)</f>
        <v>1</v>
      </c>
      <c r="DF55" s="5">
        <f>IF(N55&lt;100,1,0)</f>
        <v>1</v>
      </c>
      <c r="DG55" s="5">
        <f>IF(Q55&gt;30,1,0)</f>
        <v>0</v>
      </c>
      <c r="DH55" s="4">
        <v>0</v>
      </c>
      <c r="DI55" s="4">
        <v>0</v>
      </c>
      <c r="DJ55" s="5">
        <f>IF(P55&lt;90,1,0)</f>
        <v>1</v>
      </c>
      <c r="DK55" s="4">
        <f t="shared" si="79"/>
        <v>169</v>
      </c>
      <c r="DL55" s="4">
        <v>5</v>
      </c>
      <c r="DM55" s="4">
        <f t="shared" si="91"/>
        <v>4</v>
      </c>
      <c r="DN55" s="5">
        <f t="shared" si="84"/>
        <v>2</v>
      </c>
      <c r="DO55" s="5">
        <f>M55</f>
        <v>140</v>
      </c>
      <c r="DP55" s="5">
        <f t="shared" si="81"/>
        <v>1</v>
      </c>
      <c r="DQ55" s="5">
        <f t="shared" si="82"/>
        <v>0</v>
      </c>
      <c r="DR55" s="4">
        <v>1</v>
      </c>
      <c r="DS55" s="4">
        <v>0</v>
      </c>
      <c r="DT55" s="4">
        <v>1</v>
      </c>
      <c r="DU55" s="4">
        <v>0</v>
      </c>
      <c r="DV55" s="4">
        <v>0</v>
      </c>
      <c r="DW55" s="4">
        <v>35</v>
      </c>
      <c r="DX55" s="4">
        <v>55</v>
      </c>
      <c r="DY55" s="4">
        <v>54</v>
      </c>
      <c r="DZ55" s="4">
        <v>64</v>
      </c>
      <c r="EA55" s="4">
        <v>93</v>
      </c>
      <c r="EB55" s="24">
        <f>EA55/J55</f>
        <v>45.142606486914254</v>
      </c>
      <c r="EC55" s="4">
        <v>1</v>
      </c>
      <c r="ED55" s="4">
        <v>69</v>
      </c>
      <c r="EE55" s="4">
        <v>55</v>
      </c>
      <c r="EF55" s="4">
        <v>230</v>
      </c>
      <c r="EG55" s="4">
        <v>130</v>
      </c>
      <c r="EH55" s="4">
        <v>100</v>
      </c>
      <c r="EI55" s="4">
        <v>1</v>
      </c>
      <c r="EJ55" s="4">
        <v>39</v>
      </c>
      <c r="EK55" s="4">
        <v>2</v>
      </c>
      <c r="EL55" s="4">
        <v>1</v>
      </c>
      <c r="EM55" s="4">
        <v>8</v>
      </c>
      <c r="EN55" s="4">
        <v>11</v>
      </c>
      <c r="EO55" s="4">
        <v>3</v>
      </c>
      <c r="EP55" s="4">
        <v>7</v>
      </c>
      <c r="EQ55" s="4">
        <v>9</v>
      </c>
      <c r="ER55" s="4">
        <v>3</v>
      </c>
      <c r="ES55" s="4">
        <v>220</v>
      </c>
      <c r="ET55" s="24">
        <v>94.3</v>
      </c>
      <c r="EU55" s="4">
        <v>0</v>
      </c>
      <c r="EV55" s="7">
        <v>2</v>
      </c>
      <c r="EW55" s="4">
        <v>54</v>
      </c>
      <c r="EX55" s="4">
        <v>55</v>
      </c>
      <c r="EY55" s="4">
        <v>25</v>
      </c>
      <c r="EZ55" s="4">
        <v>95</v>
      </c>
      <c r="FA55" s="24">
        <f>EZ55/J55</f>
        <v>46.113415228568321</v>
      </c>
      <c r="FB55" s="4">
        <v>1</v>
      </c>
      <c r="FC55" s="4">
        <v>33</v>
      </c>
      <c r="FD55" s="4">
        <v>45</v>
      </c>
      <c r="FE55" s="4">
        <v>84</v>
      </c>
      <c r="FF55" s="4">
        <v>1</v>
      </c>
      <c r="FG55" s="6">
        <f t="shared" ref="FG55:FG80" si="111">FD55/ED55</f>
        <v>0.65217391304347827</v>
      </c>
      <c r="FH55" s="5">
        <f t="shared" si="87"/>
        <v>0</v>
      </c>
      <c r="FI55" s="5">
        <f t="shared" ref="FI55:FI80" si="112">IF(FG55&gt;0.9,1,0)</f>
        <v>0</v>
      </c>
      <c r="FJ55" s="4">
        <v>1</v>
      </c>
      <c r="FK55" s="4">
        <v>26</v>
      </c>
      <c r="FL55" s="4">
        <v>1</v>
      </c>
      <c r="FM55" s="4">
        <v>19</v>
      </c>
      <c r="FN55" s="31">
        <f t="shared" si="88"/>
        <v>0.26923076923076922</v>
      </c>
      <c r="FO55" s="4">
        <v>38</v>
      </c>
      <c r="FP55" s="4">
        <v>1</v>
      </c>
      <c r="FQ55" s="4">
        <v>1</v>
      </c>
      <c r="FR55" s="4">
        <v>15</v>
      </c>
      <c r="FS55" s="4">
        <v>1</v>
      </c>
      <c r="FT55" s="4">
        <v>1</v>
      </c>
      <c r="FU55" s="4">
        <v>2</v>
      </c>
      <c r="FV55" s="4">
        <v>2</v>
      </c>
      <c r="FW55" s="4">
        <v>2</v>
      </c>
      <c r="FX55" s="24">
        <v>33</v>
      </c>
      <c r="FY55" s="24">
        <v>37</v>
      </c>
      <c r="FZ55" s="4">
        <v>1</v>
      </c>
      <c r="GA55" s="4">
        <v>0</v>
      </c>
      <c r="GB55" s="4">
        <v>27</v>
      </c>
      <c r="GC55" s="4">
        <v>1</v>
      </c>
      <c r="GD55" s="4">
        <v>0</v>
      </c>
      <c r="GG55" s="4">
        <v>0</v>
      </c>
      <c r="GI55" s="4">
        <v>0</v>
      </c>
      <c r="GJ55" s="4">
        <v>0</v>
      </c>
      <c r="GK55" s="4">
        <v>0</v>
      </c>
      <c r="GL55" s="4">
        <v>0</v>
      </c>
      <c r="GM55" s="4">
        <v>0</v>
      </c>
      <c r="GN55" s="4">
        <v>0</v>
      </c>
      <c r="GO55" s="4">
        <v>0</v>
      </c>
      <c r="GP55" s="4">
        <v>0</v>
      </c>
      <c r="GQ55" s="4">
        <v>0</v>
      </c>
      <c r="GR55" s="4">
        <v>0</v>
      </c>
      <c r="GS55" s="4">
        <v>0</v>
      </c>
      <c r="GT55" s="4">
        <v>0</v>
      </c>
      <c r="GU55" s="4">
        <v>0</v>
      </c>
      <c r="GV55" s="4">
        <v>0</v>
      </c>
      <c r="GW55" s="4">
        <v>0</v>
      </c>
      <c r="GX55" s="4">
        <v>0</v>
      </c>
      <c r="GY55" s="4">
        <v>2</v>
      </c>
      <c r="GZ55" s="4">
        <v>2</v>
      </c>
      <c r="HA55" s="28">
        <v>3</v>
      </c>
      <c r="HB55" s="4">
        <v>1</v>
      </c>
      <c r="HC55" s="4">
        <v>0</v>
      </c>
      <c r="HD55" s="4">
        <v>0</v>
      </c>
      <c r="HE55" s="4">
        <v>0</v>
      </c>
      <c r="HF55" s="4">
        <v>1</v>
      </c>
      <c r="HG55" s="24">
        <v>46</v>
      </c>
      <c r="HH55" s="24">
        <v>36</v>
      </c>
      <c r="HI55" s="5">
        <f t="shared" si="77"/>
        <v>1</v>
      </c>
      <c r="HJ55" s="24">
        <v>33</v>
      </c>
      <c r="HK55" s="24">
        <v>38</v>
      </c>
      <c r="HL55" s="4">
        <v>50</v>
      </c>
      <c r="HM55" s="4">
        <v>1</v>
      </c>
      <c r="HN55" s="4">
        <v>0</v>
      </c>
      <c r="HO55" s="7">
        <v>2.2999999999999998</v>
      </c>
      <c r="HP55" s="4">
        <v>1</v>
      </c>
      <c r="HQ55" s="7">
        <v>66.86</v>
      </c>
      <c r="HR55" s="4">
        <v>0</v>
      </c>
      <c r="HS55" s="7">
        <v>25.3</v>
      </c>
      <c r="HT55" s="4">
        <v>1</v>
      </c>
      <c r="HU55" s="4">
        <v>1080</v>
      </c>
      <c r="HV55" s="4">
        <v>1</v>
      </c>
      <c r="HW55" s="7">
        <v>104.53</v>
      </c>
      <c r="HX55" s="4">
        <v>0</v>
      </c>
      <c r="HY55" s="4">
        <v>58</v>
      </c>
      <c r="HZ55" s="24">
        <v>1080</v>
      </c>
      <c r="IA55" s="4">
        <v>1</v>
      </c>
      <c r="IB55" s="7">
        <v>15.3</v>
      </c>
      <c r="IC55" s="4">
        <v>1</v>
      </c>
      <c r="ID55" s="7">
        <v>4.72</v>
      </c>
      <c r="IE55" s="4">
        <v>141</v>
      </c>
      <c r="IF55" s="4">
        <v>0</v>
      </c>
      <c r="IG55" s="4">
        <v>226</v>
      </c>
      <c r="IH55" s="4">
        <v>0</v>
      </c>
      <c r="II55" s="4">
        <v>0</v>
      </c>
      <c r="IJ55" s="4">
        <v>36</v>
      </c>
      <c r="IK55" s="4">
        <v>1</v>
      </c>
      <c r="IL55" s="24">
        <v>30.9</v>
      </c>
      <c r="IM55" s="7">
        <v>7.4</v>
      </c>
      <c r="IN55" s="24">
        <v>26.1</v>
      </c>
      <c r="IO55" s="24">
        <v>2.0499999999999998</v>
      </c>
      <c r="IP55" s="24">
        <v>38</v>
      </c>
      <c r="IQ55" s="7">
        <v>3.98</v>
      </c>
      <c r="IR55" s="7">
        <v>2.56</v>
      </c>
      <c r="IS55" s="7">
        <v>1.02</v>
      </c>
      <c r="IT55" s="7">
        <v>1.3</v>
      </c>
      <c r="IU55" s="7">
        <v>57.54</v>
      </c>
      <c r="IV55" s="4">
        <f t="shared" si="76"/>
        <v>1</v>
      </c>
      <c r="IW55" s="24">
        <v>5.3</v>
      </c>
      <c r="IX55" s="4">
        <f t="shared" ref="IX55:IX80" si="113">IF(IW55&gt;5.9,1,0)</f>
        <v>0</v>
      </c>
      <c r="IY55" s="7">
        <v>7.44</v>
      </c>
      <c r="IZ55" s="4">
        <v>47</v>
      </c>
      <c r="JA55" s="4">
        <v>35</v>
      </c>
      <c r="JE55" s="24">
        <v>14</v>
      </c>
      <c r="JF55" s="4">
        <v>45</v>
      </c>
      <c r="JG55" s="4">
        <v>70</v>
      </c>
      <c r="JK55" s="24">
        <v>3.1</v>
      </c>
      <c r="JM55" s="7">
        <v>1.1299999999999999</v>
      </c>
      <c r="JO55" s="24">
        <v>8.6999999999999993</v>
      </c>
      <c r="JP55" s="24">
        <v>2.4</v>
      </c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spans="1:297" x14ac:dyDescent="0.25">
      <c r="A56" s="3">
        <v>55</v>
      </c>
      <c r="B56" s="3">
        <v>0</v>
      </c>
      <c r="C56" s="3">
        <v>0</v>
      </c>
      <c r="D56" s="3">
        <v>0</v>
      </c>
      <c r="E56" s="5">
        <v>1</v>
      </c>
      <c r="F56" s="5">
        <v>70</v>
      </c>
      <c r="G56" s="55">
        <v>1</v>
      </c>
      <c r="H56" s="6">
        <v>1.76</v>
      </c>
      <c r="I56" s="5">
        <v>85</v>
      </c>
      <c r="J56" s="6">
        <f t="shared" si="89"/>
        <v>2.0535673288734722</v>
      </c>
      <c r="K56" s="23">
        <f t="shared" si="90"/>
        <v>27.440599173553721</v>
      </c>
      <c r="L56" s="5">
        <v>2</v>
      </c>
      <c r="M56" s="5">
        <v>104</v>
      </c>
      <c r="N56" s="5">
        <v>125</v>
      </c>
      <c r="O56" s="5">
        <v>70</v>
      </c>
      <c r="P56" s="5">
        <v>60</v>
      </c>
      <c r="Q56" s="5">
        <v>40</v>
      </c>
      <c r="R56" s="5">
        <v>1</v>
      </c>
      <c r="S56" s="5">
        <v>3</v>
      </c>
      <c r="T56" s="5">
        <v>1</v>
      </c>
      <c r="U56" s="5">
        <v>0</v>
      </c>
      <c r="V56" s="4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1</v>
      </c>
      <c r="AG56" s="5">
        <v>1</v>
      </c>
      <c r="AH56" s="5">
        <v>0</v>
      </c>
      <c r="AI56" s="5">
        <v>1</v>
      </c>
      <c r="AJ56" s="5">
        <v>0</v>
      </c>
      <c r="AK56" s="5">
        <v>0</v>
      </c>
      <c r="AL56" s="5">
        <v>0</v>
      </c>
      <c r="AM56" s="5">
        <v>1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v>1</v>
      </c>
      <c r="AT56" s="5">
        <v>0</v>
      </c>
      <c r="AU56" s="5">
        <v>1</v>
      </c>
      <c r="AV56" s="5">
        <v>0</v>
      </c>
      <c r="AW56" s="5">
        <v>0</v>
      </c>
      <c r="AX56" s="5">
        <v>0</v>
      </c>
      <c r="AY56" s="5">
        <f>IF(F56&gt;60,1,0)</f>
        <v>1</v>
      </c>
      <c r="AZ56" s="5">
        <v>0</v>
      </c>
      <c r="BA56" s="5">
        <f>C56</f>
        <v>0</v>
      </c>
      <c r="BB56" s="5">
        <v>0</v>
      </c>
      <c r="BC56" s="5">
        <v>1</v>
      </c>
      <c r="BD56" s="5">
        <v>1</v>
      </c>
      <c r="BE56" s="5">
        <v>0</v>
      </c>
      <c r="BF56" s="5">
        <v>0</v>
      </c>
      <c r="BG56" s="5">
        <v>0</v>
      </c>
      <c r="BH56" s="5">
        <v>1</v>
      </c>
      <c r="BI56" s="5">
        <v>0</v>
      </c>
      <c r="BJ56" s="5">
        <v>1</v>
      </c>
      <c r="BK56" s="5">
        <v>1</v>
      </c>
      <c r="BL56" s="5">
        <v>0</v>
      </c>
      <c r="BM56" s="5">
        <v>0</v>
      </c>
      <c r="BN56" s="5">
        <f t="shared" si="92"/>
        <v>0</v>
      </c>
      <c r="BO56" s="5">
        <f t="shared" si="93"/>
        <v>1</v>
      </c>
      <c r="BP56" s="5">
        <v>0</v>
      </c>
      <c r="BQ56" s="5">
        <f t="shared" si="94"/>
        <v>0</v>
      </c>
      <c r="BR56" s="5">
        <f t="shared" si="95"/>
        <v>1</v>
      </c>
      <c r="BS56" s="5">
        <f t="shared" si="85"/>
        <v>0</v>
      </c>
      <c r="BT56" s="5">
        <v>1</v>
      </c>
      <c r="BU56" s="23">
        <f t="shared" si="8"/>
        <v>5.5</v>
      </c>
      <c r="BV56" s="23">
        <f t="shared" si="96"/>
        <v>3</v>
      </c>
      <c r="BW56" s="5">
        <v>3</v>
      </c>
      <c r="BX56" s="5">
        <f t="shared" si="97"/>
        <v>2</v>
      </c>
      <c r="BY56" s="5">
        <f t="shared" si="98"/>
        <v>2</v>
      </c>
      <c r="BZ56" s="5">
        <f t="shared" si="99"/>
        <v>0</v>
      </c>
      <c r="CA56" s="5">
        <f t="shared" si="100"/>
        <v>0</v>
      </c>
      <c r="CB56" s="5">
        <f t="shared" si="101"/>
        <v>1</v>
      </c>
      <c r="CC56" s="5">
        <f t="shared" si="102"/>
        <v>0</v>
      </c>
      <c r="CD56" s="5">
        <f t="shared" si="103"/>
        <v>0</v>
      </c>
      <c r="CE56" s="5">
        <f t="shared" si="104"/>
        <v>1</v>
      </c>
      <c r="CF56" s="5">
        <f t="shared" si="105"/>
        <v>0</v>
      </c>
      <c r="CG56" s="5">
        <f t="shared" si="106"/>
        <v>0</v>
      </c>
      <c r="CH56" s="5">
        <f>IF(F56&gt;65,1,0)</f>
        <v>1</v>
      </c>
      <c r="CI56" s="4">
        <f t="shared" si="78"/>
        <v>8</v>
      </c>
      <c r="CJ56" s="4">
        <f t="shared" si="21"/>
        <v>4</v>
      </c>
      <c r="CK56" s="4">
        <v>3</v>
      </c>
      <c r="CL56" s="4">
        <v>3</v>
      </c>
      <c r="CM56" s="5">
        <f t="shared" si="107"/>
        <v>2</v>
      </c>
      <c r="CN56" s="5">
        <f t="shared" si="108"/>
        <v>2</v>
      </c>
      <c r="CO56" s="5">
        <f t="shared" si="109"/>
        <v>0</v>
      </c>
      <c r="CP56" s="4">
        <v>0</v>
      </c>
      <c r="CQ56" s="5">
        <f t="shared" si="110"/>
        <v>0</v>
      </c>
      <c r="CR56" s="5">
        <f>C56</f>
        <v>0</v>
      </c>
      <c r="CS56" s="4">
        <v>1</v>
      </c>
      <c r="CT56" s="4">
        <v>1</v>
      </c>
      <c r="CU56" s="4">
        <v>1</v>
      </c>
      <c r="CV56" s="4">
        <v>1</v>
      </c>
      <c r="CW56" s="5">
        <f>B56</f>
        <v>0</v>
      </c>
      <c r="CX56" s="4">
        <v>1</v>
      </c>
      <c r="CY56" s="4">
        <v>0</v>
      </c>
      <c r="CZ56" s="5">
        <f>F56</f>
        <v>70</v>
      </c>
      <c r="DA56" s="5">
        <f>IF(E56=1,1,0)</f>
        <v>1</v>
      </c>
      <c r="DB56" s="4">
        <v>1</v>
      </c>
      <c r="DC56" s="4">
        <v>1</v>
      </c>
      <c r="DD56" s="4">
        <v>0</v>
      </c>
      <c r="DE56" s="5">
        <f>IF(M56&gt;110,1,0)</f>
        <v>0</v>
      </c>
      <c r="DF56" s="5">
        <f>IF(N56&lt;100,1,0)</f>
        <v>0</v>
      </c>
      <c r="DG56" s="5">
        <f>IF(Q56&gt;30,1,0)</f>
        <v>1</v>
      </c>
      <c r="DH56" s="4">
        <v>0</v>
      </c>
      <c r="DI56" s="4">
        <v>1</v>
      </c>
      <c r="DJ56" s="5">
        <f>IF(P56&lt;90,1,0)</f>
        <v>1</v>
      </c>
      <c r="DK56" s="4">
        <f t="shared" si="79"/>
        <v>220</v>
      </c>
      <c r="DL56" s="4">
        <v>5</v>
      </c>
      <c r="DM56" s="4">
        <f t="shared" si="91"/>
        <v>3</v>
      </c>
      <c r="DN56" s="5">
        <f t="shared" si="84"/>
        <v>2</v>
      </c>
      <c r="DO56" s="5">
        <f>M56</f>
        <v>104</v>
      </c>
      <c r="DP56" s="5">
        <f t="shared" si="81"/>
        <v>1</v>
      </c>
      <c r="DQ56" s="5">
        <f t="shared" si="82"/>
        <v>0</v>
      </c>
      <c r="DR56" s="4">
        <v>1</v>
      </c>
      <c r="DS56" s="4">
        <v>1</v>
      </c>
      <c r="DT56" s="4">
        <v>1</v>
      </c>
      <c r="DU56" s="4">
        <v>0</v>
      </c>
      <c r="DV56" s="4">
        <v>1</v>
      </c>
      <c r="DW56" s="4">
        <v>36</v>
      </c>
      <c r="DX56" s="4">
        <v>56</v>
      </c>
      <c r="DY56" s="4">
        <v>52</v>
      </c>
      <c r="DZ56" s="4">
        <v>66</v>
      </c>
      <c r="EA56" s="4">
        <v>98</v>
      </c>
      <c r="EB56" s="24">
        <f>EA56/J56</f>
        <v>47.72183440109557</v>
      </c>
      <c r="EC56" s="4">
        <v>1</v>
      </c>
      <c r="ED56" s="4">
        <v>69</v>
      </c>
      <c r="EE56" s="4">
        <v>54</v>
      </c>
      <c r="EF56" s="4">
        <v>245</v>
      </c>
      <c r="EG56" s="4">
        <v>135</v>
      </c>
      <c r="EH56" s="4">
        <v>110</v>
      </c>
      <c r="EI56" s="4">
        <v>1</v>
      </c>
      <c r="EJ56" s="4">
        <v>36</v>
      </c>
      <c r="EK56" s="4">
        <v>2</v>
      </c>
      <c r="EL56" s="4">
        <v>0</v>
      </c>
      <c r="EM56" s="4">
        <v>7</v>
      </c>
      <c r="EN56" s="4">
        <v>9</v>
      </c>
      <c r="EO56" s="4">
        <v>3</v>
      </c>
      <c r="EP56" s="4">
        <v>7</v>
      </c>
      <c r="EQ56" s="4">
        <v>9</v>
      </c>
      <c r="ER56" s="4">
        <v>3</v>
      </c>
      <c r="ES56" s="4">
        <v>200</v>
      </c>
      <c r="ET56" s="24">
        <v>98.3</v>
      </c>
      <c r="EU56" s="4">
        <v>0</v>
      </c>
      <c r="EV56" s="7">
        <v>2</v>
      </c>
      <c r="EW56" s="4">
        <v>55</v>
      </c>
      <c r="EX56" s="4">
        <v>54</v>
      </c>
      <c r="EY56" s="4">
        <v>24</v>
      </c>
      <c r="EZ56" s="4">
        <v>88</v>
      </c>
      <c r="FA56" s="24">
        <f>EZ56/J56</f>
        <v>42.852259462208266</v>
      </c>
      <c r="FB56" s="4">
        <v>1</v>
      </c>
      <c r="FC56" s="4">
        <v>36</v>
      </c>
      <c r="FD56" s="4">
        <v>48</v>
      </c>
      <c r="FE56" s="4">
        <v>72</v>
      </c>
      <c r="FF56" s="4">
        <v>1</v>
      </c>
      <c r="FG56" s="6">
        <f t="shared" si="111"/>
        <v>0.69565217391304346</v>
      </c>
      <c r="FH56" s="5">
        <f t="shared" si="87"/>
        <v>0</v>
      </c>
      <c r="FI56" s="5">
        <f t="shared" si="112"/>
        <v>0</v>
      </c>
      <c r="FJ56" s="4">
        <v>0</v>
      </c>
      <c r="FK56" s="4">
        <v>24</v>
      </c>
      <c r="FL56" s="4">
        <v>1</v>
      </c>
      <c r="FM56" s="4">
        <v>18</v>
      </c>
      <c r="FN56" s="31">
        <f t="shared" si="88"/>
        <v>0.25</v>
      </c>
      <c r="FO56" s="4">
        <v>42</v>
      </c>
      <c r="FP56" s="4">
        <v>1</v>
      </c>
      <c r="FQ56" s="4">
        <v>1</v>
      </c>
      <c r="FR56" s="4">
        <v>14</v>
      </c>
      <c r="FS56" s="4">
        <v>1</v>
      </c>
      <c r="FT56" s="4">
        <v>1</v>
      </c>
      <c r="FU56" s="4">
        <v>2</v>
      </c>
      <c r="FV56" s="4">
        <v>1</v>
      </c>
      <c r="FW56" s="4">
        <v>3</v>
      </c>
      <c r="FX56" s="24">
        <v>33</v>
      </c>
      <c r="FY56" s="24">
        <v>42</v>
      </c>
      <c r="FZ56" s="4">
        <v>1</v>
      </c>
      <c r="GB56" s="4">
        <v>28</v>
      </c>
      <c r="GC56" s="4">
        <v>1</v>
      </c>
      <c r="GD56" s="4">
        <v>0</v>
      </c>
      <c r="GG56" s="4">
        <v>1</v>
      </c>
      <c r="GH56" s="4">
        <v>2</v>
      </c>
      <c r="GI56" s="4">
        <v>1</v>
      </c>
      <c r="GJ56" s="4">
        <v>1</v>
      </c>
      <c r="GK56" s="4">
        <v>0</v>
      </c>
      <c r="GL56" s="4">
        <v>0</v>
      </c>
      <c r="GM56" s="4">
        <v>0</v>
      </c>
      <c r="GN56" s="4">
        <v>0</v>
      </c>
      <c r="GO56" s="4">
        <v>0</v>
      </c>
      <c r="GP56" s="4">
        <v>0</v>
      </c>
      <c r="GQ56" s="4">
        <v>0</v>
      </c>
      <c r="GR56" s="4">
        <v>1</v>
      </c>
      <c r="GS56" s="4">
        <v>0</v>
      </c>
      <c r="GT56" s="4">
        <v>0</v>
      </c>
      <c r="GU56" s="4">
        <v>0</v>
      </c>
      <c r="GV56" s="4">
        <v>0</v>
      </c>
      <c r="GW56" s="4">
        <v>0</v>
      </c>
      <c r="GX56" s="4">
        <v>0</v>
      </c>
      <c r="GY56" s="4">
        <v>1</v>
      </c>
      <c r="GZ56" s="4">
        <v>1</v>
      </c>
      <c r="HA56" s="28">
        <v>3</v>
      </c>
      <c r="HB56" s="4">
        <v>1</v>
      </c>
      <c r="HC56" s="4">
        <v>0</v>
      </c>
      <c r="HD56" s="4">
        <v>0</v>
      </c>
      <c r="HE56" s="4">
        <v>0</v>
      </c>
      <c r="HF56" s="4">
        <v>1</v>
      </c>
      <c r="HG56" s="24">
        <v>39</v>
      </c>
      <c r="HH56" s="24">
        <v>36</v>
      </c>
      <c r="HI56" s="5">
        <f t="shared" si="77"/>
        <v>1</v>
      </c>
      <c r="HJ56" s="24">
        <v>26</v>
      </c>
      <c r="HK56" s="24">
        <v>30</v>
      </c>
      <c r="HL56" s="4">
        <v>35</v>
      </c>
      <c r="HM56" s="4">
        <v>1</v>
      </c>
      <c r="HN56" s="4">
        <v>0</v>
      </c>
      <c r="HO56" s="6">
        <v>0.55000000000000004</v>
      </c>
      <c r="HP56" s="4">
        <v>1</v>
      </c>
      <c r="HQ56" s="7">
        <v>112.3</v>
      </c>
      <c r="HR56" s="4">
        <v>0</v>
      </c>
      <c r="HS56" s="7">
        <v>150.97999999999999</v>
      </c>
      <c r="HT56" s="4">
        <v>1</v>
      </c>
      <c r="HU56" s="4">
        <v>2010</v>
      </c>
      <c r="HV56" s="4">
        <v>1</v>
      </c>
      <c r="HW56" s="7">
        <v>145.16</v>
      </c>
      <c r="HX56" s="4">
        <v>1</v>
      </c>
      <c r="HY56" s="4">
        <v>42</v>
      </c>
      <c r="HZ56" s="24">
        <v>1400</v>
      </c>
      <c r="IA56" s="4">
        <v>1</v>
      </c>
      <c r="IB56" s="7">
        <v>8.1999999999999993</v>
      </c>
      <c r="IC56" s="4">
        <v>0</v>
      </c>
      <c r="ID56" s="7">
        <v>4.8499999999999996</v>
      </c>
      <c r="IE56" s="4">
        <v>157</v>
      </c>
      <c r="IF56" s="4">
        <v>0</v>
      </c>
      <c r="IG56" s="4">
        <v>101</v>
      </c>
      <c r="IH56" s="4">
        <v>0</v>
      </c>
      <c r="II56" s="4">
        <v>1</v>
      </c>
      <c r="IJ56" s="4">
        <v>36</v>
      </c>
      <c r="IK56" s="4">
        <v>1</v>
      </c>
      <c r="IL56" s="24">
        <v>24.3</v>
      </c>
      <c r="IM56" s="7">
        <v>3.63</v>
      </c>
      <c r="IN56" s="24">
        <v>16.899999999999999</v>
      </c>
      <c r="IO56" s="24">
        <v>1.21</v>
      </c>
      <c r="IP56" s="24">
        <v>73</v>
      </c>
      <c r="IU56" s="7">
        <v>56.3</v>
      </c>
      <c r="IV56" s="4">
        <f t="shared" si="76"/>
        <v>1</v>
      </c>
      <c r="IW56" s="24">
        <v>15.98</v>
      </c>
      <c r="IX56" s="4">
        <f t="shared" si="113"/>
        <v>1</v>
      </c>
      <c r="IY56" s="7">
        <v>7.234</v>
      </c>
      <c r="IZ56" s="4">
        <v>40.700000000000003</v>
      </c>
      <c r="JA56" s="4">
        <v>33.6</v>
      </c>
      <c r="JB56" s="7">
        <v>7.2389999999999999</v>
      </c>
      <c r="JC56" s="4">
        <v>39.9</v>
      </c>
      <c r="JD56" s="4">
        <v>32.700000000000003</v>
      </c>
      <c r="JE56" s="24">
        <v>12.3</v>
      </c>
      <c r="JF56" s="4">
        <v>37.9</v>
      </c>
      <c r="JG56" s="4">
        <v>53.3</v>
      </c>
      <c r="JH56" s="24">
        <v>279.60000000000002</v>
      </c>
      <c r="JI56" s="24">
        <v>0.5</v>
      </c>
      <c r="JJ56" s="24">
        <v>0.8</v>
      </c>
      <c r="JK56" s="24">
        <v>3.1</v>
      </c>
      <c r="JL56" s="4">
        <v>136</v>
      </c>
      <c r="JM56" s="7">
        <v>0.3</v>
      </c>
      <c r="JN56" s="4">
        <v>97</v>
      </c>
      <c r="JO56" s="24">
        <v>8.1999999999999993</v>
      </c>
      <c r="JP56" s="24">
        <v>6.7</v>
      </c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</row>
    <row r="57" spans="1:297" x14ac:dyDescent="0.25">
      <c r="A57" s="3">
        <v>56</v>
      </c>
      <c r="B57" s="3">
        <v>1</v>
      </c>
      <c r="C57" s="3">
        <v>0</v>
      </c>
      <c r="D57" s="3">
        <v>1</v>
      </c>
      <c r="E57" s="5">
        <v>2</v>
      </c>
      <c r="F57" s="5">
        <v>64</v>
      </c>
      <c r="G57" s="55">
        <v>1</v>
      </c>
      <c r="H57" s="6">
        <v>1.75</v>
      </c>
      <c r="I57" s="5">
        <v>60</v>
      </c>
      <c r="J57" s="6">
        <f t="shared" si="89"/>
        <v>1.7124867649854147</v>
      </c>
      <c r="K57" s="23">
        <f t="shared" si="90"/>
        <v>19.591836734693878</v>
      </c>
      <c r="L57" s="5">
        <v>1</v>
      </c>
      <c r="M57" s="5">
        <v>76</v>
      </c>
      <c r="N57" s="5">
        <v>130</v>
      </c>
      <c r="O57" s="5">
        <v>75</v>
      </c>
      <c r="P57" s="5">
        <v>94</v>
      </c>
      <c r="Q57" s="5">
        <v>22</v>
      </c>
      <c r="R57" s="5">
        <v>1</v>
      </c>
      <c r="S57" s="5">
        <v>1</v>
      </c>
      <c r="T57" s="5">
        <v>0</v>
      </c>
      <c r="U57" s="5">
        <v>0</v>
      </c>
      <c r="V57" s="4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1</v>
      </c>
      <c r="AG57" s="5">
        <v>1</v>
      </c>
      <c r="AH57" s="5">
        <v>1</v>
      </c>
      <c r="AI57" s="5">
        <v>0</v>
      </c>
      <c r="AJ57" s="5">
        <v>0</v>
      </c>
      <c r="AK57" s="5">
        <v>0</v>
      </c>
      <c r="AL57" s="5">
        <v>0</v>
      </c>
      <c r="AM57" s="5">
        <v>1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1</v>
      </c>
      <c r="AV57" s="5">
        <v>0</v>
      </c>
      <c r="AW57" s="5">
        <v>1</v>
      </c>
      <c r="AX57" s="5">
        <v>0</v>
      </c>
      <c r="AY57" s="5">
        <f>IF(F57&gt;60,1,0)</f>
        <v>1</v>
      </c>
      <c r="AZ57" s="5">
        <v>0</v>
      </c>
      <c r="BA57" s="5">
        <f>C57</f>
        <v>0</v>
      </c>
      <c r="BB57" s="5">
        <v>0</v>
      </c>
      <c r="BC57" s="5">
        <v>1</v>
      </c>
      <c r="BD57" s="5">
        <v>1</v>
      </c>
      <c r="BE57" s="5">
        <v>0</v>
      </c>
      <c r="BF57" s="5">
        <v>0</v>
      </c>
      <c r="BG57" s="5">
        <v>0</v>
      </c>
      <c r="BH57" s="5">
        <v>1</v>
      </c>
      <c r="BI57" s="5">
        <v>1</v>
      </c>
      <c r="BJ57" s="5">
        <v>1</v>
      </c>
      <c r="BK57" s="5">
        <v>1</v>
      </c>
      <c r="BL57" s="5">
        <v>0</v>
      </c>
      <c r="BM57" s="5">
        <v>0</v>
      </c>
      <c r="BN57" s="5">
        <f t="shared" si="92"/>
        <v>0</v>
      </c>
      <c r="BO57" s="5">
        <f t="shared" si="93"/>
        <v>0</v>
      </c>
      <c r="BP57" s="5">
        <v>0</v>
      </c>
      <c r="BQ57" s="5">
        <f t="shared" si="94"/>
        <v>1</v>
      </c>
      <c r="BR57" s="5">
        <f t="shared" si="95"/>
        <v>1</v>
      </c>
      <c r="BS57" s="5">
        <f t="shared" si="85"/>
        <v>0</v>
      </c>
      <c r="BT57" s="5">
        <v>1</v>
      </c>
      <c r="BU57" s="23">
        <f t="shared" si="8"/>
        <v>5</v>
      </c>
      <c r="BV57" s="23">
        <f t="shared" si="96"/>
        <v>3</v>
      </c>
      <c r="BW57" s="5">
        <v>2</v>
      </c>
      <c r="BX57" s="5">
        <f t="shared" si="97"/>
        <v>2</v>
      </c>
      <c r="BY57" s="5">
        <f t="shared" si="98"/>
        <v>2</v>
      </c>
      <c r="BZ57" s="5">
        <f t="shared" si="99"/>
        <v>0</v>
      </c>
      <c r="CA57" s="5">
        <f t="shared" si="100"/>
        <v>1</v>
      </c>
      <c r="CB57" s="5">
        <f t="shared" si="101"/>
        <v>0</v>
      </c>
      <c r="CC57" s="5">
        <f t="shared" si="102"/>
        <v>0</v>
      </c>
      <c r="CD57" s="5">
        <f t="shared" si="103"/>
        <v>1</v>
      </c>
      <c r="CE57" s="5">
        <f t="shared" si="104"/>
        <v>1</v>
      </c>
      <c r="CF57" s="5">
        <f t="shared" si="105"/>
        <v>0</v>
      </c>
      <c r="CG57" s="5">
        <f t="shared" si="106"/>
        <v>0</v>
      </c>
      <c r="CH57" s="5">
        <f>IF(F57&gt;65,1,0)</f>
        <v>0</v>
      </c>
      <c r="CI57" s="4">
        <f t="shared" si="78"/>
        <v>7</v>
      </c>
      <c r="CJ57" s="4">
        <f t="shared" si="21"/>
        <v>3</v>
      </c>
      <c r="CK57" s="4">
        <v>2</v>
      </c>
      <c r="CL57" s="4">
        <v>2</v>
      </c>
      <c r="CM57" s="5">
        <f t="shared" si="107"/>
        <v>2</v>
      </c>
      <c r="CN57" s="5">
        <f t="shared" si="108"/>
        <v>2</v>
      </c>
      <c r="CO57" s="5">
        <f t="shared" si="109"/>
        <v>1</v>
      </c>
      <c r="CP57" s="4">
        <v>1</v>
      </c>
      <c r="CQ57" s="5">
        <f t="shared" si="110"/>
        <v>0</v>
      </c>
      <c r="CR57" s="5">
        <f>C57</f>
        <v>0</v>
      </c>
      <c r="CS57" s="4">
        <v>0</v>
      </c>
      <c r="CT57" s="4">
        <v>0</v>
      </c>
      <c r="CV57" s="4">
        <v>0</v>
      </c>
      <c r="CW57" s="5">
        <f>B57</f>
        <v>1</v>
      </c>
      <c r="CX57" s="4">
        <v>0</v>
      </c>
      <c r="CY57" s="4">
        <v>0</v>
      </c>
      <c r="CZ57" s="5">
        <f>F57</f>
        <v>64</v>
      </c>
      <c r="DA57" s="5">
        <f>IF(E57=1,1,0)</f>
        <v>0</v>
      </c>
      <c r="DB57" s="4">
        <v>1</v>
      </c>
      <c r="DC57" s="4">
        <v>1</v>
      </c>
      <c r="DD57" s="4">
        <v>0</v>
      </c>
      <c r="DE57" s="5">
        <f>IF(M57&gt;110,1,0)</f>
        <v>0</v>
      </c>
      <c r="DF57" s="5">
        <f>IF(N57&lt;100,1,0)</f>
        <v>0</v>
      </c>
      <c r="DG57" s="5">
        <f>IF(Q57&gt;30,1,0)</f>
        <v>0</v>
      </c>
      <c r="DH57" s="4">
        <v>0</v>
      </c>
      <c r="DI57" s="4">
        <v>1</v>
      </c>
      <c r="DJ57" s="5">
        <f>IF(P57&lt;90,1,0)</f>
        <v>0</v>
      </c>
      <c r="DK57" s="4">
        <f t="shared" si="79"/>
        <v>164</v>
      </c>
      <c r="DL57" s="4">
        <v>5</v>
      </c>
      <c r="DM57" s="4">
        <f t="shared" si="91"/>
        <v>2</v>
      </c>
      <c r="DN57" s="5">
        <f t="shared" si="84"/>
        <v>2</v>
      </c>
      <c r="DO57" s="5">
        <f>M57</f>
        <v>76</v>
      </c>
      <c r="DP57" s="5">
        <f t="shared" si="81"/>
        <v>0</v>
      </c>
      <c r="DQ57" s="5">
        <f t="shared" si="82"/>
        <v>0</v>
      </c>
      <c r="DR57" s="5">
        <v>0</v>
      </c>
      <c r="DS57" s="4">
        <v>1</v>
      </c>
      <c r="DT57" s="4">
        <v>1</v>
      </c>
      <c r="DU57" s="4">
        <v>1</v>
      </c>
      <c r="DV57" s="4">
        <v>1</v>
      </c>
      <c r="FG57" s="6"/>
      <c r="FH57" s="5"/>
      <c r="FI57" s="5"/>
      <c r="GD57" s="4">
        <v>0</v>
      </c>
      <c r="GG57" s="4">
        <v>0</v>
      </c>
      <c r="GI57" s="4">
        <v>0</v>
      </c>
      <c r="GJ57" s="4">
        <v>0</v>
      </c>
      <c r="GK57" s="4">
        <v>0</v>
      </c>
      <c r="GL57" s="4">
        <v>0</v>
      </c>
      <c r="GM57" s="4">
        <v>0</v>
      </c>
      <c r="GN57" s="4">
        <v>0</v>
      </c>
      <c r="GO57" s="4">
        <v>0</v>
      </c>
      <c r="GP57" s="4">
        <v>0</v>
      </c>
      <c r="GQ57" s="4">
        <v>0</v>
      </c>
      <c r="GR57" s="4">
        <v>0</v>
      </c>
      <c r="GS57" s="4">
        <v>0</v>
      </c>
      <c r="GT57" s="4">
        <v>0</v>
      </c>
      <c r="GU57" s="4">
        <v>0</v>
      </c>
      <c r="GV57" s="4">
        <v>0</v>
      </c>
      <c r="GW57" s="4">
        <v>0</v>
      </c>
      <c r="GX57" s="4">
        <v>0</v>
      </c>
      <c r="GY57" s="4">
        <v>2</v>
      </c>
      <c r="GZ57" s="4">
        <v>1</v>
      </c>
      <c r="HA57" s="28">
        <v>3</v>
      </c>
      <c r="HB57" s="4">
        <v>0</v>
      </c>
      <c r="HC57" s="4">
        <v>0</v>
      </c>
      <c r="HD57" s="4">
        <v>0</v>
      </c>
      <c r="HE57" s="4">
        <v>1</v>
      </c>
      <c r="HF57" s="4">
        <v>1</v>
      </c>
      <c r="HG57" s="24">
        <v>20</v>
      </c>
      <c r="HH57" s="24">
        <v>26</v>
      </c>
      <c r="HI57" s="5">
        <f t="shared" si="77"/>
        <v>0</v>
      </c>
      <c r="HJ57" s="24">
        <v>18</v>
      </c>
      <c r="HK57" s="24">
        <v>20</v>
      </c>
      <c r="HL57" s="4">
        <v>30</v>
      </c>
      <c r="HM57" s="4">
        <v>1</v>
      </c>
      <c r="HN57" s="4">
        <v>0</v>
      </c>
      <c r="HO57" s="7">
        <v>0.65</v>
      </c>
      <c r="HP57" s="4">
        <v>1</v>
      </c>
      <c r="HQ57" s="7">
        <v>146</v>
      </c>
      <c r="HR57" s="4">
        <v>1</v>
      </c>
      <c r="HS57" s="7">
        <v>29</v>
      </c>
      <c r="HT57" s="4">
        <v>1</v>
      </c>
      <c r="HU57" s="4">
        <v>3652</v>
      </c>
      <c r="HV57" s="4">
        <v>1</v>
      </c>
      <c r="HW57" s="7">
        <v>76</v>
      </c>
      <c r="HX57" s="4">
        <v>0</v>
      </c>
      <c r="HY57" s="4">
        <v>72</v>
      </c>
      <c r="HZ57" s="24">
        <v>989</v>
      </c>
      <c r="IA57" s="4">
        <v>1</v>
      </c>
      <c r="IB57" s="7">
        <v>15.4</v>
      </c>
      <c r="IC57" s="4">
        <v>1</v>
      </c>
      <c r="ID57" s="7">
        <v>4.03</v>
      </c>
      <c r="IE57" s="4">
        <v>130</v>
      </c>
      <c r="IF57" s="4">
        <v>0</v>
      </c>
      <c r="IG57" s="4">
        <v>219</v>
      </c>
      <c r="IH57" s="4">
        <v>0</v>
      </c>
      <c r="II57" s="4">
        <v>0</v>
      </c>
      <c r="IJ57" s="4">
        <v>41</v>
      </c>
      <c r="IK57" s="4">
        <v>1</v>
      </c>
      <c r="IL57" s="24">
        <v>23.1</v>
      </c>
      <c r="IM57" s="7">
        <v>4.75</v>
      </c>
      <c r="IN57" s="24">
        <v>15</v>
      </c>
      <c r="IO57" s="24">
        <v>1.06</v>
      </c>
      <c r="IP57" s="24">
        <v>88</v>
      </c>
      <c r="IQ57" s="7">
        <v>9.09</v>
      </c>
      <c r="IT57" s="7">
        <v>0.85</v>
      </c>
      <c r="IU57" s="7">
        <v>115.9</v>
      </c>
      <c r="IV57" s="4">
        <f t="shared" si="76"/>
        <v>1</v>
      </c>
      <c r="IW57" s="24">
        <v>6.27</v>
      </c>
      <c r="IX57" s="4">
        <f t="shared" si="113"/>
        <v>1</v>
      </c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</row>
    <row r="58" spans="1:297" x14ac:dyDescent="0.25">
      <c r="A58" s="3">
        <v>57</v>
      </c>
      <c r="B58" s="3">
        <v>0</v>
      </c>
      <c r="C58" s="3">
        <v>0</v>
      </c>
      <c r="D58" s="3">
        <v>1</v>
      </c>
      <c r="E58" s="5">
        <v>2</v>
      </c>
      <c r="F58" s="5">
        <v>84</v>
      </c>
      <c r="G58" s="55">
        <v>1</v>
      </c>
      <c r="H58" s="6">
        <v>1.64</v>
      </c>
      <c r="I58" s="5">
        <v>58</v>
      </c>
      <c r="J58" s="6">
        <f t="shared" si="89"/>
        <v>1.6373453949519605</v>
      </c>
      <c r="K58" s="6">
        <f t="shared" si="90"/>
        <v>21.564544913741823</v>
      </c>
      <c r="L58" s="5">
        <v>1</v>
      </c>
      <c r="M58" s="5">
        <v>112</v>
      </c>
      <c r="N58" s="5">
        <v>80</v>
      </c>
      <c r="O58" s="5">
        <v>55</v>
      </c>
      <c r="P58" s="5">
        <v>69</v>
      </c>
      <c r="Q58" s="5">
        <v>33</v>
      </c>
      <c r="R58" s="5">
        <v>1</v>
      </c>
      <c r="S58" s="5">
        <v>3</v>
      </c>
      <c r="T58" s="5">
        <v>1</v>
      </c>
      <c r="U58" s="5">
        <v>1</v>
      </c>
      <c r="V58" s="5">
        <v>1</v>
      </c>
      <c r="W58" s="5">
        <v>0</v>
      </c>
      <c r="X58" s="5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1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1</v>
      </c>
      <c r="AX58" s="5">
        <v>0</v>
      </c>
      <c r="AY58" s="5">
        <f>IF(F58&gt;60,1,0)</f>
        <v>1</v>
      </c>
      <c r="AZ58" s="5">
        <v>0</v>
      </c>
      <c r="BA58" s="5">
        <f>C58</f>
        <v>0</v>
      </c>
      <c r="BB58" s="5">
        <v>0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0</v>
      </c>
      <c r="BI58" s="5">
        <v>0</v>
      </c>
      <c r="BJ58" s="5">
        <v>0</v>
      </c>
      <c r="BK58" s="5">
        <v>1</v>
      </c>
      <c r="BL58" s="5">
        <v>0</v>
      </c>
      <c r="BM58" s="5">
        <v>0</v>
      </c>
      <c r="BN58" s="5">
        <f t="shared" si="92"/>
        <v>0</v>
      </c>
      <c r="BO58" s="5">
        <f t="shared" si="93"/>
        <v>1</v>
      </c>
      <c r="BP58" s="5">
        <v>0</v>
      </c>
      <c r="BQ58" s="5">
        <f t="shared" si="94"/>
        <v>0</v>
      </c>
      <c r="BR58" s="5">
        <f t="shared" si="95"/>
        <v>0</v>
      </c>
      <c r="BS58" s="5">
        <f t="shared" si="85"/>
        <v>0</v>
      </c>
      <c r="BT58" s="5">
        <v>1</v>
      </c>
      <c r="BU58" s="23">
        <f t="shared" si="8"/>
        <v>4.5</v>
      </c>
      <c r="BV58" s="23">
        <f t="shared" si="96"/>
        <v>2</v>
      </c>
      <c r="BW58" s="5">
        <v>2</v>
      </c>
      <c r="BX58" s="5">
        <f t="shared" si="97"/>
        <v>2</v>
      </c>
      <c r="BY58" s="5">
        <f t="shared" si="98"/>
        <v>2</v>
      </c>
      <c r="BZ58" s="5">
        <f t="shared" si="99"/>
        <v>0</v>
      </c>
      <c r="CA58" s="4">
        <f t="shared" si="100"/>
        <v>0</v>
      </c>
      <c r="CB58" s="4">
        <f t="shared" si="101"/>
        <v>1</v>
      </c>
      <c r="CC58" s="4">
        <f t="shared" si="102"/>
        <v>0</v>
      </c>
      <c r="CD58" s="4">
        <f t="shared" si="103"/>
        <v>0</v>
      </c>
      <c r="CE58" s="4">
        <f t="shared" si="104"/>
        <v>0</v>
      </c>
      <c r="CF58" s="4">
        <f t="shared" si="105"/>
        <v>0</v>
      </c>
      <c r="CG58" s="4">
        <f t="shared" si="106"/>
        <v>0</v>
      </c>
      <c r="CH58" s="4">
        <f>IF(F58&gt;65,1,0)</f>
        <v>1</v>
      </c>
      <c r="CI58" s="4">
        <f t="shared" si="78"/>
        <v>6</v>
      </c>
      <c r="CJ58" s="4">
        <f t="shared" si="21"/>
        <v>3</v>
      </c>
      <c r="CK58" s="4">
        <v>2</v>
      </c>
      <c r="CL58" s="4">
        <v>2</v>
      </c>
      <c r="CM58" s="4">
        <f t="shared" si="107"/>
        <v>2</v>
      </c>
      <c r="CN58" s="4">
        <f t="shared" si="108"/>
        <v>2</v>
      </c>
      <c r="CO58" s="4">
        <f t="shared" si="109"/>
        <v>1</v>
      </c>
      <c r="CP58" s="4">
        <v>3</v>
      </c>
      <c r="CQ58" s="4">
        <f t="shared" si="110"/>
        <v>0</v>
      </c>
      <c r="CR58" s="4">
        <f>C58</f>
        <v>0</v>
      </c>
      <c r="CS58" s="4">
        <v>1</v>
      </c>
      <c r="CT58" s="4">
        <v>0</v>
      </c>
      <c r="CV58" s="4">
        <v>0</v>
      </c>
      <c r="CW58" s="4">
        <f>B58</f>
        <v>0</v>
      </c>
      <c r="CX58" s="4">
        <v>0</v>
      </c>
      <c r="CY58" s="4">
        <v>0</v>
      </c>
      <c r="CZ58" s="5">
        <f>F58</f>
        <v>84</v>
      </c>
      <c r="DA58" s="4">
        <f>IF(E58=1,1,0)</f>
        <v>0</v>
      </c>
      <c r="DB58" s="4">
        <v>0</v>
      </c>
      <c r="DC58" s="4">
        <v>1</v>
      </c>
      <c r="DD58" s="4">
        <v>0</v>
      </c>
      <c r="DE58" s="5">
        <f>IF(M58&gt;110,1,0)</f>
        <v>1</v>
      </c>
      <c r="DF58" s="4">
        <f>IF(N58&lt;100,1,0)</f>
        <v>1</v>
      </c>
      <c r="DG58" s="4">
        <f>IF(Q58&gt;30,1,0)</f>
        <v>1</v>
      </c>
      <c r="DH58" s="4">
        <v>0</v>
      </c>
      <c r="DI58" s="4">
        <v>0</v>
      </c>
      <c r="DJ58" s="5">
        <f>IF(P58&lt;90,1,0)</f>
        <v>1</v>
      </c>
      <c r="DK58" s="4">
        <f t="shared" si="79"/>
        <v>184</v>
      </c>
      <c r="DL58" s="4">
        <v>5</v>
      </c>
      <c r="DM58" s="4">
        <f t="shared" si="91"/>
        <v>4</v>
      </c>
      <c r="DN58" s="5">
        <f t="shared" si="84"/>
        <v>2</v>
      </c>
      <c r="DO58" s="4">
        <f>M58</f>
        <v>112</v>
      </c>
      <c r="DP58" s="4">
        <f t="shared" si="81"/>
        <v>1</v>
      </c>
      <c r="DQ58" s="4">
        <f t="shared" si="82"/>
        <v>0</v>
      </c>
      <c r="DR58" s="4">
        <v>0</v>
      </c>
      <c r="DS58" s="4">
        <v>0</v>
      </c>
      <c r="DT58" s="4">
        <v>0</v>
      </c>
      <c r="DU58" s="4">
        <v>0</v>
      </c>
      <c r="DV58" s="4">
        <v>1</v>
      </c>
      <c r="DW58" s="4">
        <v>33</v>
      </c>
      <c r="DX58" s="4">
        <v>46</v>
      </c>
      <c r="DY58" s="4">
        <v>54</v>
      </c>
      <c r="DZ58" s="4">
        <v>63</v>
      </c>
      <c r="EA58" s="4">
        <v>80</v>
      </c>
      <c r="EB58" s="24">
        <f>EA58/J58</f>
        <v>48.859574923314938</v>
      </c>
      <c r="EC58" s="4">
        <v>1</v>
      </c>
      <c r="ED58" s="4">
        <v>62</v>
      </c>
      <c r="EE58" s="4">
        <v>42</v>
      </c>
      <c r="EF58" s="4">
        <v>220</v>
      </c>
      <c r="EG58" s="4">
        <v>140</v>
      </c>
      <c r="EH58" s="4">
        <v>80</v>
      </c>
      <c r="EI58" s="4">
        <v>1</v>
      </c>
      <c r="EJ58" s="4">
        <v>44</v>
      </c>
      <c r="EK58" s="4">
        <v>1</v>
      </c>
      <c r="EL58" s="4">
        <v>1</v>
      </c>
      <c r="EM58" s="4">
        <v>7</v>
      </c>
      <c r="EN58" s="4">
        <v>11</v>
      </c>
      <c r="EO58" s="4">
        <v>3</v>
      </c>
      <c r="EP58" s="4">
        <v>6</v>
      </c>
      <c r="EQ58" s="4">
        <v>11</v>
      </c>
      <c r="ER58" s="4">
        <v>3</v>
      </c>
      <c r="ES58" s="4">
        <v>220</v>
      </c>
      <c r="ET58" s="24">
        <v>106.3</v>
      </c>
      <c r="EU58" s="4">
        <v>0</v>
      </c>
      <c r="EV58" s="7">
        <v>2</v>
      </c>
      <c r="EW58" s="4">
        <v>50</v>
      </c>
      <c r="EX58" s="4">
        <v>58</v>
      </c>
      <c r="EY58" s="4">
        <v>25</v>
      </c>
      <c r="EZ58" s="4">
        <v>80</v>
      </c>
      <c r="FA58" s="24">
        <f>EZ58/J58</f>
        <v>48.859574923314938</v>
      </c>
      <c r="FB58" s="4">
        <v>1</v>
      </c>
      <c r="FC58" s="4">
        <v>32</v>
      </c>
      <c r="FD58" s="4">
        <v>46</v>
      </c>
      <c r="FE58" s="4">
        <v>70</v>
      </c>
      <c r="FF58" s="4">
        <v>1</v>
      </c>
      <c r="FG58" s="6">
        <f t="shared" si="111"/>
        <v>0.74193548387096775</v>
      </c>
      <c r="FH58" s="5">
        <f t="shared" si="87"/>
        <v>0</v>
      </c>
      <c r="FI58" s="5">
        <f t="shared" si="112"/>
        <v>0</v>
      </c>
      <c r="FJ58" s="4">
        <v>0</v>
      </c>
      <c r="FK58" s="4">
        <v>25</v>
      </c>
      <c r="FL58" s="4">
        <v>1</v>
      </c>
      <c r="FM58" s="4">
        <v>18</v>
      </c>
      <c r="FN58" s="31">
        <f t="shared" si="88"/>
        <v>0.28000000000000003</v>
      </c>
      <c r="FO58" s="4">
        <v>36</v>
      </c>
      <c r="FP58" s="4">
        <v>0</v>
      </c>
      <c r="FQ58" s="4">
        <v>0</v>
      </c>
      <c r="FR58" s="4">
        <v>13</v>
      </c>
      <c r="FS58" s="4">
        <v>1</v>
      </c>
      <c r="FT58" s="4">
        <v>1</v>
      </c>
      <c r="FU58" s="4">
        <v>2</v>
      </c>
      <c r="FV58" s="4">
        <v>1</v>
      </c>
      <c r="FW58" s="4">
        <v>3</v>
      </c>
      <c r="FX58" s="24">
        <v>26</v>
      </c>
      <c r="FY58" s="24">
        <v>40</v>
      </c>
      <c r="FZ58" s="4">
        <v>1</v>
      </c>
      <c r="GA58" s="4">
        <v>1</v>
      </c>
      <c r="GB58" s="4">
        <v>26</v>
      </c>
      <c r="GC58" s="4">
        <v>1</v>
      </c>
      <c r="GY58" s="4">
        <v>3</v>
      </c>
      <c r="GZ58" s="4">
        <v>1</v>
      </c>
      <c r="HA58" s="4">
        <v>3</v>
      </c>
      <c r="HB58" s="4">
        <v>0</v>
      </c>
      <c r="HC58" s="4">
        <v>1</v>
      </c>
      <c r="HD58" s="4">
        <v>1</v>
      </c>
      <c r="HE58" s="4">
        <v>1</v>
      </c>
      <c r="HF58" s="4">
        <v>1</v>
      </c>
      <c r="HG58" s="24">
        <v>38</v>
      </c>
      <c r="HH58" s="24">
        <v>36</v>
      </c>
      <c r="HI58" s="5">
        <f t="shared" si="77"/>
        <v>1</v>
      </c>
      <c r="HJ58" s="24">
        <v>22</v>
      </c>
      <c r="HK58" s="24">
        <v>28</v>
      </c>
      <c r="HL58" s="4">
        <v>70</v>
      </c>
      <c r="HM58" s="4">
        <v>1</v>
      </c>
      <c r="HN58" s="4">
        <v>1</v>
      </c>
      <c r="HO58" s="7">
        <v>0.86</v>
      </c>
      <c r="HP58" s="4">
        <v>1</v>
      </c>
      <c r="HQ58" s="7">
        <v>35.130000000000003</v>
      </c>
      <c r="HR58" s="4">
        <v>0</v>
      </c>
      <c r="HS58" s="7">
        <v>12.75</v>
      </c>
      <c r="HT58" s="4">
        <v>0</v>
      </c>
      <c r="HU58" s="4">
        <v>4930</v>
      </c>
      <c r="HV58" s="4">
        <v>1</v>
      </c>
      <c r="HW58" s="7">
        <v>168.27</v>
      </c>
      <c r="HX58" s="4">
        <v>1</v>
      </c>
      <c r="HY58" s="4">
        <v>24</v>
      </c>
      <c r="HZ58" s="24">
        <v>1023.15</v>
      </c>
      <c r="IA58" s="4">
        <v>1</v>
      </c>
      <c r="IB58" s="7">
        <v>7.17</v>
      </c>
      <c r="IC58" s="4">
        <v>0</v>
      </c>
      <c r="ID58" s="7">
        <v>4.9000000000000004</v>
      </c>
      <c r="IE58" s="4">
        <v>149</v>
      </c>
      <c r="IF58" s="4">
        <v>0</v>
      </c>
      <c r="IG58" s="4">
        <v>228</v>
      </c>
      <c r="IH58" s="4">
        <v>0</v>
      </c>
      <c r="II58" s="4">
        <v>0</v>
      </c>
      <c r="IJ58" s="4">
        <v>44</v>
      </c>
      <c r="IK58" s="4">
        <v>1</v>
      </c>
      <c r="IL58" s="24">
        <v>29.6</v>
      </c>
      <c r="IM58" s="7">
        <v>5.45</v>
      </c>
      <c r="IN58" s="24">
        <v>17.399999999999999</v>
      </c>
      <c r="IO58" s="24">
        <v>1.3</v>
      </c>
      <c r="IP58" s="24">
        <v>65</v>
      </c>
      <c r="IU58" s="7">
        <v>66.12</v>
      </c>
      <c r="IV58" s="4">
        <f t="shared" si="76"/>
        <v>1</v>
      </c>
      <c r="IW58" s="24">
        <v>12.13</v>
      </c>
      <c r="IX58" s="4">
        <f t="shared" si="113"/>
        <v>1</v>
      </c>
      <c r="IY58" s="7">
        <v>7.29</v>
      </c>
      <c r="IZ58" s="4">
        <v>39</v>
      </c>
      <c r="JA58" s="4">
        <v>27</v>
      </c>
      <c r="JE58" s="24">
        <v>15.8</v>
      </c>
      <c r="JF58" s="4">
        <v>51</v>
      </c>
      <c r="JG58" s="4">
        <v>42</v>
      </c>
      <c r="JK58" s="24">
        <v>3.3</v>
      </c>
      <c r="JL58" s="4">
        <v>137</v>
      </c>
      <c r="JM58" s="7">
        <v>0.78</v>
      </c>
      <c r="JO58" s="24">
        <v>11.4</v>
      </c>
      <c r="JP58" s="24">
        <v>4.7</v>
      </c>
      <c r="JQ58" s="2"/>
      <c r="JR58" s="2"/>
      <c r="JS58" s="2"/>
    </row>
    <row r="59" spans="1:297" x14ac:dyDescent="0.25">
      <c r="A59" s="3">
        <v>58</v>
      </c>
      <c r="B59" s="3">
        <v>0</v>
      </c>
      <c r="C59" s="3">
        <v>0</v>
      </c>
      <c r="D59" s="3">
        <v>0</v>
      </c>
      <c r="E59" s="5">
        <v>1</v>
      </c>
      <c r="F59" s="5">
        <v>85</v>
      </c>
      <c r="G59" s="55">
        <v>0</v>
      </c>
      <c r="H59" s="6">
        <v>1.75</v>
      </c>
      <c r="I59" s="5">
        <v>68</v>
      </c>
      <c r="J59" s="6">
        <f t="shared" si="89"/>
        <v>1.8264067453709656</v>
      </c>
      <c r="K59" s="6">
        <f t="shared" si="90"/>
        <v>22.204081632653061</v>
      </c>
      <c r="L59" s="5">
        <v>1</v>
      </c>
      <c r="M59" s="5">
        <v>150</v>
      </c>
      <c r="N59" s="5">
        <v>110</v>
      </c>
      <c r="O59" s="5">
        <v>70</v>
      </c>
      <c r="P59" s="5">
        <v>90</v>
      </c>
      <c r="Q59" s="5">
        <v>26</v>
      </c>
      <c r="R59" s="5">
        <v>1</v>
      </c>
      <c r="S59" s="5">
        <v>2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1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1</v>
      </c>
      <c r="AJ59" s="5">
        <v>0</v>
      </c>
      <c r="AK59" s="5">
        <v>0</v>
      </c>
      <c r="AL59" s="5">
        <v>0</v>
      </c>
      <c r="AM59" s="5">
        <v>1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1</v>
      </c>
      <c r="AT59" s="5">
        <v>0</v>
      </c>
      <c r="AU59" s="5">
        <v>1</v>
      </c>
      <c r="AV59" s="5">
        <v>0</v>
      </c>
      <c r="AW59" s="5">
        <v>1</v>
      </c>
      <c r="AX59" s="5">
        <v>0</v>
      </c>
      <c r="AY59" s="5">
        <f>IF(F59&gt;60,1,0)</f>
        <v>1</v>
      </c>
      <c r="AZ59" s="5">
        <v>0</v>
      </c>
      <c r="BA59" s="5">
        <f>C59</f>
        <v>0</v>
      </c>
      <c r="BB59" s="5">
        <v>0</v>
      </c>
      <c r="BC59" s="5">
        <v>1</v>
      </c>
      <c r="BD59" s="5">
        <v>1</v>
      </c>
      <c r="BE59" s="5">
        <v>0</v>
      </c>
      <c r="BF59" s="5">
        <v>1</v>
      </c>
      <c r="BG59" s="5">
        <v>0</v>
      </c>
      <c r="BH59" s="5">
        <v>0</v>
      </c>
      <c r="BI59" s="5">
        <v>1</v>
      </c>
      <c r="BJ59" s="5">
        <v>1</v>
      </c>
      <c r="BK59" s="5">
        <v>1</v>
      </c>
      <c r="BL59" s="5">
        <v>0</v>
      </c>
      <c r="BM59" s="5">
        <v>0</v>
      </c>
      <c r="BN59" s="5">
        <f t="shared" si="92"/>
        <v>0</v>
      </c>
      <c r="BO59" s="5">
        <f t="shared" si="93"/>
        <v>1</v>
      </c>
      <c r="BP59" s="5">
        <v>1</v>
      </c>
      <c r="BQ59" s="5">
        <f t="shared" si="94"/>
        <v>1</v>
      </c>
      <c r="BR59" s="5">
        <f t="shared" si="95"/>
        <v>0</v>
      </c>
      <c r="BS59" s="5">
        <f t="shared" si="85"/>
        <v>0</v>
      </c>
      <c r="BT59" s="5">
        <v>1</v>
      </c>
      <c r="BU59" s="23">
        <f t="shared" si="8"/>
        <v>7</v>
      </c>
      <c r="BV59" s="23">
        <f t="shared" si="96"/>
        <v>4</v>
      </c>
      <c r="BW59" s="5">
        <v>3</v>
      </c>
      <c r="BX59" s="5">
        <f t="shared" si="97"/>
        <v>2</v>
      </c>
      <c r="BY59" s="5">
        <f t="shared" si="98"/>
        <v>2</v>
      </c>
      <c r="BZ59" s="5">
        <f t="shared" si="99"/>
        <v>0</v>
      </c>
      <c r="CA59" s="4">
        <f t="shared" si="100"/>
        <v>0</v>
      </c>
      <c r="CB59" s="4">
        <f t="shared" si="101"/>
        <v>1</v>
      </c>
      <c r="CC59" s="4">
        <f t="shared" si="102"/>
        <v>1</v>
      </c>
      <c r="CD59" s="4">
        <f t="shared" si="103"/>
        <v>1</v>
      </c>
      <c r="CE59" s="4">
        <f t="shared" si="104"/>
        <v>0</v>
      </c>
      <c r="CF59" s="4">
        <f t="shared" si="105"/>
        <v>0</v>
      </c>
      <c r="CG59" s="4">
        <f t="shared" si="106"/>
        <v>0</v>
      </c>
      <c r="CH59" s="4">
        <f>IF(F59&gt;65,1,0)</f>
        <v>1</v>
      </c>
      <c r="CI59" s="4">
        <f t="shared" si="78"/>
        <v>10</v>
      </c>
      <c r="CJ59" s="4">
        <f t="shared" si="21"/>
        <v>5</v>
      </c>
      <c r="CK59" s="4">
        <v>2</v>
      </c>
      <c r="CL59" s="4">
        <v>3</v>
      </c>
      <c r="CM59" s="4">
        <f t="shared" si="107"/>
        <v>2</v>
      </c>
      <c r="CN59" s="4">
        <f t="shared" si="108"/>
        <v>2</v>
      </c>
      <c r="CO59" s="4">
        <f t="shared" si="109"/>
        <v>1</v>
      </c>
      <c r="CP59" s="4">
        <v>0</v>
      </c>
      <c r="CQ59" s="4">
        <f t="shared" si="110"/>
        <v>0</v>
      </c>
      <c r="CR59" s="4">
        <f>C59</f>
        <v>0</v>
      </c>
      <c r="CS59" s="4">
        <v>1</v>
      </c>
      <c r="CT59" s="4">
        <v>1</v>
      </c>
      <c r="CU59" s="4">
        <v>5</v>
      </c>
      <c r="CV59" s="4">
        <v>0</v>
      </c>
      <c r="CW59" s="4">
        <f>B59</f>
        <v>0</v>
      </c>
      <c r="CX59" s="4">
        <v>1</v>
      </c>
      <c r="CY59" s="4">
        <v>1</v>
      </c>
      <c r="CZ59" s="5">
        <f>F59</f>
        <v>85</v>
      </c>
      <c r="DA59" s="4">
        <f>IF(E59=1,1,0)</f>
        <v>1</v>
      </c>
      <c r="DB59" s="4">
        <v>0</v>
      </c>
      <c r="DC59" s="4">
        <v>1</v>
      </c>
      <c r="DD59" s="4">
        <v>0</v>
      </c>
      <c r="DE59" s="5">
        <f>IF(M59&gt;110,1,0)</f>
        <v>1</v>
      </c>
      <c r="DF59" s="4">
        <f>IF(N59&lt;100,1,0)</f>
        <v>0</v>
      </c>
      <c r="DG59" s="4">
        <f>IF(Q59&gt;30,1,0)</f>
        <v>0</v>
      </c>
      <c r="DH59" s="4">
        <v>0</v>
      </c>
      <c r="DI59" s="4">
        <v>1</v>
      </c>
      <c r="DJ59" s="5">
        <f>IF(P59&lt;90,1,0)</f>
        <v>0</v>
      </c>
      <c r="DK59" s="4">
        <f t="shared" si="79"/>
        <v>185</v>
      </c>
      <c r="DL59" s="4">
        <v>5</v>
      </c>
      <c r="DM59" s="4">
        <f t="shared" si="91"/>
        <v>2</v>
      </c>
      <c r="DN59" s="5">
        <f t="shared" si="84"/>
        <v>2</v>
      </c>
      <c r="DO59" s="4">
        <f>M59</f>
        <v>150</v>
      </c>
      <c r="DP59" s="4">
        <f t="shared" si="81"/>
        <v>1</v>
      </c>
      <c r="DQ59" s="4">
        <f t="shared" si="82"/>
        <v>0</v>
      </c>
      <c r="DR59" s="4">
        <v>1</v>
      </c>
      <c r="DS59" s="4">
        <v>1</v>
      </c>
      <c r="DT59" s="4">
        <v>0</v>
      </c>
      <c r="DU59" s="4">
        <v>1</v>
      </c>
      <c r="DV59" s="4">
        <v>1</v>
      </c>
      <c r="DW59" s="4">
        <v>38</v>
      </c>
      <c r="DX59" s="4">
        <v>45</v>
      </c>
      <c r="DY59" s="4">
        <v>46</v>
      </c>
      <c r="DZ59" s="4">
        <v>58</v>
      </c>
      <c r="EA59" s="4">
        <v>78</v>
      </c>
      <c r="EB59" s="24">
        <f>EA59/J59</f>
        <v>42.706806793005597</v>
      </c>
      <c r="EC59" s="4">
        <v>1</v>
      </c>
      <c r="ED59" s="4">
        <v>54</v>
      </c>
      <c r="EE59" s="4">
        <v>46</v>
      </c>
      <c r="EF59" s="4">
        <v>159</v>
      </c>
      <c r="EG59" s="4">
        <v>102</v>
      </c>
      <c r="EH59" s="4">
        <v>56</v>
      </c>
      <c r="EI59" s="4">
        <v>1</v>
      </c>
      <c r="EJ59" s="4">
        <v>32</v>
      </c>
      <c r="EK59" s="4">
        <v>2</v>
      </c>
      <c r="EL59" s="4">
        <v>3</v>
      </c>
      <c r="EM59" s="4">
        <v>9</v>
      </c>
      <c r="EN59" s="4">
        <v>13</v>
      </c>
      <c r="EO59" s="4">
        <v>6</v>
      </c>
      <c r="EP59" s="4">
        <v>11</v>
      </c>
      <c r="EQ59" s="4">
        <v>14</v>
      </c>
      <c r="ER59" s="4">
        <v>7</v>
      </c>
      <c r="EV59" s="7">
        <v>2</v>
      </c>
      <c r="EW59" s="4">
        <v>48</v>
      </c>
      <c r="EX59" s="4">
        <v>60</v>
      </c>
      <c r="EY59" s="4">
        <v>24</v>
      </c>
      <c r="EZ59" s="4">
        <v>78</v>
      </c>
      <c r="FA59" s="24">
        <f>EZ59/J59</f>
        <v>42.706806793005597</v>
      </c>
      <c r="FB59" s="4">
        <v>1</v>
      </c>
      <c r="FC59" s="4">
        <v>32</v>
      </c>
      <c r="FD59" s="4">
        <v>43</v>
      </c>
      <c r="FE59" s="4">
        <v>70</v>
      </c>
      <c r="FF59" s="4">
        <v>1</v>
      </c>
      <c r="FG59" s="6">
        <f t="shared" si="111"/>
        <v>0.79629629629629628</v>
      </c>
      <c r="FH59" s="4">
        <v>0</v>
      </c>
      <c r="FI59" s="5">
        <f t="shared" si="112"/>
        <v>0</v>
      </c>
      <c r="FJ59" s="4">
        <v>0</v>
      </c>
      <c r="FK59" s="4">
        <v>31</v>
      </c>
      <c r="FL59" s="4">
        <v>1</v>
      </c>
      <c r="FM59" s="4">
        <v>25</v>
      </c>
      <c r="FN59" s="31">
        <f t="shared" ref="FN59:FN80" si="114">(FK59-FM59)/FK59</f>
        <v>0.19354838709677419</v>
      </c>
      <c r="FO59" s="4">
        <v>35</v>
      </c>
      <c r="FP59" s="4">
        <v>1</v>
      </c>
      <c r="FQ59" s="4">
        <v>1</v>
      </c>
      <c r="FR59" s="4">
        <v>16</v>
      </c>
      <c r="FS59" s="4">
        <v>1</v>
      </c>
      <c r="FT59" s="4">
        <v>0</v>
      </c>
      <c r="FU59" s="4">
        <v>2</v>
      </c>
      <c r="FV59" s="4">
        <v>2</v>
      </c>
      <c r="FW59" s="4">
        <v>3</v>
      </c>
      <c r="FX59" s="24">
        <v>23</v>
      </c>
      <c r="FY59" s="24">
        <v>35</v>
      </c>
      <c r="FZ59" s="4">
        <v>1</v>
      </c>
      <c r="GA59" s="4">
        <v>1</v>
      </c>
      <c r="GB59" s="4">
        <v>32</v>
      </c>
      <c r="GC59" s="4">
        <v>1</v>
      </c>
      <c r="GD59" s="4">
        <v>0</v>
      </c>
      <c r="GG59" s="4">
        <v>1</v>
      </c>
      <c r="GH59" s="4">
        <v>3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1</v>
      </c>
      <c r="GS59" s="4">
        <v>1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1</v>
      </c>
      <c r="GZ59" s="4">
        <v>1</v>
      </c>
      <c r="HA59" s="4">
        <v>2</v>
      </c>
      <c r="HB59" s="4">
        <v>1</v>
      </c>
      <c r="HC59" s="4">
        <v>0</v>
      </c>
      <c r="HD59" s="4">
        <v>0</v>
      </c>
      <c r="HE59" s="4">
        <v>0</v>
      </c>
      <c r="HF59" s="4">
        <v>1</v>
      </c>
      <c r="HG59" s="24">
        <v>31</v>
      </c>
      <c r="HH59" s="24">
        <v>33</v>
      </c>
      <c r="HI59" s="5">
        <f t="shared" si="77"/>
        <v>0</v>
      </c>
      <c r="HJ59" s="24">
        <v>22</v>
      </c>
      <c r="HK59" s="24">
        <v>28</v>
      </c>
      <c r="HL59" s="4">
        <v>30</v>
      </c>
      <c r="HM59" s="4">
        <v>1</v>
      </c>
      <c r="HN59" s="4">
        <v>0</v>
      </c>
      <c r="HO59" s="7">
        <v>0.12</v>
      </c>
      <c r="HP59" s="4">
        <v>1</v>
      </c>
      <c r="HQ59" s="7">
        <v>430</v>
      </c>
      <c r="HR59" s="4">
        <v>1</v>
      </c>
      <c r="HS59" s="7">
        <v>24.9</v>
      </c>
      <c r="HT59" s="4">
        <v>1</v>
      </c>
      <c r="HU59" s="4">
        <v>5000</v>
      </c>
      <c r="HV59" s="4">
        <v>1</v>
      </c>
      <c r="HW59" s="7">
        <v>198.05</v>
      </c>
      <c r="HX59" s="4">
        <v>1</v>
      </c>
      <c r="HY59" s="4">
        <v>26</v>
      </c>
      <c r="HZ59" s="24">
        <v>1890</v>
      </c>
      <c r="IA59" s="4">
        <v>1</v>
      </c>
      <c r="IB59" s="7">
        <v>7.6</v>
      </c>
      <c r="IC59" s="4">
        <v>0</v>
      </c>
      <c r="ID59" s="7">
        <v>3.64</v>
      </c>
      <c r="IE59" s="4">
        <v>110</v>
      </c>
      <c r="IF59" s="4">
        <v>1</v>
      </c>
      <c r="IG59" s="4">
        <v>172</v>
      </c>
      <c r="IH59" s="4">
        <v>0</v>
      </c>
      <c r="II59" s="4">
        <v>0</v>
      </c>
      <c r="IJ59" s="4">
        <v>60</v>
      </c>
      <c r="IK59" s="4">
        <v>1</v>
      </c>
      <c r="IL59" s="24">
        <v>36.200000000000003</v>
      </c>
      <c r="IM59" s="7">
        <v>4.17</v>
      </c>
      <c r="IN59" s="24">
        <v>68.5</v>
      </c>
      <c r="IO59" s="24">
        <v>1.37</v>
      </c>
      <c r="IP59" s="24">
        <v>68.5</v>
      </c>
      <c r="IQ59" s="7">
        <v>3.02</v>
      </c>
      <c r="IR59" s="7">
        <v>1.88</v>
      </c>
      <c r="IS59" s="7">
        <v>0.73</v>
      </c>
      <c r="IT59" s="7">
        <v>1.31</v>
      </c>
      <c r="IU59" s="7">
        <v>244</v>
      </c>
      <c r="IV59" s="4">
        <f t="shared" ref="IV59:IV83" si="115">IF(IU59&gt;10,1,0)</f>
        <v>1</v>
      </c>
      <c r="IW59" s="24">
        <v>11</v>
      </c>
      <c r="IX59" s="4">
        <f t="shared" si="113"/>
        <v>1</v>
      </c>
      <c r="IY59" s="7">
        <v>7.4119999999999999</v>
      </c>
      <c r="IZ59" s="4">
        <v>19.7</v>
      </c>
      <c r="JA59" s="4">
        <v>32.799999999999997</v>
      </c>
      <c r="JB59" s="7">
        <v>7.4119999999999999</v>
      </c>
      <c r="JC59" s="4">
        <v>19.7</v>
      </c>
      <c r="JD59" s="4">
        <v>32.799999999999997</v>
      </c>
      <c r="JE59" s="24">
        <v>7.1</v>
      </c>
      <c r="JF59" s="4">
        <v>22.1</v>
      </c>
      <c r="JG59" s="4">
        <v>55.9</v>
      </c>
      <c r="JH59" s="24">
        <v>280.60000000000002</v>
      </c>
      <c r="JI59" s="24">
        <v>1.1000000000000001</v>
      </c>
      <c r="JJ59" s="24">
        <v>0.8</v>
      </c>
      <c r="JK59" s="24">
        <v>2.1</v>
      </c>
      <c r="JL59" s="4">
        <v>139</v>
      </c>
      <c r="JN59" s="4">
        <v>100</v>
      </c>
      <c r="JO59" s="24">
        <v>2.8</v>
      </c>
      <c r="JP59" s="24">
        <v>1.2</v>
      </c>
    </row>
    <row r="60" spans="1:297" x14ac:dyDescent="0.25">
      <c r="A60" s="3">
        <v>59</v>
      </c>
      <c r="B60" s="3">
        <v>0</v>
      </c>
      <c r="C60" s="3">
        <v>1</v>
      </c>
      <c r="D60" s="3">
        <v>0</v>
      </c>
      <c r="E60" s="5">
        <v>2</v>
      </c>
      <c r="F60" s="5">
        <v>89</v>
      </c>
      <c r="G60" s="55">
        <v>0</v>
      </c>
      <c r="H60" s="6">
        <v>1.58</v>
      </c>
      <c r="I60" s="5">
        <v>82</v>
      </c>
      <c r="J60" s="6">
        <f t="shared" si="89"/>
        <v>1.926125545233988</v>
      </c>
      <c r="K60" s="6">
        <f t="shared" si="90"/>
        <v>32.847300112161506</v>
      </c>
      <c r="L60" s="5">
        <v>3</v>
      </c>
      <c r="M60" s="5">
        <v>102</v>
      </c>
      <c r="N60" s="5">
        <v>140</v>
      </c>
      <c r="O60" s="5">
        <v>80</v>
      </c>
      <c r="P60" s="5">
        <v>96</v>
      </c>
      <c r="Q60" s="5">
        <v>22</v>
      </c>
      <c r="R60" s="5">
        <v>1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1</v>
      </c>
      <c r="AT60" s="5">
        <v>0</v>
      </c>
      <c r="AU60" s="5">
        <v>1</v>
      </c>
      <c r="AV60" s="5">
        <v>0</v>
      </c>
      <c r="AW60" s="5">
        <v>1</v>
      </c>
      <c r="AX60" s="5">
        <v>0</v>
      </c>
      <c r="AY60" s="5">
        <f>IF(F60&gt;60,1,0)</f>
        <v>1</v>
      </c>
      <c r="AZ60" s="5">
        <v>0</v>
      </c>
      <c r="BA60" s="5">
        <f>C60</f>
        <v>1</v>
      </c>
      <c r="BB60" s="5">
        <v>0</v>
      </c>
      <c r="BC60" s="5">
        <v>1</v>
      </c>
      <c r="BD60" s="5">
        <v>1</v>
      </c>
      <c r="BE60" s="5">
        <v>0</v>
      </c>
      <c r="BF60" s="5">
        <v>1</v>
      </c>
      <c r="BG60" s="5">
        <v>0</v>
      </c>
      <c r="BH60" s="5">
        <v>1</v>
      </c>
      <c r="BI60" s="5">
        <v>1</v>
      </c>
      <c r="BJ60" s="5">
        <v>0</v>
      </c>
      <c r="BK60" s="5">
        <v>0</v>
      </c>
      <c r="BL60" s="5">
        <v>0</v>
      </c>
      <c r="BM60" s="5">
        <v>0</v>
      </c>
      <c r="BN60" s="5">
        <f t="shared" si="92"/>
        <v>0</v>
      </c>
      <c r="BO60" s="5">
        <f t="shared" si="93"/>
        <v>1</v>
      </c>
      <c r="BP60" s="5">
        <v>1</v>
      </c>
      <c r="BQ60" s="5">
        <f t="shared" si="94"/>
        <v>1</v>
      </c>
      <c r="BR60" s="5">
        <f t="shared" si="95"/>
        <v>0</v>
      </c>
      <c r="BS60" s="5">
        <f t="shared" si="85"/>
        <v>0</v>
      </c>
      <c r="BT60" s="5">
        <v>1</v>
      </c>
      <c r="BU60" s="23">
        <f t="shared" si="8"/>
        <v>7</v>
      </c>
      <c r="BV60" s="23">
        <f t="shared" si="96"/>
        <v>4</v>
      </c>
      <c r="BW60" s="5">
        <v>3</v>
      </c>
      <c r="BX60" s="5">
        <f t="shared" si="97"/>
        <v>2</v>
      </c>
      <c r="BY60" s="5">
        <f t="shared" si="98"/>
        <v>2</v>
      </c>
      <c r="BZ60" s="5">
        <f t="shared" si="99"/>
        <v>0</v>
      </c>
      <c r="CA60" s="4">
        <f t="shared" si="100"/>
        <v>0</v>
      </c>
      <c r="CB60" s="4">
        <f t="shared" si="101"/>
        <v>1</v>
      </c>
      <c r="CC60" s="4">
        <f t="shared" si="102"/>
        <v>1</v>
      </c>
      <c r="CD60" s="4">
        <f t="shared" si="103"/>
        <v>1</v>
      </c>
      <c r="CE60" s="4">
        <f t="shared" si="104"/>
        <v>0</v>
      </c>
      <c r="CF60" s="4">
        <f t="shared" si="105"/>
        <v>0</v>
      </c>
      <c r="CG60" s="4">
        <f t="shared" si="106"/>
        <v>0</v>
      </c>
      <c r="CH60" s="4">
        <f>IF(F60&gt;65,1,0)</f>
        <v>1</v>
      </c>
      <c r="CI60" s="4">
        <f t="shared" si="78"/>
        <v>10</v>
      </c>
      <c r="CJ60" s="4">
        <f t="shared" si="21"/>
        <v>5</v>
      </c>
      <c r="CK60" s="4">
        <v>2</v>
      </c>
      <c r="CL60" s="4">
        <v>3</v>
      </c>
      <c r="CM60" s="4">
        <f t="shared" si="107"/>
        <v>2</v>
      </c>
      <c r="CN60" s="4">
        <f t="shared" si="108"/>
        <v>2</v>
      </c>
      <c r="CO60" s="4">
        <f t="shared" si="109"/>
        <v>1</v>
      </c>
      <c r="CP60" s="4">
        <v>0</v>
      </c>
      <c r="CQ60" s="4">
        <f t="shared" si="110"/>
        <v>0</v>
      </c>
      <c r="CR60" s="4">
        <f>C60</f>
        <v>1</v>
      </c>
      <c r="CS60" s="4">
        <v>0</v>
      </c>
      <c r="CT60" s="4">
        <v>1</v>
      </c>
      <c r="CU60" s="4">
        <v>6</v>
      </c>
      <c r="CV60" s="4">
        <v>0</v>
      </c>
      <c r="CW60" s="4">
        <f>B60</f>
        <v>0</v>
      </c>
      <c r="CX60" s="4">
        <v>0</v>
      </c>
      <c r="CY60" s="4">
        <v>0</v>
      </c>
      <c r="CZ60" s="5">
        <f>F60</f>
        <v>89</v>
      </c>
      <c r="DA60" s="4">
        <f>IF(E60=1,1,0)</f>
        <v>0</v>
      </c>
      <c r="DB60" s="4">
        <v>0</v>
      </c>
      <c r="DC60" s="4">
        <v>0</v>
      </c>
      <c r="DD60" s="4">
        <v>0</v>
      </c>
      <c r="DE60" s="5">
        <f>IF(M60&gt;110,1,0)</f>
        <v>0</v>
      </c>
      <c r="DF60" s="4">
        <f>IF(N60&lt;100,1,0)</f>
        <v>0</v>
      </c>
      <c r="DG60" s="4">
        <f>IF(Q60&gt;30,1,0)</f>
        <v>0</v>
      </c>
      <c r="DH60" s="4">
        <v>0</v>
      </c>
      <c r="DI60" s="4">
        <v>0</v>
      </c>
      <c r="DJ60" s="5">
        <f>IF(P60&lt;90,1,0)</f>
        <v>0</v>
      </c>
      <c r="DK60" s="4">
        <f t="shared" si="79"/>
        <v>89</v>
      </c>
      <c r="DL60" s="4">
        <v>3</v>
      </c>
      <c r="DM60" s="4">
        <v>1</v>
      </c>
      <c r="DN60" s="4">
        <f t="shared" si="84"/>
        <v>2</v>
      </c>
      <c r="DO60" s="4">
        <f>M60</f>
        <v>102</v>
      </c>
      <c r="DP60" s="4">
        <f t="shared" si="81"/>
        <v>1</v>
      </c>
      <c r="DQ60" s="4">
        <f t="shared" si="82"/>
        <v>0</v>
      </c>
      <c r="DR60" s="4">
        <v>1</v>
      </c>
      <c r="DS60" s="4">
        <v>0</v>
      </c>
      <c r="DT60" s="4">
        <v>0</v>
      </c>
      <c r="DU60" s="4">
        <v>0</v>
      </c>
      <c r="DV60" s="4">
        <v>0</v>
      </c>
      <c r="DW60" s="4">
        <v>28</v>
      </c>
      <c r="DX60" s="4">
        <v>44</v>
      </c>
      <c r="DY60" s="4">
        <v>45</v>
      </c>
      <c r="DZ60" s="4">
        <v>64</v>
      </c>
      <c r="EA60" s="4">
        <v>91</v>
      </c>
      <c r="EB60" s="24">
        <f>EA60/J60</f>
        <v>47.245103116549558</v>
      </c>
      <c r="EC60" s="4">
        <v>1</v>
      </c>
      <c r="ED60" s="4">
        <v>59</v>
      </c>
      <c r="EE60" s="4">
        <v>38</v>
      </c>
      <c r="EF60" s="4">
        <v>175</v>
      </c>
      <c r="EG60" s="4">
        <v>61</v>
      </c>
      <c r="EH60" s="4">
        <v>114</v>
      </c>
      <c r="EI60" s="4">
        <v>1</v>
      </c>
      <c r="EJ60" s="4">
        <v>55</v>
      </c>
      <c r="EK60" s="4">
        <v>0</v>
      </c>
      <c r="EL60" s="4">
        <v>1</v>
      </c>
      <c r="EM60" s="4">
        <v>9</v>
      </c>
      <c r="EN60" s="4">
        <v>14</v>
      </c>
      <c r="EO60" s="4">
        <v>9</v>
      </c>
      <c r="EP60" s="4">
        <v>9</v>
      </c>
      <c r="EQ60" s="4">
        <v>13</v>
      </c>
      <c r="ER60" s="4">
        <v>8</v>
      </c>
      <c r="ES60" s="4">
        <v>225</v>
      </c>
      <c r="ET60" s="24">
        <v>126.07</v>
      </c>
      <c r="EU60" s="4">
        <v>1</v>
      </c>
      <c r="EV60" s="7">
        <v>1</v>
      </c>
      <c r="EW60" s="4">
        <v>43</v>
      </c>
      <c r="EX60" s="4">
        <v>56</v>
      </c>
      <c r="EY60" s="4">
        <v>23</v>
      </c>
      <c r="EZ60" s="4">
        <v>60</v>
      </c>
      <c r="FA60" s="24">
        <f>EZ60/J60</f>
        <v>31.150617439483224</v>
      </c>
      <c r="FB60" s="4">
        <v>1</v>
      </c>
      <c r="FC60" s="4">
        <v>27</v>
      </c>
      <c r="FD60" s="4">
        <v>34</v>
      </c>
      <c r="FE60" s="4">
        <v>56</v>
      </c>
      <c r="FF60" s="4">
        <v>0</v>
      </c>
      <c r="FG60" s="6">
        <f t="shared" si="111"/>
        <v>0.57627118644067798</v>
      </c>
      <c r="FH60" s="4">
        <v>0</v>
      </c>
      <c r="FI60" s="5">
        <f t="shared" si="112"/>
        <v>0</v>
      </c>
      <c r="FJ60" s="4">
        <v>0</v>
      </c>
      <c r="FK60" s="4">
        <v>19</v>
      </c>
      <c r="FL60" s="4">
        <v>0</v>
      </c>
      <c r="FM60" s="4">
        <v>10</v>
      </c>
      <c r="FN60" s="31">
        <f t="shared" si="114"/>
        <v>0.47368421052631576</v>
      </c>
      <c r="FO60" s="4">
        <v>40</v>
      </c>
      <c r="FP60" s="4">
        <v>0</v>
      </c>
      <c r="FQ60" s="4">
        <v>0</v>
      </c>
      <c r="FR60" s="4">
        <v>15</v>
      </c>
      <c r="FS60" s="4">
        <v>1</v>
      </c>
      <c r="FT60" s="4">
        <v>1</v>
      </c>
      <c r="FU60" s="4">
        <v>2</v>
      </c>
      <c r="FV60" s="4">
        <v>1</v>
      </c>
      <c r="FW60" s="4">
        <v>2</v>
      </c>
      <c r="FX60" s="24">
        <v>26</v>
      </c>
      <c r="FY60" s="24">
        <v>40</v>
      </c>
      <c r="FZ60" s="4">
        <v>1</v>
      </c>
      <c r="GA60" s="4">
        <v>1</v>
      </c>
      <c r="GB60" s="4">
        <v>21</v>
      </c>
      <c r="GC60" s="4">
        <v>0</v>
      </c>
      <c r="GD60" s="4">
        <v>0</v>
      </c>
      <c r="GG60" s="4">
        <v>1</v>
      </c>
      <c r="GH60" s="4">
        <v>2</v>
      </c>
      <c r="GI60" s="4">
        <v>1</v>
      </c>
      <c r="GJ60" s="4">
        <v>0</v>
      </c>
      <c r="GK60" s="4">
        <v>0</v>
      </c>
      <c r="GL60" s="4">
        <v>0</v>
      </c>
      <c r="GM60" s="4">
        <v>0</v>
      </c>
      <c r="GN60" s="4">
        <v>0</v>
      </c>
      <c r="GO60" s="4">
        <v>0</v>
      </c>
      <c r="GP60" s="4">
        <v>0</v>
      </c>
      <c r="GQ60" s="4">
        <v>0</v>
      </c>
      <c r="GR60" s="4">
        <v>1</v>
      </c>
      <c r="GS60" s="4">
        <v>0</v>
      </c>
      <c r="GT60" s="4">
        <v>0</v>
      </c>
      <c r="GU60" s="4">
        <v>0</v>
      </c>
      <c r="GV60" s="4">
        <v>0</v>
      </c>
      <c r="GW60" s="4">
        <v>0</v>
      </c>
      <c r="GX60" s="4">
        <v>0</v>
      </c>
      <c r="GY60" s="4">
        <v>1</v>
      </c>
      <c r="GZ60" s="4">
        <v>1</v>
      </c>
      <c r="HA60" s="4">
        <v>2</v>
      </c>
      <c r="HB60" s="4">
        <v>0</v>
      </c>
      <c r="HC60" s="4">
        <v>0</v>
      </c>
      <c r="HD60" s="4">
        <v>0</v>
      </c>
      <c r="HE60" s="4">
        <v>0</v>
      </c>
      <c r="HF60" s="4">
        <v>1</v>
      </c>
      <c r="HG60" s="24">
        <v>30</v>
      </c>
      <c r="HH60" s="24">
        <v>32</v>
      </c>
      <c r="HI60" s="5">
        <f t="shared" si="77"/>
        <v>0</v>
      </c>
      <c r="HJ60" s="24">
        <v>21</v>
      </c>
      <c r="HK60" s="24">
        <v>30</v>
      </c>
      <c r="HL60" s="4">
        <v>30</v>
      </c>
      <c r="HM60" s="4">
        <v>0</v>
      </c>
      <c r="HN60" s="4">
        <v>0</v>
      </c>
      <c r="HO60" s="7">
        <v>0.01</v>
      </c>
      <c r="HP60" s="4">
        <v>0</v>
      </c>
      <c r="HQ60" s="7">
        <v>144</v>
      </c>
      <c r="HR60" s="4">
        <v>0</v>
      </c>
      <c r="HS60" s="7">
        <v>19.100000000000001</v>
      </c>
      <c r="HT60" s="4">
        <v>0</v>
      </c>
      <c r="HU60" s="4">
        <v>3300</v>
      </c>
      <c r="HV60" s="4">
        <v>1</v>
      </c>
      <c r="HW60" s="7">
        <v>79</v>
      </c>
      <c r="HX60" s="4">
        <v>0</v>
      </c>
      <c r="HY60" s="4">
        <v>57</v>
      </c>
      <c r="HZ60" s="24">
        <v>456</v>
      </c>
      <c r="IA60" s="4">
        <v>1</v>
      </c>
      <c r="IB60" s="7">
        <v>5.4</v>
      </c>
      <c r="IC60" s="4">
        <v>0</v>
      </c>
      <c r="ID60" s="7">
        <v>3.42</v>
      </c>
      <c r="IE60" s="4">
        <v>102</v>
      </c>
      <c r="IF60" s="4">
        <v>1</v>
      </c>
      <c r="IG60" s="4">
        <v>306</v>
      </c>
      <c r="IH60" s="4">
        <v>0</v>
      </c>
      <c r="II60" s="4">
        <v>0</v>
      </c>
      <c r="IJ60" s="4">
        <v>27</v>
      </c>
      <c r="IK60" s="4">
        <v>1</v>
      </c>
      <c r="IL60" s="24">
        <v>27.5</v>
      </c>
      <c r="IM60" s="7">
        <v>5.32</v>
      </c>
      <c r="IN60" s="24">
        <v>14.2</v>
      </c>
      <c r="IO60" s="24">
        <v>1.01</v>
      </c>
      <c r="IP60" s="24">
        <v>97</v>
      </c>
      <c r="IQ60" s="7">
        <v>4.49</v>
      </c>
      <c r="IR60" s="7">
        <v>2.46</v>
      </c>
      <c r="IS60" s="7">
        <v>1.17</v>
      </c>
      <c r="IT60" s="7">
        <v>1.32</v>
      </c>
      <c r="IU60" s="7">
        <v>5.34</v>
      </c>
      <c r="IV60" s="4">
        <f t="shared" si="115"/>
        <v>0</v>
      </c>
      <c r="IW60" s="24">
        <v>6.04</v>
      </c>
      <c r="IX60" s="4">
        <f t="shared" si="113"/>
        <v>1</v>
      </c>
      <c r="IY60" s="7">
        <v>7.4059999999999997</v>
      </c>
      <c r="IZ60" s="4">
        <v>31.6</v>
      </c>
      <c r="JA60" s="4">
        <v>32.9</v>
      </c>
      <c r="JB60" s="7">
        <v>7.4059999999999997</v>
      </c>
      <c r="JC60" s="4">
        <v>31.6</v>
      </c>
      <c r="JD60" s="4">
        <v>32.9</v>
      </c>
      <c r="JE60" s="24">
        <v>10.4</v>
      </c>
      <c r="JF60" s="4">
        <v>32.1</v>
      </c>
      <c r="JG60" s="4">
        <v>55.6</v>
      </c>
      <c r="JH60" s="24">
        <v>280.60000000000002</v>
      </c>
      <c r="JI60" s="24">
        <v>2</v>
      </c>
      <c r="JJ60" s="24">
        <v>1.5</v>
      </c>
      <c r="JK60" s="24">
        <v>2.7</v>
      </c>
      <c r="JL60" s="4">
        <v>138</v>
      </c>
      <c r="JM60" s="7">
        <v>0.49</v>
      </c>
      <c r="JN60" s="4">
        <v>101</v>
      </c>
      <c r="JO60" s="24">
        <v>5.5</v>
      </c>
      <c r="JP60" s="24">
        <v>1.6</v>
      </c>
    </row>
    <row r="61" spans="1:297" x14ac:dyDescent="0.25">
      <c r="A61" s="3">
        <v>60</v>
      </c>
      <c r="B61" s="3">
        <v>1</v>
      </c>
      <c r="C61" s="3">
        <v>1</v>
      </c>
      <c r="D61" s="3">
        <v>0</v>
      </c>
      <c r="E61" s="5">
        <v>2</v>
      </c>
      <c r="F61" s="5">
        <v>70</v>
      </c>
      <c r="G61" s="55">
        <v>0</v>
      </c>
      <c r="H61" s="6">
        <v>1.5</v>
      </c>
      <c r="I61" s="5">
        <v>79</v>
      </c>
      <c r="J61" s="6">
        <f t="shared" si="89"/>
        <v>1.8485124147206735</v>
      </c>
      <c r="K61" s="6">
        <f t="shared" si="90"/>
        <v>35.111111111111114</v>
      </c>
      <c r="L61" s="5">
        <v>4</v>
      </c>
      <c r="M61" s="5">
        <v>76</v>
      </c>
      <c r="N61" s="5">
        <v>140</v>
      </c>
      <c r="O61" s="5">
        <v>90</v>
      </c>
      <c r="P61" s="5">
        <v>96</v>
      </c>
      <c r="Q61" s="5">
        <v>21</v>
      </c>
      <c r="R61" s="5">
        <v>1</v>
      </c>
      <c r="S61" s="5">
        <v>1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1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1</v>
      </c>
      <c r="AT61" s="5">
        <v>0</v>
      </c>
      <c r="AU61" s="5">
        <v>0</v>
      </c>
      <c r="AV61" s="5">
        <v>0</v>
      </c>
      <c r="AW61" s="5">
        <v>1</v>
      </c>
      <c r="AX61" s="5">
        <v>1</v>
      </c>
      <c r="AY61" s="5">
        <f>IF(F61&gt;60,1,0)</f>
        <v>1</v>
      </c>
      <c r="AZ61" s="5">
        <v>0</v>
      </c>
      <c r="BA61" s="5">
        <f>C61</f>
        <v>1</v>
      </c>
      <c r="BB61" s="5">
        <v>0</v>
      </c>
      <c r="BC61" s="5">
        <v>1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1</v>
      </c>
      <c r="BM61" s="5">
        <v>1</v>
      </c>
      <c r="BN61" s="5">
        <f t="shared" si="92"/>
        <v>0</v>
      </c>
      <c r="BO61" s="5">
        <f t="shared" si="93"/>
        <v>0</v>
      </c>
      <c r="BP61" s="5">
        <v>0</v>
      </c>
      <c r="BQ61" s="5">
        <f t="shared" si="94"/>
        <v>0</v>
      </c>
      <c r="BR61" s="5">
        <f t="shared" si="95"/>
        <v>0</v>
      </c>
      <c r="BS61" s="5">
        <f t="shared" si="85"/>
        <v>1</v>
      </c>
      <c r="BT61" s="5">
        <v>0</v>
      </c>
      <c r="BU61" s="23">
        <f t="shared" si="8"/>
        <v>3</v>
      </c>
      <c r="BV61" s="23">
        <f t="shared" si="96"/>
        <v>1</v>
      </c>
      <c r="BW61" s="5">
        <v>2</v>
      </c>
      <c r="BX61" s="5">
        <f t="shared" si="97"/>
        <v>1</v>
      </c>
      <c r="BY61" s="5">
        <f t="shared" si="98"/>
        <v>1</v>
      </c>
      <c r="BZ61" s="5">
        <f t="shared" si="99"/>
        <v>0</v>
      </c>
      <c r="CA61" s="4">
        <f t="shared" si="100"/>
        <v>1</v>
      </c>
      <c r="CB61" s="4">
        <f t="shared" si="101"/>
        <v>0</v>
      </c>
      <c r="CC61" s="4">
        <f t="shared" si="102"/>
        <v>0</v>
      </c>
      <c r="CD61" s="4">
        <f t="shared" si="103"/>
        <v>0</v>
      </c>
      <c r="CE61" s="4">
        <f t="shared" si="104"/>
        <v>0</v>
      </c>
      <c r="CF61" s="4">
        <f t="shared" si="105"/>
        <v>1</v>
      </c>
      <c r="CG61" s="4">
        <f t="shared" si="106"/>
        <v>1</v>
      </c>
      <c r="CH61" s="4">
        <f>IF(F61&gt;65,1,0)</f>
        <v>1</v>
      </c>
      <c r="CI61" s="4">
        <f t="shared" si="78"/>
        <v>11</v>
      </c>
      <c r="CJ61" s="4">
        <f t="shared" si="21"/>
        <v>4</v>
      </c>
      <c r="CK61" s="4">
        <v>3</v>
      </c>
      <c r="CL61" s="4">
        <v>2</v>
      </c>
      <c r="CM61" s="4">
        <f t="shared" si="107"/>
        <v>2</v>
      </c>
      <c r="CN61" s="4">
        <f t="shared" si="108"/>
        <v>2</v>
      </c>
      <c r="CO61" s="4">
        <f t="shared" si="109"/>
        <v>1</v>
      </c>
      <c r="CP61" s="4">
        <v>0</v>
      </c>
      <c r="CQ61" s="4">
        <f t="shared" si="110"/>
        <v>0</v>
      </c>
      <c r="CR61" s="4">
        <f>C61</f>
        <v>1</v>
      </c>
      <c r="CS61" s="4">
        <v>0</v>
      </c>
      <c r="CT61" s="4">
        <v>0</v>
      </c>
      <c r="CV61" s="4">
        <v>0</v>
      </c>
      <c r="CW61" s="4">
        <f>B61</f>
        <v>1</v>
      </c>
      <c r="CX61" s="4">
        <v>0</v>
      </c>
      <c r="CY61" s="4">
        <v>0</v>
      </c>
      <c r="CZ61" s="5">
        <f>F61</f>
        <v>70</v>
      </c>
      <c r="DA61" s="4">
        <f>IF(E61=1,1,0)</f>
        <v>0</v>
      </c>
      <c r="DB61" s="4">
        <v>0</v>
      </c>
      <c r="DC61" s="4">
        <v>1</v>
      </c>
      <c r="DD61" s="4">
        <v>1</v>
      </c>
      <c r="DE61" s="5">
        <f>IF(M61&gt;110,1,0)</f>
        <v>0</v>
      </c>
      <c r="DF61" s="4">
        <f>IF(N61&lt;100,1,0)</f>
        <v>0</v>
      </c>
      <c r="DG61" s="4">
        <f>IF(Q61&gt;30,1,0)</f>
        <v>0</v>
      </c>
      <c r="DH61" s="4">
        <v>0</v>
      </c>
      <c r="DI61" s="4">
        <v>0</v>
      </c>
      <c r="DJ61" s="5">
        <f>IF(P61&lt;90,1,0)</f>
        <v>0</v>
      </c>
      <c r="DK61" s="4">
        <f t="shared" si="79"/>
        <v>90</v>
      </c>
      <c r="DL61" s="4">
        <v>3</v>
      </c>
      <c r="DM61" s="4">
        <f t="shared" si="91"/>
        <v>1</v>
      </c>
      <c r="DN61" s="4">
        <f t="shared" si="84"/>
        <v>2</v>
      </c>
      <c r="DO61" s="4">
        <f>M61</f>
        <v>76</v>
      </c>
      <c r="DP61" s="4">
        <f t="shared" si="81"/>
        <v>0</v>
      </c>
      <c r="DQ61" s="4">
        <f t="shared" si="82"/>
        <v>0</v>
      </c>
      <c r="DR61" s="4">
        <v>0</v>
      </c>
      <c r="DS61" s="4">
        <v>0</v>
      </c>
      <c r="DT61" s="4">
        <v>0</v>
      </c>
      <c r="DU61" s="4">
        <v>1</v>
      </c>
      <c r="DV61" s="4">
        <v>0</v>
      </c>
      <c r="DW61" s="4">
        <v>36</v>
      </c>
      <c r="DX61" s="4">
        <v>46</v>
      </c>
      <c r="DY61" s="4">
        <v>46</v>
      </c>
      <c r="DZ61" s="4">
        <v>58</v>
      </c>
      <c r="EA61" s="4">
        <v>88</v>
      </c>
      <c r="EB61" s="24">
        <f>EA61/J61</f>
        <v>47.605847436679277</v>
      </c>
      <c r="EC61" s="4">
        <v>1</v>
      </c>
      <c r="ED61" s="4">
        <v>53</v>
      </c>
      <c r="EE61" s="4">
        <v>37</v>
      </c>
      <c r="EF61" s="4">
        <v>122</v>
      </c>
      <c r="EG61" s="4">
        <v>51</v>
      </c>
      <c r="EH61" s="4">
        <v>71</v>
      </c>
      <c r="EI61" s="4">
        <v>0</v>
      </c>
      <c r="EJ61" s="4">
        <v>49</v>
      </c>
      <c r="EK61" s="4">
        <v>1</v>
      </c>
      <c r="EL61" s="4">
        <v>0</v>
      </c>
      <c r="EM61" s="4">
        <v>11</v>
      </c>
      <c r="EN61" s="4">
        <v>12</v>
      </c>
      <c r="EO61" s="4">
        <v>6</v>
      </c>
      <c r="EP61" s="4">
        <v>11</v>
      </c>
      <c r="EQ61" s="4">
        <v>17</v>
      </c>
      <c r="ER61" s="4">
        <v>6</v>
      </c>
      <c r="EV61" s="7">
        <v>1</v>
      </c>
      <c r="EW61" s="4">
        <v>44</v>
      </c>
      <c r="EX61" s="4">
        <v>58</v>
      </c>
      <c r="EY61" s="4">
        <v>22</v>
      </c>
      <c r="EZ61" s="4">
        <v>70</v>
      </c>
      <c r="FA61" s="24">
        <f>EZ61/J61</f>
        <v>37.868287733722156</v>
      </c>
      <c r="FB61" s="4">
        <v>1</v>
      </c>
      <c r="FC61" s="4">
        <v>35</v>
      </c>
      <c r="FD61" s="4">
        <v>38</v>
      </c>
      <c r="FE61" s="4">
        <v>78</v>
      </c>
      <c r="FF61" s="4">
        <v>1</v>
      </c>
      <c r="FG61" s="6">
        <f t="shared" si="111"/>
        <v>0.71698113207547165</v>
      </c>
      <c r="FH61" s="4">
        <v>0</v>
      </c>
      <c r="FI61" s="5">
        <f t="shared" si="112"/>
        <v>0</v>
      </c>
      <c r="FJ61" s="4">
        <v>0</v>
      </c>
      <c r="FK61" s="4">
        <v>25</v>
      </c>
      <c r="FL61" s="4">
        <v>1</v>
      </c>
      <c r="FM61" s="4">
        <v>20</v>
      </c>
      <c r="FN61" s="31">
        <f t="shared" si="114"/>
        <v>0.2</v>
      </c>
      <c r="FO61" s="4">
        <v>41</v>
      </c>
      <c r="FP61" s="4">
        <v>0</v>
      </c>
      <c r="FQ61" s="4">
        <v>0</v>
      </c>
      <c r="FR61" s="4">
        <v>20</v>
      </c>
      <c r="FS61" s="4">
        <v>0</v>
      </c>
      <c r="FT61" s="4">
        <v>0</v>
      </c>
      <c r="FU61" s="4">
        <v>2</v>
      </c>
      <c r="FV61" s="4">
        <v>2</v>
      </c>
      <c r="FW61" s="4">
        <v>2</v>
      </c>
      <c r="FX61" s="24">
        <v>26</v>
      </c>
      <c r="FY61" s="24">
        <v>41</v>
      </c>
      <c r="FZ61" s="4">
        <v>1</v>
      </c>
      <c r="GA61" s="4">
        <v>0</v>
      </c>
      <c r="GB61" s="4">
        <v>32</v>
      </c>
      <c r="GC61" s="4">
        <v>1</v>
      </c>
      <c r="GD61" s="4">
        <v>1</v>
      </c>
      <c r="GE61" s="4">
        <v>3</v>
      </c>
      <c r="GF61" s="4">
        <v>1</v>
      </c>
      <c r="GG61" s="4">
        <v>1</v>
      </c>
      <c r="GH61" s="4">
        <v>1</v>
      </c>
      <c r="GI61" s="4">
        <v>1</v>
      </c>
      <c r="GJ61" s="4">
        <v>1</v>
      </c>
      <c r="GK61" s="4">
        <v>1</v>
      </c>
      <c r="GL61" s="4">
        <v>1</v>
      </c>
      <c r="GM61" s="4">
        <v>0</v>
      </c>
      <c r="GN61" s="4">
        <v>1</v>
      </c>
      <c r="GO61" s="4">
        <v>1</v>
      </c>
      <c r="GP61" s="4">
        <v>0</v>
      </c>
      <c r="GQ61" s="4">
        <v>0</v>
      </c>
      <c r="GR61" s="4">
        <v>1</v>
      </c>
      <c r="GS61" s="4">
        <v>0</v>
      </c>
      <c r="GT61" s="4">
        <v>1</v>
      </c>
      <c r="GU61" s="4">
        <v>0</v>
      </c>
      <c r="GV61" s="4">
        <v>0</v>
      </c>
      <c r="GW61" s="4">
        <v>0</v>
      </c>
      <c r="GX61" s="4">
        <v>0</v>
      </c>
      <c r="GY61" s="4">
        <v>1</v>
      </c>
      <c r="GZ61" s="4">
        <v>1</v>
      </c>
      <c r="HA61" s="4">
        <v>3</v>
      </c>
      <c r="HB61" s="4">
        <v>0</v>
      </c>
      <c r="HC61" s="4">
        <v>0</v>
      </c>
      <c r="HD61" s="4">
        <v>0</v>
      </c>
      <c r="HE61" s="4">
        <v>0</v>
      </c>
      <c r="HF61" s="4">
        <v>1</v>
      </c>
      <c r="HG61" s="24">
        <v>32</v>
      </c>
      <c r="HH61" s="24">
        <v>32</v>
      </c>
      <c r="HI61" s="5">
        <f t="shared" si="77"/>
        <v>0</v>
      </c>
      <c r="HJ61" s="24">
        <v>22</v>
      </c>
      <c r="HK61" s="24">
        <v>26</v>
      </c>
      <c r="HL61" s="4">
        <v>30</v>
      </c>
      <c r="HM61" s="4">
        <v>1</v>
      </c>
      <c r="HN61" s="4">
        <v>0</v>
      </c>
      <c r="HO61" s="7">
        <v>0.02</v>
      </c>
      <c r="HP61" s="4">
        <v>0</v>
      </c>
      <c r="HQ61" s="7">
        <v>145</v>
      </c>
      <c r="HR61" s="4">
        <v>0</v>
      </c>
      <c r="HS61" s="7">
        <v>20.3</v>
      </c>
      <c r="HT61" s="4">
        <v>0</v>
      </c>
      <c r="HU61" s="4">
        <v>1490</v>
      </c>
      <c r="HV61" s="4">
        <v>1</v>
      </c>
      <c r="HW61" s="7">
        <v>89</v>
      </c>
      <c r="HX61" s="4">
        <v>0</v>
      </c>
      <c r="HY61" s="4">
        <v>57</v>
      </c>
      <c r="HZ61" s="24">
        <v>1430</v>
      </c>
      <c r="IA61" s="4">
        <v>1</v>
      </c>
      <c r="IB61" s="7">
        <v>6.9</v>
      </c>
      <c r="IC61" s="4">
        <v>0</v>
      </c>
      <c r="ID61" s="7">
        <v>4.33</v>
      </c>
      <c r="IE61" s="4">
        <v>134</v>
      </c>
      <c r="IF61" s="4">
        <v>0</v>
      </c>
      <c r="IG61" s="4">
        <v>142</v>
      </c>
      <c r="IH61" s="4">
        <v>0</v>
      </c>
      <c r="II61" s="4">
        <v>1</v>
      </c>
      <c r="IJ61" s="4">
        <v>33</v>
      </c>
      <c r="IK61" s="4">
        <v>1</v>
      </c>
      <c r="IL61" s="24">
        <v>23.6</v>
      </c>
      <c r="IM61" s="7">
        <v>3.74</v>
      </c>
      <c r="IN61" s="24">
        <v>13.4</v>
      </c>
      <c r="IO61" s="24">
        <v>1.1000000000000001</v>
      </c>
      <c r="IP61" s="24">
        <v>85.2</v>
      </c>
      <c r="IQ61" s="7">
        <v>5.69</v>
      </c>
      <c r="IT61" s="7">
        <v>1.77</v>
      </c>
      <c r="IU61" s="7">
        <v>5.12</v>
      </c>
      <c r="IV61" s="4">
        <f t="shared" si="115"/>
        <v>0</v>
      </c>
      <c r="IW61" s="24">
        <v>4.4000000000000004</v>
      </c>
      <c r="IX61" s="4">
        <f t="shared" si="113"/>
        <v>0</v>
      </c>
    </row>
    <row r="62" spans="1:297" x14ac:dyDescent="0.25">
      <c r="A62" s="3">
        <v>61</v>
      </c>
      <c r="B62" s="3">
        <v>1</v>
      </c>
      <c r="C62" s="3">
        <v>1</v>
      </c>
      <c r="D62" s="3">
        <v>0</v>
      </c>
      <c r="E62" s="5">
        <v>2</v>
      </c>
      <c r="F62" s="5">
        <v>80</v>
      </c>
      <c r="G62" s="55">
        <v>0</v>
      </c>
      <c r="H62" s="6">
        <v>1.64</v>
      </c>
      <c r="I62" s="5">
        <v>83</v>
      </c>
      <c r="J62" s="6">
        <f t="shared" si="89"/>
        <v>1.9689360809128691</v>
      </c>
      <c r="K62" s="6">
        <f t="shared" si="90"/>
        <v>30.859607376561577</v>
      </c>
      <c r="L62" s="5">
        <v>3</v>
      </c>
      <c r="M62" s="5">
        <v>78</v>
      </c>
      <c r="N62" s="5">
        <v>120</v>
      </c>
      <c r="O62" s="5">
        <v>80</v>
      </c>
      <c r="P62" s="5">
        <v>97</v>
      </c>
      <c r="Q62" s="5">
        <v>20</v>
      </c>
      <c r="R62" s="5">
        <v>1</v>
      </c>
      <c r="S62" s="5">
        <v>1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1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1</v>
      </c>
      <c r="AW62" s="5">
        <v>1</v>
      </c>
      <c r="AX62" s="5">
        <v>0</v>
      </c>
      <c r="AY62" s="5">
        <f>IF(F62&gt;60,1,0)</f>
        <v>1</v>
      </c>
      <c r="AZ62" s="5">
        <v>0</v>
      </c>
      <c r="BA62" s="5">
        <f>C62</f>
        <v>1</v>
      </c>
      <c r="BB62" s="5">
        <v>0</v>
      </c>
      <c r="BC62" s="5">
        <v>0</v>
      </c>
      <c r="BD62" s="5">
        <v>1</v>
      </c>
      <c r="BE62" s="5">
        <v>0</v>
      </c>
      <c r="BF62" s="5">
        <v>1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f t="shared" si="92"/>
        <v>0</v>
      </c>
      <c r="BO62" s="5">
        <f t="shared" si="93"/>
        <v>0</v>
      </c>
      <c r="BP62" s="5">
        <v>0</v>
      </c>
      <c r="BQ62" s="5">
        <f t="shared" si="94"/>
        <v>0</v>
      </c>
      <c r="BR62" s="5">
        <f t="shared" si="95"/>
        <v>0</v>
      </c>
      <c r="BS62" s="5">
        <f t="shared" si="85"/>
        <v>0</v>
      </c>
      <c r="BT62" s="5">
        <v>0</v>
      </c>
      <c r="BU62" s="23">
        <f t="shared" si="8"/>
        <v>0</v>
      </c>
      <c r="BV62" s="23">
        <f t="shared" si="96"/>
        <v>0</v>
      </c>
      <c r="BW62" s="5">
        <v>1</v>
      </c>
      <c r="BX62" s="5">
        <f t="shared" si="97"/>
        <v>1</v>
      </c>
      <c r="BY62" s="5">
        <f t="shared" si="98"/>
        <v>1</v>
      </c>
      <c r="BZ62" s="5">
        <f t="shared" si="99"/>
        <v>0</v>
      </c>
      <c r="CA62" s="4">
        <f t="shared" si="100"/>
        <v>1</v>
      </c>
      <c r="CB62" s="4">
        <f t="shared" si="101"/>
        <v>0</v>
      </c>
      <c r="CC62" s="4">
        <f t="shared" si="102"/>
        <v>0</v>
      </c>
      <c r="CD62" s="4">
        <f t="shared" si="103"/>
        <v>0</v>
      </c>
      <c r="CE62" s="4">
        <f t="shared" si="104"/>
        <v>0</v>
      </c>
      <c r="CF62" s="4">
        <f t="shared" si="105"/>
        <v>0</v>
      </c>
      <c r="CG62" s="4">
        <f t="shared" si="106"/>
        <v>0</v>
      </c>
      <c r="CH62" s="4">
        <f>IF(F62&gt;65,1,0)</f>
        <v>1</v>
      </c>
      <c r="CI62" s="4">
        <f t="shared" si="78"/>
        <v>4</v>
      </c>
      <c r="CJ62" s="4">
        <f t="shared" si="21"/>
        <v>2</v>
      </c>
      <c r="CK62" s="4">
        <v>2</v>
      </c>
      <c r="CL62" s="4">
        <v>2</v>
      </c>
      <c r="CM62" s="4">
        <f t="shared" si="107"/>
        <v>1</v>
      </c>
      <c r="CN62" s="4">
        <f t="shared" si="108"/>
        <v>1</v>
      </c>
      <c r="CO62" s="4">
        <f t="shared" si="109"/>
        <v>1</v>
      </c>
      <c r="CP62" s="4">
        <v>0</v>
      </c>
      <c r="CQ62" s="4">
        <f t="shared" si="110"/>
        <v>1</v>
      </c>
      <c r="CR62" s="4">
        <f>C62</f>
        <v>1</v>
      </c>
      <c r="CS62" s="4">
        <v>0</v>
      </c>
      <c r="CT62" s="4">
        <v>1</v>
      </c>
      <c r="CU62" s="4">
        <v>6</v>
      </c>
      <c r="CV62" s="4">
        <v>0</v>
      </c>
      <c r="CW62" s="4">
        <f>B62</f>
        <v>1</v>
      </c>
      <c r="CX62" s="4">
        <v>0</v>
      </c>
      <c r="CY62" s="4">
        <v>0</v>
      </c>
      <c r="CZ62" s="5">
        <f>F62</f>
        <v>80</v>
      </c>
      <c r="DA62" s="4">
        <f>IF(E62=1,1,0)</f>
        <v>0</v>
      </c>
      <c r="DB62" s="4">
        <v>0</v>
      </c>
      <c r="DC62" s="4">
        <v>0</v>
      </c>
      <c r="DD62" s="4">
        <v>1</v>
      </c>
      <c r="DE62" s="5">
        <f>IF(M62&gt;110,1,0)</f>
        <v>0</v>
      </c>
      <c r="DF62" s="4">
        <f>IF(N62&lt;100,1,0)</f>
        <v>0</v>
      </c>
      <c r="DG62" s="4">
        <f>IF(Q62&gt;30,1,0)</f>
        <v>0</v>
      </c>
      <c r="DH62" s="4">
        <v>0</v>
      </c>
      <c r="DI62" s="4">
        <v>0</v>
      </c>
      <c r="DJ62" s="5">
        <f>IF(P62&lt;90,1,0)</f>
        <v>0</v>
      </c>
      <c r="DK62" s="4">
        <f t="shared" si="79"/>
        <v>90</v>
      </c>
      <c r="DL62" s="4">
        <v>3</v>
      </c>
      <c r="DM62" s="4">
        <f t="shared" si="91"/>
        <v>0</v>
      </c>
      <c r="DN62" s="4">
        <f t="shared" si="84"/>
        <v>1</v>
      </c>
      <c r="DO62" s="4">
        <f>M62</f>
        <v>78</v>
      </c>
      <c r="DP62" s="4">
        <f t="shared" si="81"/>
        <v>0</v>
      </c>
      <c r="DQ62" s="4">
        <f t="shared" si="82"/>
        <v>0</v>
      </c>
      <c r="DR62" s="4">
        <v>1</v>
      </c>
      <c r="DS62" s="4">
        <v>0</v>
      </c>
      <c r="DT62" s="4">
        <v>0</v>
      </c>
      <c r="DU62" s="4">
        <v>0</v>
      </c>
      <c r="DV62" s="4">
        <v>0</v>
      </c>
      <c r="DW62" s="4">
        <v>31</v>
      </c>
      <c r="DX62" s="4">
        <v>43</v>
      </c>
      <c r="DY62" s="4">
        <v>40</v>
      </c>
      <c r="DZ62" s="4">
        <v>60</v>
      </c>
      <c r="EA62" s="4">
        <v>51</v>
      </c>
      <c r="EB62" s="24">
        <f>EA62/J62</f>
        <v>25.902313688291283</v>
      </c>
      <c r="EC62" s="4">
        <v>1</v>
      </c>
      <c r="ED62" s="4">
        <v>43</v>
      </c>
      <c r="EE62" s="4">
        <v>28</v>
      </c>
      <c r="EF62" s="4">
        <v>59</v>
      </c>
      <c r="EG62" s="4">
        <v>26</v>
      </c>
      <c r="EH62" s="4">
        <v>33</v>
      </c>
      <c r="EI62" s="4">
        <v>0</v>
      </c>
      <c r="EJ62" s="4">
        <v>55</v>
      </c>
      <c r="EK62" s="4">
        <v>0</v>
      </c>
      <c r="EL62" s="4">
        <v>0</v>
      </c>
      <c r="EM62" s="4">
        <v>11</v>
      </c>
      <c r="EN62" s="4">
        <v>16</v>
      </c>
      <c r="EO62" s="4">
        <v>8</v>
      </c>
      <c r="EP62" s="4">
        <v>8</v>
      </c>
      <c r="EQ62" s="4">
        <v>11</v>
      </c>
      <c r="ER62" s="4">
        <v>7</v>
      </c>
      <c r="ES62" s="4">
        <v>142</v>
      </c>
      <c r="ET62" s="24">
        <v>74.91</v>
      </c>
      <c r="EU62" s="4">
        <v>0</v>
      </c>
      <c r="EV62" s="7">
        <v>1</v>
      </c>
      <c r="EW62" s="4">
        <v>49</v>
      </c>
      <c r="EX62" s="4">
        <v>71</v>
      </c>
      <c r="EY62" s="4">
        <v>26</v>
      </c>
      <c r="EZ62" s="4">
        <v>112</v>
      </c>
      <c r="FA62" s="24">
        <f>EZ62/J62</f>
        <v>56.883512413502423</v>
      </c>
      <c r="FB62" s="4">
        <v>1</v>
      </c>
      <c r="FC62" s="4">
        <v>26</v>
      </c>
      <c r="FD62" s="4">
        <v>38</v>
      </c>
      <c r="FE62" s="4">
        <v>72</v>
      </c>
      <c r="FF62" s="4">
        <v>0</v>
      </c>
      <c r="FG62" s="6">
        <f t="shared" si="111"/>
        <v>0.88372093023255816</v>
      </c>
      <c r="FH62" s="4">
        <v>0</v>
      </c>
      <c r="FI62" s="5">
        <f t="shared" si="112"/>
        <v>0</v>
      </c>
      <c r="FJ62" s="4">
        <v>0</v>
      </c>
      <c r="FK62" s="4">
        <v>16</v>
      </c>
      <c r="FL62" s="4">
        <v>0</v>
      </c>
      <c r="FM62" s="4">
        <v>6</v>
      </c>
      <c r="FN62" s="31">
        <f t="shared" si="114"/>
        <v>0.625</v>
      </c>
      <c r="FO62" s="4">
        <v>48</v>
      </c>
      <c r="FP62" s="4">
        <v>0</v>
      </c>
      <c r="FQ62" s="4">
        <v>0</v>
      </c>
      <c r="FR62" s="4">
        <v>17</v>
      </c>
      <c r="FS62" s="4">
        <v>0</v>
      </c>
      <c r="FT62" s="4">
        <v>0</v>
      </c>
      <c r="FU62" s="4">
        <v>2</v>
      </c>
      <c r="FV62" s="4">
        <v>1</v>
      </c>
      <c r="FW62" s="4">
        <v>3</v>
      </c>
      <c r="FX62" s="24">
        <v>31</v>
      </c>
      <c r="FY62" s="24">
        <v>48</v>
      </c>
      <c r="FZ62" s="4">
        <v>1</v>
      </c>
      <c r="GA62" s="4">
        <v>1</v>
      </c>
      <c r="GB62" s="4">
        <v>24</v>
      </c>
      <c r="GC62" s="4">
        <v>0</v>
      </c>
      <c r="GD62" s="4">
        <v>1</v>
      </c>
      <c r="GE62" s="4">
        <v>1</v>
      </c>
      <c r="GF62" s="4">
        <v>2</v>
      </c>
      <c r="GG62" s="4">
        <v>0</v>
      </c>
      <c r="GI62" s="4">
        <v>1</v>
      </c>
      <c r="GJ62" s="4">
        <v>0</v>
      </c>
      <c r="GK62" s="4">
        <v>0</v>
      </c>
      <c r="GL62" s="4">
        <v>0</v>
      </c>
      <c r="GM62" s="4">
        <v>1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0</v>
      </c>
      <c r="GV62" s="4">
        <v>0</v>
      </c>
      <c r="GW62" s="4">
        <v>0</v>
      </c>
      <c r="GX62" s="4">
        <v>0</v>
      </c>
      <c r="GY62" s="4">
        <v>2</v>
      </c>
      <c r="GZ62" s="4">
        <v>1</v>
      </c>
      <c r="HA62" s="4">
        <v>1</v>
      </c>
      <c r="HB62" s="4">
        <v>0</v>
      </c>
      <c r="HC62" s="4">
        <v>0</v>
      </c>
      <c r="HD62" s="4">
        <v>0</v>
      </c>
      <c r="HE62" s="4">
        <v>1</v>
      </c>
      <c r="HF62" s="4">
        <v>1</v>
      </c>
      <c r="HG62" s="24">
        <v>36</v>
      </c>
      <c r="HH62" s="24">
        <v>32</v>
      </c>
      <c r="HI62" s="5">
        <f t="shared" si="77"/>
        <v>1</v>
      </c>
      <c r="HJ62" s="24">
        <v>24</v>
      </c>
      <c r="HK62" s="24">
        <v>28</v>
      </c>
      <c r="HL62" s="4">
        <v>30</v>
      </c>
      <c r="HM62" s="4">
        <v>0</v>
      </c>
      <c r="HN62" s="4">
        <v>0</v>
      </c>
      <c r="HO62" s="7">
        <v>0.55000000000000004</v>
      </c>
      <c r="HP62" s="4">
        <v>1</v>
      </c>
      <c r="HQ62" s="7">
        <v>121</v>
      </c>
      <c r="HR62" s="4">
        <v>0</v>
      </c>
      <c r="HS62" s="7">
        <v>14.3</v>
      </c>
      <c r="HT62" s="4">
        <v>0</v>
      </c>
      <c r="HU62" s="4">
        <v>2365</v>
      </c>
      <c r="HV62" s="4">
        <v>1</v>
      </c>
      <c r="HW62" s="7">
        <v>89</v>
      </c>
      <c r="HX62" s="4">
        <v>0</v>
      </c>
      <c r="HY62" s="4">
        <v>53</v>
      </c>
      <c r="HZ62" s="24">
        <v>569</v>
      </c>
      <c r="IA62" s="4">
        <v>1</v>
      </c>
      <c r="IB62" s="7">
        <v>10.6</v>
      </c>
      <c r="IC62" s="4">
        <v>1</v>
      </c>
      <c r="ID62" s="7">
        <v>3.68</v>
      </c>
      <c r="IE62" s="4">
        <v>109</v>
      </c>
      <c r="IF62" s="4">
        <v>0</v>
      </c>
      <c r="IG62" s="4">
        <v>174</v>
      </c>
      <c r="IH62" s="4">
        <v>0</v>
      </c>
      <c r="II62" s="4">
        <v>0</v>
      </c>
      <c r="IJ62" s="4">
        <v>32</v>
      </c>
      <c r="IK62" s="4">
        <v>1</v>
      </c>
      <c r="IL62" s="24">
        <v>27.6</v>
      </c>
      <c r="IM62" s="7">
        <v>1.69</v>
      </c>
      <c r="IN62" s="24">
        <v>13.2</v>
      </c>
      <c r="IO62" s="24">
        <v>1.0900000000000001</v>
      </c>
      <c r="IP62" s="24">
        <v>87</v>
      </c>
      <c r="IQ62" s="7">
        <v>5.2</v>
      </c>
      <c r="IU62" s="7">
        <v>110.06</v>
      </c>
      <c r="IV62" s="4">
        <f t="shared" si="115"/>
        <v>1</v>
      </c>
      <c r="IW62" s="24">
        <v>11.3</v>
      </c>
      <c r="IX62" s="4">
        <f t="shared" si="113"/>
        <v>1</v>
      </c>
      <c r="JP62" s="24">
        <v>1.22</v>
      </c>
    </row>
    <row r="63" spans="1:297" x14ac:dyDescent="0.25">
      <c r="A63" s="3">
        <v>62</v>
      </c>
      <c r="B63" s="3">
        <v>0</v>
      </c>
      <c r="C63" s="3">
        <v>1</v>
      </c>
      <c r="D63" s="3">
        <v>0</v>
      </c>
      <c r="E63" s="5">
        <v>1</v>
      </c>
      <c r="F63" s="5">
        <v>64</v>
      </c>
      <c r="G63" s="55">
        <v>0</v>
      </c>
      <c r="H63" s="6">
        <v>1.69</v>
      </c>
      <c r="I63" s="5">
        <v>100</v>
      </c>
      <c r="J63" s="6">
        <f t="shared" si="89"/>
        <v>2.1947288851848747</v>
      </c>
      <c r="K63" s="6">
        <f t="shared" si="90"/>
        <v>35.012779664577572</v>
      </c>
      <c r="L63" s="5">
        <v>4</v>
      </c>
      <c r="M63" s="5">
        <v>125</v>
      </c>
      <c r="N63" s="5">
        <v>100</v>
      </c>
      <c r="O63" s="5">
        <v>70</v>
      </c>
      <c r="P63" s="5">
        <v>89</v>
      </c>
      <c r="Q63" s="5">
        <v>26</v>
      </c>
      <c r="R63" s="5">
        <v>1</v>
      </c>
      <c r="S63" s="5">
        <v>2</v>
      </c>
      <c r="T63" s="5">
        <v>0</v>
      </c>
      <c r="U63" s="5">
        <v>0</v>
      </c>
      <c r="V63" s="5">
        <v>1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5">
        <v>0</v>
      </c>
      <c r="AK63" s="5">
        <v>0</v>
      </c>
      <c r="AL63" s="5">
        <v>0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1</v>
      </c>
      <c r="AW63" s="5">
        <v>1</v>
      </c>
      <c r="AX63" s="5">
        <v>0</v>
      </c>
      <c r="AY63" s="5">
        <f>IF(F63&gt;60,1,0)</f>
        <v>1</v>
      </c>
      <c r="AZ63" s="5">
        <v>0</v>
      </c>
      <c r="BA63" s="5">
        <f>C63</f>
        <v>1</v>
      </c>
      <c r="BB63" s="5">
        <v>0</v>
      </c>
      <c r="BC63" s="5">
        <v>1</v>
      </c>
      <c r="BD63" s="5">
        <v>1</v>
      </c>
      <c r="BE63" s="5">
        <v>0</v>
      </c>
      <c r="BF63" s="5">
        <v>0</v>
      </c>
      <c r="BG63" s="5">
        <v>0</v>
      </c>
      <c r="BH63" s="5">
        <v>1</v>
      </c>
      <c r="BI63" s="5">
        <v>0</v>
      </c>
      <c r="BJ63" s="5">
        <v>1</v>
      </c>
      <c r="BK63" s="5">
        <v>1</v>
      </c>
      <c r="BL63" s="5">
        <v>0</v>
      </c>
      <c r="BM63" s="5">
        <v>0</v>
      </c>
      <c r="BN63" s="5">
        <f t="shared" si="92"/>
        <v>0</v>
      </c>
      <c r="BO63" s="5">
        <f t="shared" si="93"/>
        <v>1</v>
      </c>
      <c r="BP63" s="5">
        <v>1</v>
      </c>
      <c r="BQ63" s="5">
        <f t="shared" si="94"/>
        <v>0</v>
      </c>
      <c r="BR63" s="5">
        <f t="shared" si="95"/>
        <v>0</v>
      </c>
      <c r="BS63" s="5">
        <f t="shared" si="85"/>
        <v>0</v>
      </c>
      <c r="BT63" s="5">
        <v>1</v>
      </c>
      <c r="BU63" s="23">
        <f t="shared" si="8"/>
        <v>6</v>
      </c>
      <c r="BV63" s="23">
        <f t="shared" si="96"/>
        <v>3</v>
      </c>
      <c r="BW63" s="5">
        <v>2</v>
      </c>
      <c r="BX63" s="5">
        <f t="shared" si="97"/>
        <v>2</v>
      </c>
      <c r="BY63" s="5">
        <f t="shared" si="98"/>
        <v>2</v>
      </c>
      <c r="BZ63" s="5">
        <f t="shared" si="99"/>
        <v>0</v>
      </c>
      <c r="CA63" s="4">
        <f t="shared" si="100"/>
        <v>0</v>
      </c>
      <c r="CB63" s="4">
        <f t="shared" si="101"/>
        <v>1</v>
      </c>
      <c r="CC63" s="4">
        <f t="shared" si="102"/>
        <v>1</v>
      </c>
      <c r="CD63" s="4">
        <f t="shared" si="103"/>
        <v>0</v>
      </c>
      <c r="CE63" s="4">
        <f t="shared" si="104"/>
        <v>0</v>
      </c>
      <c r="CF63" s="4">
        <f t="shared" si="105"/>
        <v>0</v>
      </c>
      <c r="CG63" s="4">
        <f t="shared" si="106"/>
        <v>0</v>
      </c>
      <c r="CH63" s="4">
        <f>IF(F63&gt;65,1,0)</f>
        <v>0</v>
      </c>
      <c r="CI63" s="4">
        <f t="shared" si="78"/>
        <v>7</v>
      </c>
      <c r="CJ63" s="4">
        <f t="shared" si="21"/>
        <v>3</v>
      </c>
      <c r="CK63" s="4">
        <v>2</v>
      </c>
      <c r="CL63" s="4">
        <v>2</v>
      </c>
      <c r="CM63" s="4">
        <f t="shared" si="107"/>
        <v>2</v>
      </c>
      <c r="CN63" s="4">
        <f t="shared" si="108"/>
        <v>2</v>
      </c>
      <c r="CO63" s="4">
        <f t="shared" si="109"/>
        <v>1</v>
      </c>
      <c r="CP63" s="4">
        <v>0</v>
      </c>
      <c r="CQ63" s="4">
        <f t="shared" si="110"/>
        <v>1</v>
      </c>
      <c r="CR63" s="4">
        <f>C63</f>
        <v>1</v>
      </c>
      <c r="CS63" s="4">
        <v>1</v>
      </c>
      <c r="CT63" s="4">
        <v>1</v>
      </c>
      <c r="CU63" s="4">
        <v>6</v>
      </c>
      <c r="CV63" s="4">
        <v>0</v>
      </c>
      <c r="CW63" s="4">
        <f>B63</f>
        <v>0</v>
      </c>
      <c r="CX63" s="4">
        <v>0</v>
      </c>
      <c r="CY63" s="4">
        <v>0</v>
      </c>
      <c r="CZ63" s="5">
        <f>F63</f>
        <v>64</v>
      </c>
      <c r="DA63" s="4">
        <f>IF(E63=1,1,0)</f>
        <v>1</v>
      </c>
      <c r="DB63" s="4">
        <v>0</v>
      </c>
      <c r="DC63" s="4">
        <v>1</v>
      </c>
      <c r="DD63" s="4">
        <v>0</v>
      </c>
      <c r="DE63" s="5">
        <f>IF(M63&gt;110,1,0)</f>
        <v>1</v>
      </c>
      <c r="DF63" s="4">
        <f>IF(N63&lt;100,1,0)</f>
        <v>0</v>
      </c>
      <c r="DG63" s="4">
        <f>IF(Q63&gt;30,1,0)</f>
        <v>0</v>
      </c>
      <c r="DH63" s="4">
        <v>0</v>
      </c>
      <c r="DI63" s="4">
        <v>1</v>
      </c>
      <c r="DJ63" s="5">
        <f>IF(P63&lt;90,1,0)</f>
        <v>1</v>
      </c>
      <c r="DK63" s="4">
        <f t="shared" si="79"/>
        <v>184</v>
      </c>
      <c r="DL63" s="4">
        <v>5</v>
      </c>
      <c r="DM63" s="4">
        <f t="shared" si="91"/>
        <v>3</v>
      </c>
      <c r="DN63" s="4">
        <f t="shared" si="84"/>
        <v>2</v>
      </c>
      <c r="DO63" s="4">
        <f>M63</f>
        <v>125</v>
      </c>
      <c r="DP63" s="4">
        <f t="shared" si="81"/>
        <v>1</v>
      </c>
      <c r="DQ63" s="4">
        <f t="shared" si="82"/>
        <v>0</v>
      </c>
      <c r="DR63" s="4">
        <v>1</v>
      </c>
      <c r="DS63" s="4">
        <v>1</v>
      </c>
      <c r="DT63" s="4">
        <v>1</v>
      </c>
      <c r="DU63" s="4">
        <v>0</v>
      </c>
      <c r="DV63" s="4">
        <v>0</v>
      </c>
      <c r="DW63" s="4">
        <v>41</v>
      </c>
      <c r="DX63" s="4">
        <v>46</v>
      </c>
      <c r="DY63" s="4">
        <v>54</v>
      </c>
      <c r="DZ63" s="4">
        <v>72</v>
      </c>
      <c r="EA63" s="4">
        <v>110</v>
      </c>
      <c r="EB63" s="24">
        <f>EA63/J63</f>
        <v>50.120085784870902</v>
      </c>
      <c r="EC63" s="4">
        <v>1</v>
      </c>
      <c r="ED63" s="4">
        <v>68</v>
      </c>
      <c r="EE63" s="4">
        <v>51</v>
      </c>
      <c r="EF63" s="4">
        <v>157</v>
      </c>
      <c r="EG63" s="4">
        <v>98</v>
      </c>
      <c r="EH63" s="4">
        <v>59</v>
      </c>
      <c r="EI63" s="4">
        <v>1</v>
      </c>
      <c r="EJ63" s="4">
        <v>42</v>
      </c>
      <c r="EK63" s="4">
        <v>1</v>
      </c>
      <c r="EL63" s="4">
        <v>0</v>
      </c>
      <c r="EM63" s="4">
        <v>10</v>
      </c>
      <c r="EN63" s="4">
        <v>13</v>
      </c>
      <c r="EO63" s="4">
        <v>3</v>
      </c>
      <c r="EP63" s="4">
        <v>10</v>
      </c>
      <c r="EQ63" s="4">
        <v>17</v>
      </c>
      <c r="ER63" s="4">
        <v>3</v>
      </c>
      <c r="EV63" s="7">
        <v>1.25</v>
      </c>
      <c r="EW63" s="4">
        <v>48</v>
      </c>
      <c r="EX63" s="4">
        <v>66</v>
      </c>
      <c r="EY63" s="4">
        <v>26</v>
      </c>
      <c r="EZ63" s="4">
        <v>100</v>
      </c>
      <c r="FA63" s="24">
        <f>EZ63/J63</f>
        <v>45.563714349882638</v>
      </c>
      <c r="FB63" s="4">
        <v>1</v>
      </c>
      <c r="FC63" s="4">
        <v>32</v>
      </c>
      <c r="FD63" s="4">
        <v>39</v>
      </c>
      <c r="FE63" s="4">
        <v>85</v>
      </c>
      <c r="FF63" s="4">
        <v>1</v>
      </c>
      <c r="FG63" s="6">
        <f t="shared" si="111"/>
        <v>0.57352941176470584</v>
      </c>
      <c r="FH63" s="4">
        <v>0</v>
      </c>
      <c r="FI63" s="5">
        <f t="shared" si="112"/>
        <v>0</v>
      </c>
      <c r="FJ63" s="4">
        <v>0</v>
      </c>
      <c r="FK63" s="4">
        <v>28</v>
      </c>
      <c r="FL63" s="4">
        <v>1</v>
      </c>
      <c r="FM63" s="4">
        <v>22</v>
      </c>
      <c r="FN63" s="31">
        <f t="shared" si="114"/>
        <v>0.21428571428571427</v>
      </c>
      <c r="FO63" s="4">
        <v>51</v>
      </c>
      <c r="FP63" s="4">
        <v>1</v>
      </c>
      <c r="FQ63" s="4">
        <v>1</v>
      </c>
      <c r="FR63" s="4">
        <v>13</v>
      </c>
      <c r="FS63" s="4">
        <v>1</v>
      </c>
      <c r="FT63" s="4">
        <v>1</v>
      </c>
      <c r="FU63" s="4">
        <v>2</v>
      </c>
      <c r="FV63" s="4">
        <v>2</v>
      </c>
      <c r="FW63" s="4">
        <v>2</v>
      </c>
      <c r="FX63" s="24">
        <v>32</v>
      </c>
      <c r="FY63" s="24">
        <v>51</v>
      </c>
      <c r="FZ63" s="4">
        <v>2</v>
      </c>
      <c r="GA63" s="4">
        <v>1</v>
      </c>
      <c r="GB63" s="4">
        <v>28</v>
      </c>
      <c r="GC63" s="4">
        <v>1</v>
      </c>
      <c r="GD63" s="4">
        <v>1</v>
      </c>
      <c r="GE63" s="4">
        <v>2</v>
      </c>
      <c r="GF63" s="4">
        <v>1</v>
      </c>
      <c r="GG63" s="4">
        <v>0</v>
      </c>
      <c r="GI63" s="4">
        <v>0</v>
      </c>
      <c r="GJ63" s="4">
        <v>0</v>
      </c>
      <c r="GK63" s="4">
        <v>1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2</v>
      </c>
      <c r="GZ63" s="4">
        <v>1</v>
      </c>
      <c r="HA63" s="4">
        <v>3</v>
      </c>
      <c r="HB63" s="4">
        <v>0</v>
      </c>
      <c r="HC63" s="4">
        <v>0</v>
      </c>
      <c r="HD63" s="4">
        <v>0</v>
      </c>
      <c r="HE63" s="4">
        <v>1</v>
      </c>
      <c r="HF63" s="4">
        <v>1</v>
      </c>
      <c r="HG63" s="24">
        <v>42</v>
      </c>
      <c r="HH63" s="24">
        <v>35</v>
      </c>
      <c r="HI63" s="5">
        <f t="shared" si="77"/>
        <v>1</v>
      </c>
      <c r="HJ63" s="24">
        <v>26</v>
      </c>
      <c r="HK63" s="24">
        <v>30</v>
      </c>
      <c r="HL63" s="4">
        <v>50</v>
      </c>
      <c r="HM63" s="4">
        <v>1</v>
      </c>
      <c r="HN63" s="4">
        <v>0</v>
      </c>
      <c r="HO63" s="7">
        <v>0.02</v>
      </c>
      <c r="HP63" s="4">
        <v>1</v>
      </c>
      <c r="HQ63" s="7">
        <v>156</v>
      </c>
      <c r="HR63" s="4">
        <v>1</v>
      </c>
      <c r="HS63" s="7">
        <v>26.3</v>
      </c>
      <c r="HT63" s="4">
        <v>1</v>
      </c>
      <c r="HU63" s="4">
        <v>5000</v>
      </c>
      <c r="HV63" s="4">
        <v>1</v>
      </c>
      <c r="HW63" s="7">
        <v>56.92</v>
      </c>
      <c r="HX63" s="4">
        <v>0</v>
      </c>
      <c r="HY63" s="4">
        <v>103</v>
      </c>
      <c r="HZ63" s="24">
        <v>869</v>
      </c>
      <c r="IA63" s="4">
        <v>1</v>
      </c>
      <c r="IB63" s="7">
        <v>7.9</v>
      </c>
      <c r="IC63" s="4">
        <v>0</v>
      </c>
      <c r="ID63" s="7">
        <v>3.78</v>
      </c>
      <c r="IE63" s="4">
        <v>118</v>
      </c>
      <c r="IF63" s="4">
        <v>0</v>
      </c>
      <c r="IG63" s="4">
        <v>104</v>
      </c>
      <c r="IH63" s="4">
        <v>0</v>
      </c>
      <c r="II63" s="4">
        <v>1</v>
      </c>
      <c r="IJ63" s="4">
        <v>25</v>
      </c>
      <c r="IK63" s="4">
        <v>1</v>
      </c>
      <c r="IL63" s="24">
        <v>25</v>
      </c>
      <c r="IM63" s="7">
        <v>4.54</v>
      </c>
      <c r="IN63" s="24">
        <v>15.5</v>
      </c>
      <c r="IO63" s="24">
        <v>1.1100000000000001</v>
      </c>
      <c r="IP63" s="24">
        <v>82</v>
      </c>
      <c r="IU63" s="7">
        <v>55.3</v>
      </c>
      <c r="IV63" s="4">
        <f t="shared" si="115"/>
        <v>1</v>
      </c>
      <c r="IW63" s="24">
        <v>12.6</v>
      </c>
      <c r="IX63" s="4">
        <f t="shared" si="113"/>
        <v>1</v>
      </c>
      <c r="IY63" s="7">
        <v>7.391</v>
      </c>
      <c r="IZ63" s="4">
        <v>27.3</v>
      </c>
      <c r="JA63" s="4">
        <v>31.4</v>
      </c>
      <c r="JB63" s="7">
        <v>7.391</v>
      </c>
      <c r="JC63" s="4">
        <v>27.3</v>
      </c>
      <c r="JD63" s="4">
        <v>31.4</v>
      </c>
      <c r="JE63" s="24">
        <v>10</v>
      </c>
      <c r="JF63" s="4">
        <v>30.9</v>
      </c>
      <c r="JG63" s="4">
        <v>39.700000000000003</v>
      </c>
      <c r="JH63" s="24">
        <v>272.2</v>
      </c>
      <c r="JI63" s="24">
        <v>2.2000000000000002</v>
      </c>
      <c r="JJ63" s="24">
        <v>1.2</v>
      </c>
      <c r="JK63" s="24">
        <v>2.7</v>
      </c>
      <c r="JL63" s="4">
        <v>132</v>
      </c>
      <c r="JM63" s="7">
        <v>0.23</v>
      </c>
      <c r="JN63" s="4">
        <v>95</v>
      </c>
      <c r="JO63" s="24">
        <v>9.1999999999999993</v>
      </c>
      <c r="JP63" s="24">
        <v>2.2999999999999998</v>
      </c>
    </row>
    <row r="64" spans="1:297" x14ac:dyDescent="0.25">
      <c r="A64" s="3">
        <v>63</v>
      </c>
      <c r="B64" s="3">
        <v>0</v>
      </c>
      <c r="C64" s="3">
        <v>1</v>
      </c>
      <c r="D64" s="3">
        <v>0</v>
      </c>
      <c r="E64" s="5">
        <v>2</v>
      </c>
      <c r="F64" s="5">
        <v>79</v>
      </c>
      <c r="G64" s="55">
        <v>1</v>
      </c>
      <c r="H64" s="6">
        <v>1.59</v>
      </c>
      <c r="I64" s="5">
        <v>98</v>
      </c>
      <c r="J64" s="6">
        <f t="shared" si="89"/>
        <v>2.1167783301840046</v>
      </c>
      <c r="K64" s="6">
        <f t="shared" si="90"/>
        <v>38.764289387286894</v>
      </c>
      <c r="L64" s="5">
        <v>4</v>
      </c>
      <c r="M64" s="5">
        <v>132</v>
      </c>
      <c r="N64" s="5">
        <v>100</v>
      </c>
      <c r="O64" s="5">
        <v>60</v>
      </c>
      <c r="P64" s="5">
        <v>70</v>
      </c>
      <c r="Q64" s="5">
        <v>25</v>
      </c>
      <c r="R64" s="5">
        <v>1</v>
      </c>
      <c r="S64" s="5">
        <v>3</v>
      </c>
      <c r="T64" s="5">
        <v>1</v>
      </c>
      <c r="U64" s="5">
        <v>1</v>
      </c>
      <c r="V64" s="5">
        <v>1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1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1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1</v>
      </c>
      <c r="AT64" s="5">
        <v>0</v>
      </c>
      <c r="AU64" s="5">
        <v>0</v>
      </c>
      <c r="AV64" s="5">
        <v>0</v>
      </c>
      <c r="AW64" s="5">
        <v>1</v>
      </c>
      <c r="AX64" s="5">
        <v>0</v>
      </c>
      <c r="AY64" s="5">
        <f>IF(F64&gt;60,1,0)</f>
        <v>1</v>
      </c>
      <c r="AZ64" s="5">
        <v>0</v>
      </c>
      <c r="BA64" s="5">
        <f>C64</f>
        <v>1</v>
      </c>
      <c r="BB64" s="5">
        <v>0</v>
      </c>
      <c r="BC64" s="5">
        <v>1</v>
      </c>
      <c r="BD64" s="5">
        <v>1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1</v>
      </c>
      <c r="BK64" s="5">
        <v>1</v>
      </c>
      <c r="BL64" s="5">
        <v>0</v>
      </c>
      <c r="BM64" s="5">
        <v>1</v>
      </c>
      <c r="BN64" s="5">
        <f t="shared" si="92"/>
        <v>1</v>
      </c>
      <c r="BO64" s="5">
        <f t="shared" si="93"/>
        <v>1</v>
      </c>
      <c r="BP64" s="5">
        <v>0</v>
      </c>
      <c r="BQ64" s="5">
        <f t="shared" si="94"/>
        <v>0</v>
      </c>
      <c r="BR64" s="5">
        <f t="shared" si="95"/>
        <v>0</v>
      </c>
      <c r="BS64" s="5">
        <f t="shared" si="85"/>
        <v>1</v>
      </c>
      <c r="BT64" s="5">
        <v>1</v>
      </c>
      <c r="BU64" s="23">
        <f t="shared" si="8"/>
        <v>9</v>
      </c>
      <c r="BV64" s="23">
        <f t="shared" si="96"/>
        <v>4</v>
      </c>
      <c r="BW64" s="5">
        <v>3</v>
      </c>
      <c r="BX64" s="5">
        <f t="shared" si="97"/>
        <v>2</v>
      </c>
      <c r="BY64" s="5">
        <f t="shared" si="98"/>
        <v>2</v>
      </c>
      <c r="BZ64" s="5">
        <f t="shared" si="99"/>
        <v>1</v>
      </c>
      <c r="CA64" s="4">
        <f t="shared" si="100"/>
        <v>0</v>
      </c>
      <c r="CB64" s="4">
        <f t="shared" si="101"/>
        <v>1</v>
      </c>
      <c r="CC64" s="4">
        <f t="shared" si="102"/>
        <v>0</v>
      </c>
      <c r="CD64" s="4">
        <f t="shared" si="103"/>
        <v>0</v>
      </c>
      <c r="CE64" s="4">
        <f t="shared" si="104"/>
        <v>0</v>
      </c>
      <c r="CF64" s="4">
        <f t="shared" si="105"/>
        <v>0</v>
      </c>
      <c r="CG64" s="4">
        <f t="shared" si="106"/>
        <v>1</v>
      </c>
      <c r="CH64" s="4">
        <f>IF(F64&gt;65,1,0)</f>
        <v>1</v>
      </c>
      <c r="CI64" s="4">
        <f t="shared" si="78"/>
        <v>13</v>
      </c>
      <c r="CJ64" s="4">
        <f t="shared" si="21"/>
        <v>5</v>
      </c>
      <c r="CK64" s="4">
        <v>3</v>
      </c>
      <c r="CL64" s="4">
        <v>3</v>
      </c>
      <c r="CM64" s="4">
        <f t="shared" si="107"/>
        <v>2</v>
      </c>
      <c r="CN64" s="4">
        <f t="shared" si="108"/>
        <v>2</v>
      </c>
      <c r="CO64" s="4">
        <f t="shared" si="109"/>
        <v>1</v>
      </c>
      <c r="CP64" s="4">
        <v>0</v>
      </c>
      <c r="CQ64" s="4">
        <f t="shared" si="110"/>
        <v>0</v>
      </c>
      <c r="CR64" s="4">
        <f>C64</f>
        <v>1</v>
      </c>
      <c r="CS64" s="4">
        <v>0</v>
      </c>
      <c r="CT64" s="4">
        <v>0</v>
      </c>
      <c r="CV64" s="4">
        <v>0</v>
      </c>
      <c r="CW64" s="4">
        <f>B64</f>
        <v>0</v>
      </c>
      <c r="CX64" s="4">
        <v>0</v>
      </c>
      <c r="CY64" s="4">
        <v>0</v>
      </c>
      <c r="CZ64" s="5">
        <f>F64</f>
        <v>79</v>
      </c>
      <c r="DA64" s="4">
        <f>IF(E64=1,1,0)</f>
        <v>0</v>
      </c>
      <c r="DB64" s="4">
        <v>0</v>
      </c>
      <c r="DC64" s="4">
        <v>1</v>
      </c>
      <c r="DD64" s="4">
        <v>0</v>
      </c>
      <c r="DE64" s="5">
        <f>IF(M64&gt;110,1,0)</f>
        <v>1</v>
      </c>
      <c r="DF64" s="4">
        <f>IF(N64&lt;100,1,0)</f>
        <v>0</v>
      </c>
      <c r="DG64" s="4">
        <f>IF(Q64&gt;30,1,0)</f>
        <v>0</v>
      </c>
      <c r="DH64" s="4">
        <v>0</v>
      </c>
      <c r="DI64" s="4">
        <v>1</v>
      </c>
      <c r="DJ64" s="5">
        <f>IF(P64&lt;90,1,0)</f>
        <v>1</v>
      </c>
      <c r="DK64" s="4">
        <f t="shared" si="79"/>
        <v>189</v>
      </c>
      <c r="DL64" s="4">
        <v>5</v>
      </c>
      <c r="DM64" s="4">
        <f t="shared" si="91"/>
        <v>3</v>
      </c>
      <c r="DN64" s="4">
        <f t="shared" si="84"/>
        <v>2</v>
      </c>
      <c r="DO64" s="4">
        <f>M64</f>
        <v>132</v>
      </c>
      <c r="DP64" s="4">
        <f t="shared" si="81"/>
        <v>1</v>
      </c>
      <c r="DQ64" s="4">
        <f t="shared" si="82"/>
        <v>0</v>
      </c>
      <c r="DR64" s="4">
        <v>0</v>
      </c>
      <c r="DS64" s="4">
        <v>0</v>
      </c>
      <c r="DT64" s="4">
        <v>1</v>
      </c>
      <c r="DU64" s="4">
        <v>1</v>
      </c>
      <c r="DV64" s="4">
        <v>1</v>
      </c>
      <c r="FG64" s="6"/>
      <c r="FI64" s="5"/>
      <c r="GY64" s="4">
        <v>3</v>
      </c>
      <c r="GZ64" s="4">
        <v>1</v>
      </c>
      <c r="HA64" s="4">
        <v>3</v>
      </c>
      <c r="HB64" s="4">
        <v>0</v>
      </c>
      <c r="HC64" s="4">
        <v>1</v>
      </c>
      <c r="HD64" s="4">
        <v>1</v>
      </c>
      <c r="HE64" s="4">
        <v>1</v>
      </c>
      <c r="HF64" s="4">
        <v>1</v>
      </c>
      <c r="HG64" s="24">
        <v>40</v>
      </c>
      <c r="HH64" s="24">
        <v>36</v>
      </c>
      <c r="HI64" s="5">
        <f t="shared" si="77"/>
        <v>1</v>
      </c>
      <c r="HJ64" s="24">
        <v>26</v>
      </c>
      <c r="HK64" s="24">
        <v>30</v>
      </c>
      <c r="HL64" s="4">
        <v>90</v>
      </c>
      <c r="HM64" s="4">
        <v>0</v>
      </c>
      <c r="HN64" s="4">
        <v>1</v>
      </c>
      <c r="HO64" s="7">
        <v>1.2</v>
      </c>
      <c r="HP64" s="4">
        <v>1</v>
      </c>
      <c r="HQ64" s="7">
        <v>132.85</v>
      </c>
      <c r="HR64" s="4">
        <v>0</v>
      </c>
      <c r="HS64" s="7">
        <v>19.670000000000002</v>
      </c>
      <c r="HT64" s="4">
        <v>0</v>
      </c>
      <c r="HU64" s="4">
        <v>4490</v>
      </c>
      <c r="HV64" s="4">
        <v>1</v>
      </c>
      <c r="HW64" s="7">
        <v>148.91999999999999</v>
      </c>
      <c r="HX64" s="4">
        <v>1</v>
      </c>
      <c r="HY64" s="4">
        <v>29</v>
      </c>
      <c r="HZ64" s="24">
        <v>566</v>
      </c>
      <c r="IA64" s="4">
        <v>1</v>
      </c>
      <c r="IB64" s="7">
        <v>15</v>
      </c>
      <c r="IC64" s="4">
        <v>1</v>
      </c>
      <c r="ID64" s="7">
        <v>4.26</v>
      </c>
      <c r="IE64" s="4">
        <v>129</v>
      </c>
      <c r="IF64" s="4">
        <v>0</v>
      </c>
      <c r="IG64" s="4">
        <v>156</v>
      </c>
      <c r="IH64" s="4">
        <v>0</v>
      </c>
      <c r="II64" s="4">
        <v>0</v>
      </c>
      <c r="IJ64" s="4">
        <v>22</v>
      </c>
      <c r="IK64" s="4">
        <v>1</v>
      </c>
      <c r="IU64" s="7">
        <v>112.3</v>
      </c>
      <c r="IV64" s="4">
        <f t="shared" si="115"/>
        <v>1</v>
      </c>
      <c r="IW64" s="24">
        <v>8.1</v>
      </c>
      <c r="IX64" s="4">
        <f t="shared" si="113"/>
        <v>1</v>
      </c>
      <c r="IY64" s="7">
        <v>7.2</v>
      </c>
      <c r="IZ64" s="4">
        <v>69</v>
      </c>
      <c r="JA64" s="4">
        <v>11</v>
      </c>
      <c r="JE64" s="24">
        <v>8.6999999999999993</v>
      </c>
      <c r="JF64" s="4">
        <v>28</v>
      </c>
      <c r="JG64" s="4">
        <v>7</v>
      </c>
      <c r="JK64" s="24">
        <v>2.9</v>
      </c>
      <c r="JL64" s="4">
        <v>151</v>
      </c>
      <c r="JM64" s="7">
        <v>0.64</v>
      </c>
      <c r="JO64" s="24">
        <v>12.7</v>
      </c>
      <c r="JP64" s="24">
        <v>11.4</v>
      </c>
    </row>
    <row r="65" spans="1:276" x14ac:dyDescent="0.25">
      <c r="A65" s="3">
        <v>64</v>
      </c>
      <c r="B65" s="3">
        <v>0</v>
      </c>
      <c r="C65" s="3">
        <v>1</v>
      </c>
      <c r="D65" s="3">
        <v>0</v>
      </c>
      <c r="E65" s="5">
        <v>1</v>
      </c>
      <c r="F65" s="5">
        <v>74</v>
      </c>
      <c r="G65" s="55">
        <v>0</v>
      </c>
      <c r="H65" s="6">
        <v>1.74</v>
      </c>
      <c r="I65" s="5">
        <v>99</v>
      </c>
      <c r="J65" s="6">
        <f t="shared" si="89"/>
        <v>2.2104685661956172</v>
      </c>
      <c r="K65" s="6">
        <f t="shared" si="90"/>
        <v>32.699167657550532</v>
      </c>
      <c r="L65" s="5">
        <v>3</v>
      </c>
      <c r="M65" s="5">
        <v>94</v>
      </c>
      <c r="N65" s="5">
        <v>110</v>
      </c>
      <c r="O65" s="5">
        <v>70</v>
      </c>
      <c r="P65" s="5">
        <v>82</v>
      </c>
      <c r="Q65" s="5">
        <v>22</v>
      </c>
      <c r="R65" s="5">
        <v>1</v>
      </c>
      <c r="S65" s="5">
        <v>1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1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1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1</v>
      </c>
      <c r="AX65" s="5">
        <v>0</v>
      </c>
      <c r="AY65" s="5">
        <f>IF(F65&gt;60,1,0)</f>
        <v>1</v>
      </c>
      <c r="AZ65" s="5">
        <v>0</v>
      </c>
      <c r="BA65" s="5">
        <f>C65</f>
        <v>1</v>
      </c>
      <c r="BB65" s="5">
        <v>0</v>
      </c>
      <c r="BC65" s="5">
        <v>0</v>
      </c>
      <c r="BD65" s="5">
        <v>1</v>
      </c>
      <c r="BE65" s="5">
        <v>0</v>
      </c>
      <c r="BF65" s="5">
        <v>0</v>
      </c>
      <c r="BG65" s="5">
        <v>1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f t="shared" si="92"/>
        <v>0</v>
      </c>
      <c r="BO65" s="5">
        <f t="shared" si="93"/>
        <v>0</v>
      </c>
      <c r="BP65" s="5">
        <v>0</v>
      </c>
      <c r="BQ65" s="5">
        <f t="shared" si="94"/>
        <v>0</v>
      </c>
      <c r="BR65" s="5">
        <f t="shared" si="95"/>
        <v>1</v>
      </c>
      <c r="BS65" s="5">
        <f t="shared" si="85"/>
        <v>0</v>
      </c>
      <c r="BT65" s="5">
        <v>0</v>
      </c>
      <c r="BU65" s="23">
        <f t="shared" si="8"/>
        <v>1</v>
      </c>
      <c r="BV65" s="23">
        <f t="shared" si="96"/>
        <v>1</v>
      </c>
      <c r="BW65" s="5">
        <v>1</v>
      </c>
      <c r="BX65" s="5">
        <f t="shared" si="97"/>
        <v>1</v>
      </c>
      <c r="BY65" s="5">
        <f t="shared" si="98"/>
        <v>1</v>
      </c>
      <c r="BZ65" s="5">
        <f t="shared" si="99"/>
        <v>0</v>
      </c>
      <c r="CA65" s="4">
        <f t="shared" si="100"/>
        <v>1</v>
      </c>
      <c r="CB65" s="4">
        <f t="shared" si="101"/>
        <v>0</v>
      </c>
      <c r="CC65" s="4">
        <f t="shared" si="102"/>
        <v>0</v>
      </c>
      <c r="CD65" s="4">
        <f t="shared" si="103"/>
        <v>0</v>
      </c>
      <c r="CE65" s="4">
        <f t="shared" si="104"/>
        <v>1</v>
      </c>
      <c r="CF65" s="4">
        <f t="shared" si="105"/>
        <v>0</v>
      </c>
      <c r="CG65" s="4">
        <f t="shared" si="106"/>
        <v>0</v>
      </c>
      <c r="CH65" s="4">
        <f>IF(F65&gt;65,1,0)</f>
        <v>1</v>
      </c>
      <c r="CI65" s="4">
        <f t="shared" si="78"/>
        <v>6</v>
      </c>
      <c r="CJ65" s="4">
        <f t="shared" si="21"/>
        <v>3</v>
      </c>
      <c r="CK65" s="4">
        <v>2</v>
      </c>
      <c r="CL65" s="4">
        <v>2</v>
      </c>
      <c r="CM65" s="4">
        <f t="shared" si="107"/>
        <v>2</v>
      </c>
      <c r="CN65" s="4">
        <f t="shared" si="108"/>
        <v>2</v>
      </c>
      <c r="CO65" s="4">
        <f t="shared" si="109"/>
        <v>1</v>
      </c>
      <c r="CP65" s="4">
        <v>0</v>
      </c>
      <c r="CQ65" s="4">
        <f t="shared" si="110"/>
        <v>0</v>
      </c>
      <c r="CR65" s="4">
        <f>C65</f>
        <v>1</v>
      </c>
      <c r="CS65" s="4">
        <v>0</v>
      </c>
      <c r="CT65" s="4">
        <v>0</v>
      </c>
      <c r="CV65" s="4">
        <v>0</v>
      </c>
      <c r="CW65" s="4">
        <f>B65</f>
        <v>0</v>
      </c>
      <c r="CX65" s="4">
        <v>0</v>
      </c>
      <c r="CY65" s="4">
        <v>0</v>
      </c>
      <c r="CZ65" s="5">
        <f>F65</f>
        <v>74</v>
      </c>
      <c r="DA65" s="4">
        <f>IF(E65=1,1,0)</f>
        <v>1</v>
      </c>
      <c r="DB65" s="4">
        <v>1</v>
      </c>
      <c r="DC65" s="4">
        <v>1</v>
      </c>
      <c r="DD65" s="4">
        <v>0</v>
      </c>
      <c r="DE65" s="5">
        <f>IF(M65&gt;110,1,0)</f>
        <v>0</v>
      </c>
      <c r="DF65" s="4">
        <f>IF(N65&lt;100,1,0)</f>
        <v>0</v>
      </c>
      <c r="DG65" s="4">
        <f>IF(Q65&gt;30,1,0)</f>
        <v>0</v>
      </c>
      <c r="DH65" s="4">
        <v>0</v>
      </c>
      <c r="DI65" s="4">
        <v>0</v>
      </c>
      <c r="DJ65" s="5">
        <f>IF(P65&lt;90,1,0)</f>
        <v>1</v>
      </c>
      <c r="DK65" s="4">
        <f t="shared" si="79"/>
        <v>144</v>
      </c>
      <c r="DL65" s="4">
        <v>5</v>
      </c>
      <c r="DM65" s="4">
        <f t="shared" si="91"/>
        <v>3</v>
      </c>
      <c r="DN65" s="4">
        <f t="shared" si="84"/>
        <v>2</v>
      </c>
      <c r="DO65" s="4">
        <f>M65</f>
        <v>94</v>
      </c>
      <c r="DP65" s="4">
        <f t="shared" si="81"/>
        <v>1</v>
      </c>
      <c r="DQ65" s="4">
        <f t="shared" si="82"/>
        <v>0</v>
      </c>
      <c r="DR65" s="4">
        <v>0</v>
      </c>
      <c r="DS65" s="4">
        <v>1</v>
      </c>
      <c r="DT65" s="4">
        <v>1</v>
      </c>
      <c r="DU65" s="4">
        <v>0</v>
      </c>
      <c r="DV65" s="4">
        <v>0</v>
      </c>
      <c r="DW65" s="4">
        <v>37</v>
      </c>
      <c r="DX65" s="4">
        <v>44</v>
      </c>
      <c r="DY65" s="4">
        <v>43</v>
      </c>
      <c r="DZ65" s="4">
        <v>55</v>
      </c>
      <c r="EA65" s="4">
        <v>80</v>
      </c>
      <c r="EB65" s="24">
        <f>EA65/J65</f>
        <v>36.1914216847182</v>
      </c>
      <c r="EC65" s="4">
        <v>1</v>
      </c>
      <c r="ED65" s="4">
        <v>57</v>
      </c>
      <c r="EE65" s="4">
        <v>37</v>
      </c>
      <c r="EF65" s="4">
        <v>108</v>
      </c>
      <c r="EG65" s="4">
        <v>47</v>
      </c>
      <c r="EH65" s="4">
        <v>61</v>
      </c>
      <c r="EI65" s="4">
        <v>0</v>
      </c>
      <c r="EJ65" s="4">
        <v>49</v>
      </c>
      <c r="EK65" s="4">
        <v>1</v>
      </c>
      <c r="EL65" s="4">
        <v>1</v>
      </c>
      <c r="EM65" s="4">
        <v>14</v>
      </c>
      <c r="EN65" s="4">
        <v>19</v>
      </c>
      <c r="EP65" s="4">
        <v>12</v>
      </c>
      <c r="EQ65" s="4">
        <v>17</v>
      </c>
      <c r="ES65" s="4">
        <v>319</v>
      </c>
      <c r="ET65" s="24">
        <v>154.13</v>
      </c>
      <c r="EU65" s="4">
        <v>1</v>
      </c>
      <c r="EV65" s="7">
        <v>1</v>
      </c>
      <c r="EW65" s="4">
        <v>41</v>
      </c>
      <c r="EX65" s="4">
        <v>49</v>
      </c>
      <c r="EY65" s="4">
        <v>22</v>
      </c>
      <c r="EZ65" s="4">
        <v>78</v>
      </c>
      <c r="FA65" s="24">
        <f>EZ65/J65</f>
        <v>35.286636142600244</v>
      </c>
      <c r="FB65" s="4">
        <v>1</v>
      </c>
      <c r="FC65" s="4">
        <v>25</v>
      </c>
      <c r="FD65" s="4">
        <v>37</v>
      </c>
      <c r="FE65" s="4">
        <v>77</v>
      </c>
      <c r="FF65" s="4">
        <v>0</v>
      </c>
      <c r="FG65" s="6">
        <f t="shared" si="111"/>
        <v>0.64912280701754388</v>
      </c>
      <c r="FH65" s="4">
        <v>0</v>
      </c>
      <c r="FI65" s="5">
        <f t="shared" si="112"/>
        <v>0</v>
      </c>
      <c r="FJ65" s="4">
        <v>0</v>
      </c>
      <c r="FK65" s="4">
        <v>24</v>
      </c>
      <c r="FL65" s="4">
        <v>1</v>
      </c>
      <c r="FM65" s="4">
        <v>17</v>
      </c>
      <c r="FN65" s="31">
        <f t="shared" si="114"/>
        <v>0.29166666666666669</v>
      </c>
      <c r="FO65" s="4">
        <v>45</v>
      </c>
      <c r="FP65" s="4">
        <v>0</v>
      </c>
      <c r="FQ65" s="4">
        <v>1</v>
      </c>
      <c r="FR65" s="4">
        <v>15</v>
      </c>
      <c r="FS65" s="4">
        <v>1</v>
      </c>
      <c r="FT65" s="4">
        <v>1</v>
      </c>
      <c r="FU65" s="4">
        <v>2</v>
      </c>
      <c r="FV65" s="4">
        <v>1</v>
      </c>
      <c r="FW65" s="4">
        <v>2</v>
      </c>
      <c r="FX65" s="24">
        <v>30</v>
      </c>
      <c r="FY65" s="24">
        <v>45</v>
      </c>
      <c r="FZ65" s="4">
        <v>1</v>
      </c>
      <c r="GA65" s="4">
        <v>0</v>
      </c>
      <c r="GB65" s="4">
        <v>29</v>
      </c>
      <c r="GC65" s="4">
        <v>1</v>
      </c>
      <c r="GD65" s="4">
        <v>0</v>
      </c>
      <c r="GG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2</v>
      </c>
      <c r="GZ65" s="4">
        <v>1</v>
      </c>
      <c r="HA65" s="4">
        <v>3</v>
      </c>
      <c r="HB65" s="4">
        <v>0</v>
      </c>
      <c r="HC65" s="4">
        <v>0</v>
      </c>
      <c r="HD65" s="4">
        <v>0</v>
      </c>
      <c r="HE65" s="4">
        <v>1</v>
      </c>
      <c r="HF65" s="4">
        <v>1</v>
      </c>
      <c r="HG65" s="24">
        <v>32</v>
      </c>
      <c r="HH65" s="24">
        <v>35</v>
      </c>
      <c r="HI65" s="5">
        <f t="shared" si="77"/>
        <v>0</v>
      </c>
      <c r="HJ65" s="24">
        <v>22</v>
      </c>
      <c r="HK65" s="24">
        <v>26</v>
      </c>
      <c r="HL65" s="4">
        <v>50</v>
      </c>
      <c r="HM65" s="4">
        <v>0</v>
      </c>
      <c r="HN65" s="4">
        <v>0</v>
      </c>
      <c r="HO65" s="7">
        <v>7.0000000000000007E-2</v>
      </c>
      <c r="HP65" s="4">
        <v>1</v>
      </c>
      <c r="HQ65" s="7">
        <v>41.67</v>
      </c>
      <c r="HR65" s="4">
        <v>0</v>
      </c>
      <c r="HS65" s="7">
        <v>10.25</v>
      </c>
      <c r="HT65" s="4">
        <v>0</v>
      </c>
      <c r="HU65" s="4">
        <v>3300</v>
      </c>
      <c r="HV65" s="4">
        <v>1</v>
      </c>
      <c r="HW65" s="7">
        <v>150.72</v>
      </c>
      <c r="HX65" s="4">
        <v>1</v>
      </c>
      <c r="HY65" s="4">
        <v>39</v>
      </c>
      <c r="HZ65" s="24">
        <v>465</v>
      </c>
      <c r="IA65" s="4">
        <v>1</v>
      </c>
      <c r="IB65" s="7">
        <v>8.7799999999999994</v>
      </c>
      <c r="IC65" s="4">
        <v>0</v>
      </c>
      <c r="ID65" s="7">
        <v>5.0599999999999996</v>
      </c>
      <c r="IE65" s="4">
        <v>162</v>
      </c>
      <c r="IF65" s="4">
        <v>0</v>
      </c>
      <c r="IG65" s="4">
        <v>168</v>
      </c>
      <c r="IH65" s="4">
        <v>0</v>
      </c>
      <c r="II65" s="4">
        <v>0</v>
      </c>
      <c r="IJ65" s="4">
        <v>11</v>
      </c>
      <c r="IK65" s="4">
        <v>0</v>
      </c>
      <c r="IL65" s="24">
        <v>34</v>
      </c>
      <c r="IM65" s="7">
        <v>4.72</v>
      </c>
      <c r="IN65" s="24">
        <v>17</v>
      </c>
      <c r="IO65" s="24">
        <v>1.21</v>
      </c>
      <c r="IP65" s="24">
        <v>74</v>
      </c>
      <c r="IQ65" s="7">
        <v>4.41</v>
      </c>
      <c r="IR65" s="7">
        <v>3.2</v>
      </c>
      <c r="IS65" s="7">
        <v>0.84</v>
      </c>
      <c r="IT65" s="7">
        <v>1</v>
      </c>
      <c r="IU65" s="7">
        <v>35</v>
      </c>
      <c r="IV65" s="4">
        <f t="shared" si="115"/>
        <v>1</v>
      </c>
      <c r="IW65" s="24">
        <v>4.8</v>
      </c>
      <c r="IX65" s="4">
        <f t="shared" si="113"/>
        <v>0</v>
      </c>
    </row>
    <row r="66" spans="1:276" x14ac:dyDescent="0.25">
      <c r="A66" s="3">
        <v>65</v>
      </c>
      <c r="B66" s="3">
        <v>0</v>
      </c>
      <c r="C66" s="3">
        <v>1</v>
      </c>
      <c r="D66" s="3">
        <v>0</v>
      </c>
      <c r="E66" s="5">
        <v>2</v>
      </c>
      <c r="F66" s="5">
        <v>76</v>
      </c>
      <c r="G66" s="55">
        <v>0</v>
      </c>
      <c r="H66" s="6">
        <v>1.65</v>
      </c>
      <c r="I66" s="5">
        <v>118</v>
      </c>
      <c r="J66" s="6">
        <f t="shared" si="89"/>
        <v>2.3657766172759995</v>
      </c>
      <c r="K66" s="6">
        <f t="shared" si="90"/>
        <v>43.3425160697888</v>
      </c>
      <c r="L66" s="5">
        <v>5</v>
      </c>
      <c r="M66" s="5">
        <v>96</v>
      </c>
      <c r="N66" s="5">
        <v>145</v>
      </c>
      <c r="O66" s="5">
        <v>95</v>
      </c>
      <c r="P66" s="5">
        <v>90</v>
      </c>
      <c r="Q66" s="5">
        <v>22</v>
      </c>
      <c r="R66" s="5">
        <v>1</v>
      </c>
      <c r="S66" s="5">
        <v>1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1</v>
      </c>
      <c r="AE66" s="5">
        <v>0</v>
      </c>
      <c r="AF66" s="5">
        <v>0</v>
      </c>
      <c r="AG66" s="5">
        <v>0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1</v>
      </c>
      <c r="AV66" s="5">
        <v>0</v>
      </c>
      <c r="AW66" s="5">
        <v>0</v>
      </c>
      <c r="AX66" s="5">
        <v>0</v>
      </c>
      <c r="AY66" s="5">
        <f>IF(F66&gt;60,1,0)</f>
        <v>1</v>
      </c>
      <c r="AZ66" s="5">
        <v>0</v>
      </c>
      <c r="BA66" s="5">
        <f>C66</f>
        <v>1</v>
      </c>
      <c r="BB66" s="5">
        <v>0</v>
      </c>
      <c r="BC66" s="5">
        <v>1</v>
      </c>
      <c r="BD66" s="5">
        <v>1</v>
      </c>
      <c r="BE66" s="5">
        <v>0</v>
      </c>
      <c r="BF66" s="5">
        <v>0</v>
      </c>
      <c r="BG66" s="5">
        <v>1</v>
      </c>
      <c r="BH66" s="5">
        <v>0</v>
      </c>
      <c r="BI66" s="5">
        <v>0</v>
      </c>
      <c r="BJ66" s="5">
        <v>0</v>
      </c>
      <c r="BK66" s="5">
        <v>0</v>
      </c>
      <c r="BL66" s="5">
        <v>1</v>
      </c>
      <c r="BM66" s="5">
        <v>0</v>
      </c>
      <c r="BN66" s="5">
        <f t="shared" si="92"/>
        <v>0</v>
      </c>
      <c r="BO66" s="5">
        <f t="shared" si="93"/>
        <v>0</v>
      </c>
      <c r="BP66" s="5">
        <v>1</v>
      </c>
      <c r="BQ66" s="5">
        <f t="shared" si="94"/>
        <v>0</v>
      </c>
      <c r="BR66" s="5">
        <f t="shared" si="95"/>
        <v>0</v>
      </c>
      <c r="BS66" s="5">
        <f t="shared" si="85"/>
        <v>0</v>
      </c>
      <c r="BT66" s="5">
        <v>0</v>
      </c>
      <c r="BU66" s="23">
        <f t="shared" si="8"/>
        <v>1.5</v>
      </c>
      <c r="BV66" s="23">
        <f t="shared" si="96"/>
        <v>1</v>
      </c>
      <c r="BW66" s="5">
        <v>1</v>
      </c>
      <c r="BX66" s="5">
        <f t="shared" si="97"/>
        <v>1</v>
      </c>
      <c r="BY66" s="5">
        <f t="shared" si="98"/>
        <v>1</v>
      </c>
      <c r="BZ66" s="5">
        <f t="shared" si="99"/>
        <v>0</v>
      </c>
      <c r="CA66" s="4">
        <f t="shared" si="100"/>
        <v>0</v>
      </c>
      <c r="CB66" s="4">
        <f t="shared" si="101"/>
        <v>1</v>
      </c>
      <c r="CC66" s="4">
        <f t="shared" si="102"/>
        <v>1</v>
      </c>
      <c r="CD66" s="4">
        <f t="shared" si="103"/>
        <v>0</v>
      </c>
      <c r="CE66" s="4">
        <f t="shared" si="104"/>
        <v>0</v>
      </c>
      <c r="CF66" s="4">
        <f t="shared" si="105"/>
        <v>1</v>
      </c>
      <c r="CG66" s="4">
        <f t="shared" si="106"/>
        <v>0</v>
      </c>
      <c r="CH66" s="4">
        <f>IF(F66&gt;65,1,0)</f>
        <v>1</v>
      </c>
      <c r="CI66" s="4">
        <f t="shared" si="78"/>
        <v>11</v>
      </c>
      <c r="CJ66" s="4">
        <f t="shared" si="21"/>
        <v>5</v>
      </c>
      <c r="CK66" s="4">
        <v>3</v>
      </c>
      <c r="CL66" s="4">
        <v>3</v>
      </c>
      <c r="CM66" s="4">
        <f t="shared" si="107"/>
        <v>2</v>
      </c>
      <c r="CN66" s="4">
        <f t="shared" si="108"/>
        <v>2</v>
      </c>
      <c r="CO66" s="4">
        <f t="shared" si="109"/>
        <v>0</v>
      </c>
      <c r="CP66" s="4">
        <v>0</v>
      </c>
      <c r="CQ66" s="4">
        <f t="shared" si="110"/>
        <v>0</v>
      </c>
      <c r="CR66" s="4">
        <f>C66</f>
        <v>1</v>
      </c>
      <c r="CS66" s="4">
        <v>0</v>
      </c>
      <c r="CT66" s="4">
        <v>0</v>
      </c>
      <c r="CV66" s="4">
        <v>0</v>
      </c>
      <c r="CW66" s="4">
        <f>B66</f>
        <v>0</v>
      </c>
      <c r="CX66" s="4">
        <v>0</v>
      </c>
      <c r="CY66" s="4">
        <v>0</v>
      </c>
      <c r="CZ66" s="5">
        <f>F66</f>
        <v>76</v>
      </c>
      <c r="DA66" s="4">
        <f>IF(E66=1,1,0)</f>
        <v>0</v>
      </c>
      <c r="DB66" s="4">
        <v>0</v>
      </c>
      <c r="DC66" s="4">
        <v>1</v>
      </c>
      <c r="DD66" s="4">
        <v>0</v>
      </c>
      <c r="DE66" s="5">
        <f>IF(M66&gt;110,1,0)</f>
        <v>0</v>
      </c>
      <c r="DF66" s="4">
        <f>IF(N66&lt;100,1,0)</f>
        <v>0</v>
      </c>
      <c r="DG66" s="4">
        <f>IF(Q66&gt;30,1,0)</f>
        <v>0</v>
      </c>
      <c r="DH66" s="4">
        <v>0</v>
      </c>
      <c r="DI66" s="4">
        <v>0</v>
      </c>
      <c r="DJ66" s="5">
        <f>IF(P66&lt;90,1,0)</f>
        <v>0</v>
      </c>
      <c r="DK66" s="4">
        <f t="shared" si="79"/>
        <v>86</v>
      </c>
      <c r="DL66" s="4">
        <v>3</v>
      </c>
      <c r="DM66" s="4">
        <f t="shared" si="91"/>
        <v>1</v>
      </c>
      <c r="DN66" s="4">
        <f t="shared" si="84"/>
        <v>2</v>
      </c>
      <c r="DO66" s="4">
        <f>M66</f>
        <v>96</v>
      </c>
      <c r="DP66" s="4">
        <f t="shared" si="81"/>
        <v>1</v>
      </c>
      <c r="DQ66" s="4">
        <f t="shared" si="82"/>
        <v>0</v>
      </c>
      <c r="DR66" s="4">
        <v>0</v>
      </c>
      <c r="DS66" s="4">
        <v>1</v>
      </c>
      <c r="DT66" s="4">
        <v>0</v>
      </c>
      <c r="DU66" s="4">
        <v>0</v>
      </c>
      <c r="DV66" s="4">
        <v>1</v>
      </c>
      <c r="DW66" s="4">
        <v>39</v>
      </c>
      <c r="DX66" s="4">
        <v>43</v>
      </c>
      <c r="DY66" s="4">
        <v>45</v>
      </c>
      <c r="DZ66" s="4">
        <v>54</v>
      </c>
      <c r="EA66" s="4">
        <v>88</v>
      </c>
      <c r="EB66" s="24">
        <f>EA66/J66</f>
        <v>37.197087568362598</v>
      </c>
      <c r="EC66" s="4">
        <v>1</v>
      </c>
      <c r="ED66" s="4">
        <v>51</v>
      </c>
      <c r="EE66" s="4">
        <v>29</v>
      </c>
      <c r="EF66" s="4">
        <v>93</v>
      </c>
      <c r="EG66" s="4">
        <v>41</v>
      </c>
      <c r="EH66" s="4">
        <v>52</v>
      </c>
      <c r="EI66" s="4">
        <v>0</v>
      </c>
      <c r="EJ66" s="4">
        <v>55</v>
      </c>
      <c r="EK66" s="4">
        <v>0</v>
      </c>
      <c r="EL66" s="4">
        <v>0</v>
      </c>
      <c r="EM66" s="4">
        <v>13</v>
      </c>
      <c r="EN66" s="4">
        <v>21</v>
      </c>
      <c r="EO66" s="4">
        <v>7</v>
      </c>
      <c r="EP66" s="4">
        <v>11</v>
      </c>
      <c r="EQ66" s="4">
        <v>17</v>
      </c>
      <c r="ER66" s="4">
        <v>9</v>
      </c>
      <c r="ES66" s="4">
        <v>260</v>
      </c>
      <c r="ET66" s="24">
        <v>116.96</v>
      </c>
      <c r="EU66" s="4">
        <v>1</v>
      </c>
      <c r="EV66" s="7">
        <v>1</v>
      </c>
      <c r="EW66" s="4">
        <v>41</v>
      </c>
      <c r="EX66" s="4">
        <v>54</v>
      </c>
      <c r="EY66" s="4">
        <v>22</v>
      </c>
      <c r="EZ66" s="4">
        <v>88</v>
      </c>
      <c r="FA66" s="24">
        <f>EZ66/J66</f>
        <v>37.197087568362598</v>
      </c>
      <c r="FB66" s="4">
        <v>1</v>
      </c>
      <c r="FC66" s="4">
        <v>31</v>
      </c>
      <c r="FD66" s="4">
        <v>44</v>
      </c>
      <c r="FE66" s="4">
        <v>70</v>
      </c>
      <c r="FF66" s="4">
        <v>1</v>
      </c>
      <c r="FG66" s="6">
        <f t="shared" si="111"/>
        <v>0.86274509803921573</v>
      </c>
      <c r="FH66" s="4">
        <v>0</v>
      </c>
      <c r="FI66" s="5">
        <f t="shared" si="112"/>
        <v>0</v>
      </c>
      <c r="FJ66" s="4">
        <v>0</v>
      </c>
      <c r="FK66" s="4">
        <v>29</v>
      </c>
      <c r="FL66" s="4">
        <v>1</v>
      </c>
      <c r="FM66" s="4">
        <v>20</v>
      </c>
      <c r="FN66" s="31">
        <f t="shared" si="114"/>
        <v>0.31034482758620691</v>
      </c>
      <c r="FO66" s="4">
        <v>54</v>
      </c>
      <c r="FP66" s="4">
        <v>0</v>
      </c>
      <c r="FQ66" s="4">
        <v>1</v>
      </c>
      <c r="FR66" s="4">
        <v>15</v>
      </c>
      <c r="FS66" s="4">
        <v>1</v>
      </c>
      <c r="FT66" s="4">
        <v>0</v>
      </c>
      <c r="FU66" s="4">
        <v>1</v>
      </c>
      <c r="FV66" s="4">
        <v>1</v>
      </c>
      <c r="FW66" s="4">
        <v>2</v>
      </c>
      <c r="FX66" s="24">
        <v>36</v>
      </c>
      <c r="FY66" s="24">
        <v>54</v>
      </c>
      <c r="FZ66" s="4">
        <v>2</v>
      </c>
      <c r="GA66" s="4">
        <v>1</v>
      </c>
      <c r="GB66" s="4">
        <v>33</v>
      </c>
      <c r="GC66" s="4">
        <v>1</v>
      </c>
      <c r="GD66" s="4">
        <v>1</v>
      </c>
      <c r="GE66" s="4">
        <v>2</v>
      </c>
      <c r="GF66" s="4">
        <v>2</v>
      </c>
      <c r="GG66" s="4">
        <v>0</v>
      </c>
      <c r="GI66" s="4">
        <v>1</v>
      </c>
      <c r="GJ66" s="4">
        <v>0</v>
      </c>
      <c r="GK66" s="4">
        <v>1</v>
      </c>
      <c r="GL66" s="4">
        <v>1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2</v>
      </c>
      <c r="GZ66" s="4">
        <v>1</v>
      </c>
      <c r="HA66" s="4">
        <v>3</v>
      </c>
      <c r="HB66" s="4">
        <v>0</v>
      </c>
      <c r="HC66" s="4">
        <v>0</v>
      </c>
      <c r="HD66" s="4">
        <v>0</v>
      </c>
      <c r="HE66" s="4">
        <v>1</v>
      </c>
      <c r="HF66" s="4">
        <v>1</v>
      </c>
      <c r="HG66" s="24">
        <v>33</v>
      </c>
      <c r="HH66" s="24">
        <v>32</v>
      </c>
      <c r="HI66" s="5">
        <f t="shared" ref="HI66:HI85" si="116">IF(HG66&gt;HH66,1,0)</f>
        <v>1</v>
      </c>
      <c r="HJ66" s="24">
        <v>22</v>
      </c>
      <c r="HK66" s="24">
        <v>28</v>
      </c>
      <c r="HL66" s="4">
        <v>50</v>
      </c>
      <c r="HM66" s="4">
        <v>0</v>
      </c>
      <c r="HN66" s="4">
        <v>0</v>
      </c>
      <c r="HO66" s="7">
        <v>0.2</v>
      </c>
      <c r="HP66" s="4">
        <v>1</v>
      </c>
      <c r="HQ66" s="7">
        <v>157.04</v>
      </c>
      <c r="HR66" s="4">
        <v>1</v>
      </c>
      <c r="HS66" s="7">
        <v>15.88</v>
      </c>
      <c r="HT66" s="4">
        <v>0</v>
      </c>
      <c r="HU66" s="4">
        <v>3655</v>
      </c>
      <c r="HV66" s="4">
        <v>1</v>
      </c>
      <c r="HW66" s="7">
        <v>123.73</v>
      </c>
      <c r="HX66" s="4">
        <v>1</v>
      </c>
      <c r="HY66" s="4">
        <v>37</v>
      </c>
      <c r="HZ66" s="24">
        <v>178.3</v>
      </c>
      <c r="IA66" s="4">
        <v>1</v>
      </c>
      <c r="IB66" s="7">
        <v>6.65</v>
      </c>
      <c r="IC66" s="4">
        <v>0</v>
      </c>
      <c r="ID66" s="7">
        <v>4.04</v>
      </c>
      <c r="IE66" s="4">
        <v>124</v>
      </c>
      <c r="IF66" s="4">
        <v>0</v>
      </c>
      <c r="IG66" s="4">
        <v>252</v>
      </c>
      <c r="IH66" s="4">
        <v>0</v>
      </c>
      <c r="II66" s="4">
        <v>0</v>
      </c>
      <c r="IJ66" s="4">
        <v>11</v>
      </c>
      <c r="IK66" s="4">
        <v>0</v>
      </c>
      <c r="IL66" s="24">
        <v>29</v>
      </c>
      <c r="IM66" s="7">
        <v>2.778</v>
      </c>
      <c r="IN66" s="24">
        <v>15.1</v>
      </c>
      <c r="IO66" s="24">
        <v>1.0780000000000001</v>
      </c>
      <c r="IP66" s="24">
        <v>94.2</v>
      </c>
      <c r="IQ66" s="7">
        <v>5.33</v>
      </c>
      <c r="IR66" s="7">
        <v>3.57</v>
      </c>
      <c r="IS66" s="7">
        <v>1.28</v>
      </c>
      <c r="IT66" s="7">
        <v>2.35</v>
      </c>
      <c r="IU66" s="7">
        <v>19.7</v>
      </c>
      <c r="IV66" s="4">
        <f t="shared" si="115"/>
        <v>1</v>
      </c>
      <c r="IW66" s="24">
        <v>5.87</v>
      </c>
      <c r="IX66" s="4">
        <f t="shared" si="113"/>
        <v>0</v>
      </c>
    </row>
    <row r="67" spans="1:276" x14ac:dyDescent="0.25">
      <c r="A67" s="3">
        <v>66</v>
      </c>
      <c r="B67" s="3">
        <v>0</v>
      </c>
      <c r="C67" s="3">
        <v>1</v>
      </c>
      <c r="D67" s="3">
        <v>1</v>
      </c>
      <c r="E67" s="5">
        <v>1</v>
      </c>
      <c r="F67" s="5">
        <v>68</v>
      </c>
      <c r="G67" s="55">
        <v>0</v>
      </c>
      <c r="H67" s="6">
        <v>1.75</v>
      </c>
      <c r="I67" s="5">
        <v>115</v>
      </c>
      <c r="J67" s="6">
        <f t="shared" si="89"/>
        <v>2.3933950971850035</v>
      </c>
      <c r="K67" s="6">
        <f t="shared" si="90"/>
        <v>37.551020408163268</v>
      </c>
      <c r="L67" s="5">
        <v>4</v>
      </c>
      <c r="M67" s="5">
        <v>140</v>
      </c>
      <c r="N67" s="5">
        <v>130</v>
      </c>
      <c r="O67" s="5">
        <v>80</v>
      </c>
      <c r="P67" s="5">
        <v>92</v>
      </c>
      <c r="Q67" s="5">
        <v>22</v>
      </c>
      <c r="R67" s="5">
        <v>1</v>
      </c>
      <c r="S67" s="5">
        <v>2</v>
      </c>
      <c r="T67" s="5">
        <v>0</v>
      </c>
      <c r="U67" s="5">
        <v>0</v>
      </c>
      <c r="V67" s="5">
        <v>0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1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1</v>
      </c>
      <c r="AX67" s="5">
        <v>0</v>
      </c>
      <c r="AY67" s="5">
        <f>IF(F67&gt;60,1,0)</f>
        <v>1</v>
      </c>
      <c r="AZ67" s="5">
        <v>0</v>
      </c>
      <c r="BA67" s="5">
        <f>C67</f>
        <v>1</v>
      </c>
      <c r="BB67" s="5">
        <v>0</v>
      </c>
      <c r="BC67" s="5">
        <v>1</v>
      </c>
      <c r="BD67" s="5">
        <v>1</v>
      </c>
      <c r="BE67" s="5">
        <v>1</v>
      </c>
      <c r="BF67" s="5">
        <v>1</v>
      </c>
      <c r="BG67" s="5">
        <v>0</v>
      </c>
      <c r="BH67" s="5">
        <v>0</v>
      </c>
      <c r="BI67" s="5">
        <v>1</v>
      </c>
      <c r="BJ67" s="5">
        <v>0</v>
      </c>
      <c r="BK67" s="5">
        <v>1</v>
      </c>
      <c r="BL67" s="5">
        <v>0</v>
      </c>
      <c r="BM67" s="5">
        <v>0</v>
      </c>
      <c r="BN67" s="5">
        <f t="shared" si="92"/>
        <v>0</v>
      </c>
      <c r="BO67" s="5">
        <f t="shared" si="93"/>
        <v>1</v>
      </c>
      <c r="BP67" s="5">
        <v>0</v>
      </c>
      <c r="BQ67" s="5">
        <f t="shared" si="94"/>
        <v>1</v>
      </c>
      <c r="BR67" s="5">
        <f t="shared" si="95"/>
        <v>0</v>
      </c>
      <c r="BS67" s="5">
        <f t="shared" si="85"/>
        <v>0</v>
      </c>
      <c r="BT67" s="5">
        <v>0</v>
      </c>
      <c r="BU67" s="23">
        <f t="shared" si="8"/>
        <v>2.5</v>
      </c>
      <c r="BV67" s="23">
        <f t="shared" si="96"/>
        <v>2</v>
      </c>
      <c r="BW67" s="5">
        <v>2</v>
      </c>
      <c r="BX67" s="5">
        <f t="shared" si="97"/>
        <v>1</v>
      </c>
      <c r="BY67" s="5">
        <f t="shared" si="98"/>
        <v>2</v>
      </c>
      <c r="BZ67" s="5">
        <f t="shared" si="99"/>
        <v>0</v>
      </c>
      <c r="CA67" s="4">
        <f t="shared" si="100"/>
        <v>0</v>
      </c>
      <c r="CB67" s="4">
        <f t="shared" si="101"/>
        <v>1</v>
      </c>
      <c r="CC67" s="4">
        <f t="shared" si="102"/>
        <v>0</v>
      </c>
      <c r="CD67" s="4">
        <f t="shared" si="103"/>
        <v>1</v>
      </c>
      <c r="CE67" s="4">
        <f t="shared" si="104"/>
        <v>0</v>
      </c>
      <c r="CF67" s="4">
        <f t="shared" si="105"/>
        <v>0</v>
      </c>
      <c r="CG67" s="4">
        <f t="shared" si="106"/>
        <v>0</v>
      </c>
      <c r="CH67" s="4">
        <f>IF(F67&gt;65,1,0)</f>
        <v>1</v>
      </c>
      <c r="CI67" s="4">
        <f t="shared" si="78"/>
        <v>8</v>
      </c>
      <c r="CJ67" s="4">
        <f t="shared" si="21"/>
        <v>4</v>
      </c>
      <c r="CK67" s="4">
        <v>2</v>
      </c>
      <c r="CL67" s="4">
        <v>2</v>
      </c>
      <c r="CM67" s="4">
        <f t="shared" si="107"/>
        <v>2</v>
      </c>
      <c r="CN67" s="4">
        <f t="shared" si="108"/>
        <v>2</v>
      </c>
      <c r="CO67" s="4">
        <f t="shared" si="109"/>
        <v>1</v>
      </c>
      <c r="CP67" s="4">
        <v>3</v>
      </c>
      <c r="CQ67" s="4">
        <f t="shared" si="110"/>
        <v>0</v>
      </c>
      <c r="CR67" s="4">
        <f>C67</f>
        <v>1</v>
      </c>
      <c r="CS67" s="4">
        <v>1</v>
      </c>
      <c r="CT67" s="4">
        <v>1</v>
      </c>
      <c r="CU67" s="4">
        <v>6</v>
      </c>
      <c r="CV67" s="4">
        <v>0</v>
      </c>
      <c r="CW67" s="4">
        <f>B67</f>
        <v>0</v>
      </c>
      <c r="CX67" s="4">
        <v>0</v>
      </c>
      <c r="CY67" s="4">
        <v>0</v>
      </c>
      <c r="CZ67" s="5">
        <f>F67</f>
        <v>68</v>
      </c>
      <c r="DA67" s="4">
        <f>IF(E67=1,1,0)</f>
        <v>1</v>
      </c>
      <c r="DB67" s="4">
        <v>0</v>
      </c>
      <c r="DC67" s="4">
        <v>1</v>
      </c>
      <c r="DD67" s="4">
        <v>0</v>
      </c>
      <c r="DE67" s="5">
        <f>IF(M67&gt;110,1,0)</f>
        <v>1</v>
      </c>
      <c r="DF67" s="4">
        <f>IF(N67&lt;100,1,0)</f>
        <v>0</v>
      </c>
      <c r="DG67" s="4">
        <f>IF(Q67&gt;30,1,0)</f>
        <v>0</v>
      </c>
      <c r="DH67" s="4">
        <v>0</v>
      </c>
      <c r="DI67" s="4">
        <v>0</v>
      </c>
      <c r="DJ67" s="5">
        <f>IF(P67&lt;90,1,0)</f>
        <v>0</v>
      </c>
      <c r="DK67" s="4">
        <f t="shared" si="79"/>
        <v>108</v>
      </c>
      <c r="DL67" s="4">
        <v>4</v>
      </c>
      <c r="DM67" s="4">
        <f t="shared" si="91"/>
        <v>2</v>
      </c>
      <c r="DN67" s="4">
        <f t="shared" si="84"/>
        <v>2</v>
      </c>
      <c r="DO67" s="4">
        <f>M67</f>
        <v>140</v>
      </c>
      <c r="DP67" s="4">
        <f t="shared" si="81"/>
        <v>1</v>
      </c>
      <c r="DQ67" s="4">
        <f t="shared" si="82"/>
        <v>0</v>
      </c>
      <c r="DR67" s="4">
        <v>1</v>
      </c>
      <c r="DS67" s="4">
        <v>0</v>
      </c>
      <c r="DT67" s="4">
        <v>0</v>
      </c>
      <c r="DU67" s="4">
        <v>1</v>
      </c>
      <c r="DV67" s="4">
        <v>1</v>
      </c>
      <c r="DW67" s="4">
        <v>31</v>
      </c>
      <c r="DX67" s="4">
        <v>57</v>
      </c>
      <c r="DY67" s="4">
        <v>52</v>
      </c>
      <c r="DZ67" s="4">
        <v>70</v>
      </c>
      <c r="EA67" s="4">
        <v>110</v>
      </c>
      <c r="EB67" s="24">
        <f>EA67/J67</f>
        <v>45.959816717840162</v>
      </c>
      <c r="EC67" s="4">
        <v>1</v>
      </c>
      <c r="ED67" s="4">
        <v>61</v>
      </c>
      <c r="EE67" s="4">
        <v>47</v>
      </c>
      <c r="EF67" s="4">
        <v>232</v>
      </c>
      <c r="EG67" s="4">
        <v>131</v>
      </c>
      <c r="EH67" s="4">
        <v>101</v>
      </c>
      <c r="EI67" s="4">
        <v>1</v>
      </c>
      <c r="EJ67" s="4">
        <v>42</v>
      </c>
      <c r="EK67" s="4">
        <v>1</v>
      </c>
      <c r="EL67" s="4">
        <v>1</v>
      </c>
      <c r="EM67" s="4">
        <v>9</v>
      </c>
      <c r="EN67" s="4">
        <v>11</v>
      </c>
      <c r="EO67" s="4">
        <v>8</v>
      </c>
      <c r="EP67" s="4">
        <v>11</v>
      </c>
      <c r="EQ67" s="4">
        <v>14</v>
      </c>
      <c r="ER67" s="4">
        <v>8</v>
      </c>
      <c r="ES67" s="4">
        <v>260</v>
      </c>
      <c r="ET67" s="24">
        <v>108.59</v>
      </c>
      <c r="EU67" s="4">
        <v>0</v>
      </c>
      <c r="EV67" s="7">
        <v>1.69</v>
      </c>
      <c r="EW67" s="4">
        <v>49</v>
      </c>
      <c r="EX67" s="4">
        <v>67</v>
      </c>
      <c r="EY67" s="4">
        <v>24</v>
      </c>
      <c r="EZ67" s="4">
        <v>90</v>
      </c>
      <c r="FA67" s="24">
        <f>EZ67/J67</f>
        <v>37.603486405505585</v>
      </c>
      <c r="FB67" s="4">
        <v>1</v>
      </c>
      <c r="FC67" s="4">
        <v>33</v>
      </c>
      <c r="FD67" s="4">
        <v>41</v>
      </c>
      <c r="FE67" s="4">
        <v>88</v>
      </c>
      <c r="FF67" s="4">
        <v>1</v>
      </c>
      <c r="FG67" s="6">
        <f t="shared" si="111"/>
        <v>0.67213114754098358</v>
      </c>
      <c r="FH67" s="4">
        <v>0</v>
      </c>
      <c r="FI67" s="5">
        <f t="shared" si="112"/>
        <v>0</v>
      </c>
      <c r="FJ67" s="4">
        <v>0</v>
      </c>
      <c r="FK67" s="4">
        <v>29</v>
      </c>
      <c r="FL67" s="4">
        <v>1</v>
      </c>
      <c r="FM67" s="4">
        <v>20</v>
      </c>
      <c r="FN67" s="31">
        <f t="shared" si="114"/>
        <v>0.31034482758620691</v>
      </c>
      <c r="FO67" s="4">
        <v>48</v>
      </c>
      <c r="FP67" s="4">
        <v>0</v>
      </c>
      <c r="FQ67" s="4">
        <v>1</v>
      </c>
      <c r="FR67" s="4">
        <v>15</v>
      </c>
      <c r="FS67" s="4">
        <v>1</v>
      </c>
      <c r="FT67" s="4">
        <v>1</v>
      </c>
      <c r="FU67" s="4">
        <v>2</v>
      </c>
      <c r="FV67" s="4">
        <v>1</v>
      </c>
      <c r="FW67" s="4">
        <v>2</v>
      </c>
      <c r="FX67" s="24">
        <v>32</v>
      </c>
      <c r="FY67" s="24">
        <v>48</v>
      </c>
      <c r="FZ67" s="4">
        <v>1</v>
      </c>
      <c r="GA67" s="4">
        <v>1</v>
      </c>
      <c r="GB67" s="4">
        <v>28</v>
      </c>
      <c r="GC67" s="4">
        <v>1</v>
      </c>
      <c r="GD67" s="4">
        <v>0</v>
      </c>
      <c r="GG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1</v>
      </c>
      <c r="GZ67" s="4">
        <v>1</v>
      </c>
      <c r="HA67" s="4">
        <v>2</v>
      </c>
      <c r="HB67" s="4">
        <v>1</v>
      </c>
      <c r="HC67" s="4">
        <v>0</v>
      </c>
      <c r="HD67" s="4">
        <v>0</v>
      </c>
      <c r="HE67" s="4">
        <v>0</v>
      </c>
      <c r="HF67" s="4">
        <v>1</v>
      </c>
      <c r="HG67" s="24">
        <v>30</v>
      </c>
      <c r="HH67" s="24">
        <v>30</v>
      </c>
      <c r="HI67" s="5">
        <f t="shared" si="116"/>
        <v>0</v>
      </c>
      <c r="HJ67" s="24">
        <v>22</v>
      </c>
      <c r="HK67" s="24">
        <v>26</v>
      </c>
      <c r="HL67" s="4">
        <v>30</v>
      </c>
      <c r="HM67" s="4">
        <v>1</v>
      </c>
      <c r="HN67" s="4">
        <v>0</v>
      </c>
      <c r="HO67" s="7">
        <v>0.02</v>
      </c>
      <c r="HP67" s="4">
        <v>0</v>
      </c>
      <c r="HQ67" s="7">
        <v>100.96</v>
      </c>
      <c r="HR67" s="4">
        <v>0</v>
      </c>
      <c r="HS67" s="7">
        <v>20.83</v>
      </c>
      <c r="HT67" s="4">
        <v>0</v>
      </c>
      <c r="HU67" s="4">
        <v>1122</v>
      </c>
      <c r="HV67" s="4">
        <v>1</v>
      </c>
      <c r="HW67" s="7">
        <v>86.45</v>
      </c>
      <c r="HX67" s="4">
        <v>0</v>
      </c>
      <c r="HY67" s="4">
        <v>79</v>
      </c>
      <c r="HZ67" s="24">
        <v>669</v>
      </c>
      <c r="IA67" s="4">
        <v>1</v>
      </c>
      <c r="IB67" s="7">
        <v>15.7</v>
      </c>
      <c r="IC67" s="4">
        <v>1</v>
      </c>
      <c r="ID67" s="7">
        <v>55.58</v>
      </c>
      <c r="IE67" s="4">
        <v>176</v>
      </c>
      <c r="IF67" s="4">
        <v>0</v>
      </c>
      <c r="IG67" s="4">
        <v>197</v>
      </c>
      <c r="IH67" s="4">
        <v>0</v>
      </c>
      <c r="II67" s="4">
        <v>0</v>
      </c>
      <c r="IJ67" s="4">
        <v>32</v>
      </c>
      <c r="IK67" s="4">
        <v>1</v>
      </c>
      <c r="IL67" s="24">
        <v>28.6</v>
      </c>
      <c r="IM67" s="7">
        <v>5.43</v>
      </c>
      <c r="IN67" s="24">
        <v>19</v>
      </c>
      <c r="IO67" s="24">
        <v>1.41</v>
      </c>
      <c r="IP67" s="24">
        <v>60</v>
      </c>
      <c r="IQ67" s="7">
        <v>3.98</v>
      </c>
      <c r="IT67" s="7">
        <v>1.35</v>
      </c>
      <c r="IU67" s="7">
        <v>77.400000000000006</v>
      </c>
      <c r="IV67" s="4">
        <f t="shared" si="115"/>
        <v>1</v>
      </c>
      <c r="IW67" s="24">
        <v>5.69</v>
      </c>
      <c r="IX67" s="4">
        <f t="shared" si="113"/>
        <v>0</v>
      </c>
    </row>
    <row r="68" spans="1:276" x14ac:dyDescent="0.25">
      <c r="A68" s="3">
        <v>67</v>
      </c>
      <c r="B68" s="3">
        <v>0</v>
      </c>
      <c r="C68" s="3">
        <v>0</v>
      </c>
      <c r="D68" s="3">
        <v>0</v>
      </c>
      <c r="E68" s="5">
        <v>1</v>
      </c>
      <c r="F68" s="5">
        <v>67</v>
      </c>
      <c r="G68" s="55">
        <v>0</v>
      </c>
      <c r="H68" s="6">
        <v>1.78</v>
      </c>
      <c r="I68" s="5">
        <v>90</v>
      </c>
      <c r="J68" s="6">
        <f t="shared" si="89"/>
        <v>2.1249823252014099</v>
      </c>
      <c r="K68" s="6">
        <f t="shared" si="90"/>
        <v>28.405504355510669</v>
      </c>
      <c r="L68" s="5">
        <v>2</v>
      </c>
      <c r="M68" s="5">
        <v>120</v>
      </c>
      <c r="N68" s="5">
        <v>160</v>
      </c>
      <c r="O68" s="5">
        <v>90</v>
      </c>
      <c r="P68" s="5">
        <v>92</v>
      </c>
      <c r="Q68" s="5">
        <v>22</v>
      </c>
      <c r="R68" s="5">
        <v>1</v>
      </c>
      <c r="S68" s="5">
        <v>1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1</v>
      </c>
      <c r="AX68" s="5">
        <v>0</v>
      </c>
      <c r="AY68" s="5">
        <f>IF(F68&gt;60,1,0)</f>
        <v>1</v>
      </c>
      <c r="AZ68" s="5">
        <v>0</v>
      </c>
      <c r="BA68" s="5">
        <f>C68</f>
        <v>0</v>
      </c>
      <c r="BB68" s="5">
        <v>0</v>
      </c>
      <c r="BC68" s="5">
        <v>0</v>
      </c>
      <c r="BD68" s="5">
        <v>1</v>
      </c>
      <c r="BE68" s="5">
        <v>0</v>
      </c>
      <c r="BF68" s="5">
        <v>0</v>
      </c>
      <c r="BG68" s="5">
        <v>1</v>
      </c>
      <c r="BH68" s="5">
        <v>0</v>
      </c>
      <c r="BI68" s="5">
        <v>0</v>
      </c>
      <c r="BJ68" s="5">
        <v>1</v>
      </c>
      <c r="BK68" s="5">
        <v>0</v>
      </c>
      <c r="BL68" s="5">
        <v>0</v>
      </c>
      <c r="BM68" s="5">
        <v>0</v>
      </c>
      <c r="BN68" s="5">
        <f t="shared" si="92"/>
        <v>0</v>
      </c>
      <c r="BO68" s="5">
        <f t="shared" si="93"/>
        <v>1</v>
      </c>
      <c r="BP68" s="5">
        <v>0</v>
      </c>
      <c r="BQ68" s="5">
        <f t="shared" si="94"/>
        <v>0</v>
      </c>
      <c r="BR68" s="5">
        <f t="shared" si="95"/>
        <v>0</v>
      </c>
      <c r="BS68" s="5">
        <f t="shared" si="85"/>
        <v>0</v>
      </c>
      <c r="BT68" s="5">
        <v>0</v>
      </c>
      <c r="BU68" s="23">
        <f t="shared" si="8"/>
        <v>1.5</v>
      </c>
      <c r="BV68" s="23">
        <f t="shared" si="96"/>
        <v>1</v>
      </c>
      <c r="BW68" s="5">
        <v>1</v>
      </c>
      <c r="BX68" s="5">
        <f t="shared" si="97"/>
        <v>1</v>
      </c>
      <c r="BY68" s="5">
        <f t="shared" si="98"/>
        <v>1</v>
      </c>
      <c r="BZ68" s="5">
        <f t="shared" si="99"/>
        <v>0</v>
      </c>
      <c r="CA68" s="4">
        <f t="shared" si="100"/>
        <v>0</v>
      </c>
      <c r="CB68" s="4">
        <f t="shared" si="101"/>
        <v>1</v>
      </c>
      <c r="CC68" s="4">
        <f t="shared" si="102"/>
        <v>0</v>
      </c>
      <c r="CD68" s="4">
        <f t="shared" si="103"/>
        <v>0</v>
      </c>
      <c r="CE68" s="4">
        <f t="shared" si="104"/>
        <v>0</v>
      </c>
      <c r="CF68" s="4">
        <f t="shared" si="105"/>
        <v>0</v>
      </c>
      <c r="CG68" s="4">
        <f t="shared" si="106"/>
        <v>0</v>
      </c>
      <c r="CH68" s="4">
        <f>IF(F68&gt;65,1,0)</f>
        <v>1</v>
      </c>
      <c r="CI68" s="4">
        <f t="shared" si="78"/>
        <v>6</v>
      </c>
      <c r="CJ68" s="4">
        <f t="shared" si="21"/>
        <v>3</v>
      </c>
      <c r="CK68" s="4">
        <v>2</v>
      </c>
      <c r="CL68" s="4">
        <v>2</v>
      </c>
      <c r="CM68" s="4">
        <f t="shared" si="107"/>
        <v>2</v>
      </c>
      <c r="CN68" s="4">
        <f t="shared" si="108"/>
        <v>2</v>
      </c>
      <c r="CO68" s="4">
        <f t="shared" si="109"/>
        <v>1</v>
      </c>
      <c r="CP68" s="4">
        <v>0</v>
      </c>
      <c r="CQ68" s="4">
        <f t="shared" si="110"/>
        <v>0</v>
      </c>
      <c r="CR68" s="4">
        <f>C68</f>
        <v>0</v>
      </c>
      <c r="CS68" s="4">
        <v>0</v>
      </c>
      <c r="CT68" s="4">
        <v>0</v>
      </c>
      <c r="CV68" s="4">
        <v>0</v>
      </c>
      <c r="CW68" s="4">
        <f>B68</f>
        <v>0</v>
      </c>
      <c r="CX68" s="4">
        <v>0</v>
      </c>
      <c r="CY68" s="4">
        <v>0</v>
      </c>
      <c r="CZ68" s="5">
        <f>F68</f>
        <v>67</v>
      </c>
      <c r="DA68" s="4">
        <f>IF(E68=1,1,0)</f>
        <v>1</v>
      </c>
      <c r="DB68" s="4">
        <v>0</v>
      </c>
      <c r="DC68" s="4">
        <v>0</v>
      </c>
      <c r="DD68" s="4">
        <v>0</v>
      </c>
      <c r="DE68" s="5">
        <f>IF(M68&gt;110,1,0)</f>
        <v>1</v>
      </c>
      <c r="DF68" s="4">
        <f>IF(N68&lt;100,1,0)</f>
        <v>0</v>
      </c>
      <c r="DG68" s="4">
        <f>IF(Q68&gt;30,1,0)</f>
        <v>0</v>
      </c>
      <c r="DH68" s="4">
        <v>0</v>
      </c>
      <c r="DI68" s="4">
        <v>0</v>
      </c>
      <c r="DJ68" s="5">
        <f>IF(P68&lt;90,1,0)</f>
        <v>0</v>
      </c>
      <c r="DK68" s="4">
        <f t="shared" si="79"/>
        <v>97</v>
      </c>
      <c r="DL68" s="4">
        <v>3</v>
      </c>
      <c r="DM68" s="4">
        <f t="shared" si="91"/>
        <v>1</v>
      </c>
      <c r="DN68" s="4">
        <f t="shared" si="84"/>
        <v>2</v>
      </c>
      <c r="DO68" s="4">
        <f>M68</f>
        <v>120</v>
      </c>
      <c r="DP68" s="4">
        <f t="shared" si="81"/>
        <v>1</v>
      </c>
      <c r="DQ68" s="4">
        <f t="shared" si="82"/>
        <v>0</v>
      </c>
      <c r="DR68" s="4">
        <v>0</v>
      </c>
      <c r="DS68" s="4">
        <v>1</v>
      </c>
      <c r="DT68" s="4">
        <v>0</v>
      </c>
      <c r="DU68" s="4">
        <v>1</v>
      </c>
      <c r="DV68" s="4">
        <v>0</v>
      </c>
      <c r="DW68" s="4">
        <v>38</v>
      </c>
      <c r="DX68" s="4">
        <v>45</v>
      </c>
      <c r="DY68" s="4">
        <v>44</v>
      </c>
      <c r="DZ68" s="4">
        <v>59</v>
      </c>
      <c r="EA68" s="4">
        <v>80</v>
      </c>
      <c r="EB68" s="24">
        <f>EA68/J68</f>
        <v>37.647371957513784</v>
      </c>
      <c r="EC68" s="4">
        <v>1</v>
      </c>
      <c r="ED68" s="4">
        <v>48</v>
      </c>
      <c r="EE68" s="4">
        <v>32</v>
      </c>
      <c r="EF68" s="4">
        <v>100</v>
      </c>
      <c r="EG68" s="4">
        <v>48</v>
      </c>
      <c r="EH68" s="4">
        <v>52</v>
      </c>
      <c r="EI68" s="4">
        <v>0</v>
      </c>
      <c r="EJ68" s="4">
        <v>52</v>
      </c>
      <c r="EK68" s="4">
        <v>0</v>
      </c>
      <c r="EL68" s="4">
        <v>0</v>
      </c>
      <c r="EM68" s="4">
        <v>10</v>
      </c>
      <c r="EN68" s="4">
        <v>13</v>
      </c>
      <c r="EP68" s="4">
        <v>9</v>
      </c>
      <c r="EQ68" s="4">
        <v>13</v>
      </c>
      <c r="ES68" s="4">
        <v>150</v>
      </c>
      <c r="ET68" s="24">
        <v>72.05</v>
      </c>
      <c r="EU68" s="4">
        <v>0</v>
      </c>
      <c r="EV68" s="7">
        <v>1</v>
      </c>
      <c r="EW68" s="4">
        <v>45</v>
      </c>
      <c r="EX68" s="4">
        <v>60</v>
      </c>
      <c r="EY68" s="4">
        <v>22</v>
      </c>
      <c r="EZ68" s="4">
        <v>78</v>
      </c>
      <c r="FA68" s="24">
        <f>EZ68/J68</f>
        <v>36.706187658575942</v>
      </c>
      <c r="FB68" s="4">
        <v>1</v>
      </c>
      <c r="FC68" s="4">
        <v>36</v>
      </c>
      <c r="FD68" s="4">
        <v>41</v>
      </c>
      <c r="FE68" s="4">
        <v>80</v>
      </c>
      <c r="FF68" s="4">
        <v>1</v>
      </c>
      <c r="FG68" s="6">
        <f t="shared" si="111"/>
        <v>0.85416666666666663</v>
      </c>
      <c r="FH68" s="4">
        <v>0</v>
      </c>
      <c r="FI68" s="5">
        <f t="shared" si="112"/>
        <v>0</v>
      </c>
      <c r="FJ68" s="4">
        <v>0</v>
      </c>
      <c r="FK68" s="4">
        <v>25</v>
      </c>
      <c r="FL68" s="4">
        <v>1</v>
      </c>
      <c r="FM68" s="4">
        <v>19</v>
      </c>
      <c r="FN68" s="31">
        <f t="shared" si="114"/>
        <v>0.24</v>
      </c>
      <c r="FO68" s="4">
        <v>54</v>
      </c>
      <c r="FP68" s="4">
        <v>0</v>
      </c>
      <c r="FQ68" s="4">
        <v>1</v>
      </c>
      <c r="FR68" s="4">
        <v>16</v>
      </c>
      <c r="FS68" s="4">
        <v>1</v>
      </c>
      <c r="FT68" s="4">
        <v>0</v>
      </c>
      <c r="FU68" s="4">
        <v>1</v>
      </c>
      <c r="FV68" s="4">
        <v>1</v>
      </c>
      <c r="FW68" s="4">
        <v>2</v>
      </c>
      <c r="FX68" s="24">
        <v>36</v>
      </c>
      <c r="FY68" s="24">
        <v>54</v>
      </c>
      <c r="FZ68" s="4">
        <v>2</v>
      </c>
      <c r="GA68" s="4">
        <v>1</v>
      </c>
      <c r="GB68" s="4">
        <v>25</v>
      </c>
      <c r="GC68" s="4">
        <v>1</v>
      </c>
      <c r="GD68" s="4">
        <v>1</v>
      </c>
      <c r="GE68" s="4">
        <v>1</v>
      </c>
      <c r="GF68" s="4">
        <v>2</v>
      </c>
      <c r="GG68" s="4">
        <v>0</v>
      </c>
      <c r="GI68" s="4">
        <v>1</v>
      </c>
      <c r="GJ68" s="4">
        <v>0</v>
      </c>
      <c r="GK68" s="4">
        <v>0</v>
      </c>
      <c r="GL68" s="4">
        <v>0</v>
      </c>
      <c r="GM68" s="4">
        <v>1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2</v>
      </c>
      <c r="GZ68" s="4">
        <v>1</v>
      </c>
      <c r="HA68" s="4">
        <v>3</v>
      </c>
      <c r="HB68" s="4">
        <v>0</v>
      </c>
      <c r="HC68" s="4">
        <v>0</v>
      </c>
      <c r="HD68" s="4">
        <v>0</v>
      </c>
      <c r="HE68" s="4">
        <v>1</v>
      </c>
      <c r="HF68" s="4">
        <v>1</v>
      </c>
      <c r="HG68" s="24">
        <v>32</v>
      </c>
      <c r="HH68" s="24">
        <v>32</v>
      </c>
      <c r="HI68" s="5">
        <f t="shared" si="116"/>
        <v>0</v>
      </c>
      <c r="HJ68" s="24">
        <v>22</v>
      </c>
      <c r="HK68" s="24">
        <v>30</v>
      </c>
      <c r="HL68" s="4">
        <v>50</v>
      </c>
      <c r="HM68" s="4">
        <v>1</v>
      </c>
      <c r="HN68" s="4">
        <v>0</v>
      </c>
      <c r="HO68" s="7">
        <v>0.33</v>
      </c>
      <c r="HP68" s="4">
        <v>1</v>
      </c>
      <c r="HQ68" s="7">
        <v>66</v>
      </c>
      <c r="HR68" s="4">
        <v>0</v>
      </c>
      <c r="HS68" s="7">
        <v>10.7</v>
      </c>
      <c r="HT68" s="4">
        <v>0</v>
      </c>
      <c r="HU68" s="4">
        <v>8199</v>
      </c>
      <c r="HV68" s="4">
        <v>1</v>
      </c>
      <c r="HW68" s="7">
        <v>116.88</v>
      </c>
      <c r="HX68" s="4">
        <v>1</v>
      </c>
      <c r="HY68" s="4">
        <v>55</v>
      </c>
      <c r="HZ68" s="24">
        <v>369</v>
      </c>
      <c r="IA68" s="4">
        <v>1</v>
      </c>
      <c r="IB68" s="7">
        <v>6.04</v>
      </c>
      <c r="IC68" s="4">
        <v>0</v>
      </c>
      <c r="ID68" s="7">
        <v>4.1100000000000003</v>
      </c>
      <c r="IE68" s="4">
        <v>131</v>
      </c>
      <c r="IF68" s="4">
        <v>0</v>
      </c>
      <c r="IG68" s="4">
        <v>179</v>
      </c>
      <c r="IH68" s="4">
        <v>0</v>
      </c>
      <c r="II68" s="4">
        <v>0</v>
      </c>
      <c r="IJ68" s="4">
        <v>9</v>
      </c>
      <c r="IK68" s="4">
        <v>0</v>
      </c>
      <c r="IL68" s="24">
        <v>26.7</v>
      </c>
      <c r="IM68" s="7">
        <v>2.9620000000000002</v>
      </c>
      <c r="IN68" s="24">
        <v>12.7</v>
      </c>
      <c r="IO68" s="24">
        <v>0.95</v>
      </c>
      <c r="IP68" s="24">
        <v>119</v>
      </c>
      <c r="IQ68" s="7">
        <v>6.47</v>
      </c>
      <c r="IR68" s="7">
        <v>2.12</v>
      </c>
      <c r="IS68" s="7">
        <v>1.08</v>
      </c>
      <c r="IT68" s="7">
        <v>1.85</v>
      </c>
      <c r="IU68" s="7">
        <v>16.43</v>
      </c>
      <c r="IV68" s="4">
        <f t="shared" si="115"/>
        <v>1</v>
      </c>
      <c r="IW68" s="24">
        <v>6.6</v>
      </c>
      <c r="IX68" s="4">
        <f t="shared" si="113"/>
        <v>1</v>
      </c>
    </row>
    <row r="69" spans="1:276" x14ac:dyDescent="0.25">
      <c r="A69" s="3">
        <v>68</v>
      </c>
      <c r="B69" s="3">
        <v>0</v>
      </c>
      <c r="C69" s="3">
        <v>0</v>
      </c>
      <c r="D69" s="3">
        <v>0</v>
      </c>
      <c r="E69" s="5">
        <v>1</v>
      </c>
      <c r="F69" s="5">
        <v>76</v>
      </c>
      <c r="G69" s="55">
        <v>1</v>
      </c>
      <c r="H69" s="6">
        <v>1.78</v>
      </c>
      <c r="I69" s="5">
        <v>58</v>
      </c>
      <c r="J69" s="6">
        <f t="shared" si="89"/>
        <v>1.695000399170381</v>
      </c>
      <c r="K69" s="6">
        <f t="shared" si="90"/>
        <v>18.305769473551319</v>
      </c>
      <c r="L69" s="5">
        <v>0</v>
      </c>
      <c r="M69" s="5">
        <v>103</v>
      </c>
      <c r="N69" s="5">
        <v>86</v>
      </c>
      <c r="O69" s="5">
        <v>56</v>
      </c>
      <c r="P69" s="5">
        <v>60</v>
      </c>
      <c r="Q69" s="5">
        <v>26</v>
      </c>
      <c r="R69" s="5">
        <v>1</v>
      </c>
      <c r="S69" s="5">
        <v>3</v>
      </c>
      <c r="T69" s="5">
        <v>1</v>
      </c>
      <c r="U69" s="5">
        <v>1</v>
      </c>
      <c r="V69" s="5">
        <v>1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1</v>
      </c>
      <c r="AG69" s="5">
        <v>1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1</v>
      </c>
      <c r="AR69" s="5">
        <v>0</v>
      </c>
      <c r="AS69" s="5">
        <v>0</v>
      </c>
      <c r="AT69" s="5">
        <v>0</v>
      </c>
      <c r="AU69" s="5">
        <v>1</v>
      </c>
      <c r="AV69" s="5">
        <v>0</v>
      </c>
      <c r="AW69" s="5">
        <v>1</v>
      </c>
      <c r="AX69" s="5">
        <v>0</v>
      </c>
      <c r="AY69" s="5">
        <f>IF(F69&gt;60,1,0)</f>
        <v>1</v>
      </c>
      <c r="AZ69" s="5">
        <v>0</v>
      </c>
      <c r="BA69" s="5">
        <f>C69</f>
        <v>0</v>
      </c>
      <c r="BB69" s="5">
        <v>0</v>
      </c>
      <c r="BC69" s="5">
        <v>0</v>
      </c>
      <c r="BD69" s="5">
        <v>1</v>
      </c>
      <c r="BE69" s="5">
        <v>0</v>
      </c>
      <c r="BF69" s="5">
        <v>0</v>
      </c>
      <c r="BG69" s="5">
        <v>0</v>
      </c>
      <c r="BH69" s="5">
        <v>1</v>
      </c>
      <c r="BI69" s="5">
        <v>1</v>
      </c>
      <c r="BJ69" s="5">
        <v>1</v>
      </c>
      <c r="BK69" s="5">
        <v>1</v>
      </c>
      <c r="BL69" s="5">
        <v>0</v>
      </c>
      <c r="BM69" s="5">
        <v>0</v>
      </c>
      <c r="BN69" s="5">
        <f t="shared" si="92"/>
        <v>0</v>
      </c>
      <c r="BO69" s="5">
        <f t="shared" si="93"/>
        <v>1</v>
      </c>
      <c r="BP69" s="5">
        <v>1</v>
      </c>
      <c r="BQ69" s="5">
        <f t="shared" si="94"/>
        <v>1</v>
      </c>
      <c r="BR69" s="5">
        <f t="shared" si="95"/>
        <v>0</v>
      </c>
      <c r="BS69" s="5">
        <f t="shared" si="85"/>
        <v>0</v>
      </c>
      <c r="BT69" s="5">
        <v>1</v>
      </c>
      <c r="BU69" s="23">
        <f t="shared" si="8"/>
        <v>7</v>
      </c>
      <c r="BV69" s="23">
        <f t="shared" si="96"/>
        <v>4</v>
      </c>
      <c r="BW69" s="5">
        <v>3</v>
      </c>
      <c r="BX69" s="5">
        <f t="shared" si="97"/>
        <v>2</v>
      </c>
      <c r="BY69" s="5">
        <f t="shared" si="98"/>
        <v>2</v>
      </c>
      <c r="BZ69" s="5">
        <f t="shared" si="99"/>
        <v>0</v>
      </c>
      <c r="CA69" s="4">
        <f t="shared" si="100"/>
        <v>0</v>
      </c>
      <c r="CB69" s="4">
        <f t="shared" si="101"/>
        <v>1</v>
      </c>
      <c r="CC69" s="4">
        <f t="shared" si="102"/>
        <v>1</v>
      </c>
      <c r="CD69" s="4">
        <f t="shared" si="103"/>
        <v>1</v>
      </c>
      <c r="CE69" s="4">
        <f t="shared" si="104"/>
        <v>0</v>
      </c>
      <c r="CF69" s="4">
        <f t="shared" si="105"/>
        <v>0</v>
      </c>
      <c r="CG69" s="4">
        <f t="shared" si="106"/>
        <v>0</v>
      </c>
      <c r="CH69" s="4">
        <f>IF(F69&gt;65,1,0)</f>
        <v>1</v>
      </c>
      <c r="CI69" s="4">
        <f t="shared" si="78"/>
        <v>10</v>
      </c>
      <c r="CJ69" s="4">
        <f t="shared" si="21"/>
        <v>5</v>
      </c>
      <c r="CK69" s="4">
        <v>2</v>
      </c>
      <c r="CL69" s="4">
        <v>3</v>
      </c>
      <c r="CM69" s="4">
        <f t="shared" si="107"/>
        <v>2</v>
      </c>
      <c r="CN69" s="4">
        <f t="shared" si="108"/>
        <v>2</v>
      </c>
      <c r="CO69" s="4">
        <f t="shared" si="109"/>
        <v>1</v>
      </c>
      <c r="CP69" s="4">
        <v>0</v>
      </c>
      <c r="CQ69" s="4">
        <f t="shared" si="110"/>
        <v>0</v>
      </c>
      <c r="CR69" s="4">
        <f>C69</f>
        <v>0</v>
      </c>
      <c r="CS69" s="4">
        <v>0</v>
      </c>
      <c r="CT69" s="4">
        <v>1</v>
      </c>
      <c r="CU69" s="4">
        <v>5</v>
      </c>
      <c r="CV69" s="4">
        <v>1</v>
      </c>
      <c r="CW69" s="4">
        <f>B69</f>
        <v>0</v>
      </c>
      <c r="CX69" s="4">
        <v>0</v>
      </c>
      <c r="CY69" s="4">
        <v>1</v>
      </c>
      <c r="CZ69" s="5">
        <f>F69</f>
        <v>76</v>
      </c>
      <c r="DA69" s="4">
        <f>IF(E69=1,1,0)</f>
        <v>1</v>
      </c>
      <c r="DB69" s="4">
        <v>0</v>
      </c>
      <c r="DC69" s="4">
        <v>0</v>
      </c>
      <c r="DD69" s="4">
        <v>0</v>
      </c>
      <c r="DE69" s="5">
        <f>IF(M69&gt;110,1,0)</f>
        <v>0</v>
      </c>
      <c r="DF69" s="4">
        <f>IF(N69&lt;100,1,0)</f>
        <v>1</v>
      </c>
      <c r="DG69" s="4">
        <f>IF(Q69&gt;30,1,0)</f>
        <v>0</v>
      </c>
      <c r="DH69" s="4">
        <v>0</v>
      </c>
      <c r="DI69" s="4">
        <v>1</v>
      </c>
      <c r="DJ69" s="5">
        <f>IF(P69&lt;90,1,0)</f>
        <v>1</v>
      </c>
      <c r="DK69" s="4">
        <f t="shared" si="79"/>
        <v>196</v>
      </c>
      <c r="DL69" s="4">
        <v>5</v>
      </c>
      <c r="DM69" s="4">
        <f t="shared" si="91"/>
        <v>2</v>
      </c>
      <c r="DN69" s="4">
        <f t="shared" si="84"/>
        <v>2</v>
      </c>
      <c r="DO69" s="4">
        <f>M69</f>
        <v>103</v>
      </c>
      <c r="DP69" s="4">
        <f t="shared" si="81"/>
        <v>1</v>
      </c>
      <c r="DQ69" s="4">
        <f t="shared" si="82"/>
        <v>0</v>
      </c>
      <c r="DR69" s="4">
        <v>0</v>
      </c>
      <c r="DS69" s="4">
        <v>0</v>
      </c>
      <c r="DT69" s="4">
        <v>1</v>
      </c>
      <c r="DU69" s="4">
        <v>0</v>
      </c>
      <c r="DV69" s="4">
        <v>0</v>
      </c>
      <c r="DW69" s="4">
        <v>34</v>
      </c>
      <c r="DX69" s="4">
        <v>40</v>
      </c>
      <c r="DY69" s="4">
        <v>38</v>
      </c>
      <c r="DZ69" s="4">
        <v>45</v>
      </c>
      <c r="EA69" s="4">
        <v>56</v>
      </c>
      <c r="EB69" s="24">
        <f>EA69/J69</f>
        <v>33.038340302108033</v>
      </c>
      <c r="EC69" s="4">
        <v>0</v>
      </c>
      <c r="ED69" s="4">
        <v>48</v>
      </c>
      <c r="EE69" s="4">
        <v>29</v>
      </c>
      <c r="EF69" s="4">
        <v>96</v>
      </c>
      <c r="EG69" s="4">
        <v>44</v>
      </c>
      <c r="EH69" s="4">
        <v>52</v>
      </c>
      <c r="EI69" s="4">
        <v>0</v>
      </c>
      <c r="EJ69" s="4">
        <v>54</v>
      </c>
      <c r="EK69" s="4">
        <v>0</v>
      </c>
      <c r="EL69" s="4">
        <v>0</v>
      </c>
      <c r="EM69" s="4">
        <v>12</v>
      </c>
      <c r="EN69" s="4">
        <v>14</v>
      </c>
      <c r="EP69" s="4">
        <v>9</v>
      </c>
      <c r="EQ69" s="4">
        <v>15</v>
      </c>
      <c r="EU69" s="4">
        <v>1</v>
      </c>
      <c r="EV69" s="7">
        <v>1</v>
      </c>
      <c r="EW69" s="4">
        <v>45</v>
      </c>
      <c r="EX69" s="4">
        <v>60</v>
      </c>
      <c r="EY69" s="4">
        <v>24</v>
      </c>
      <c r="EZ69" s="4">
        <v>74</v>
      </c>
      <c r="FA69" s="24">
        <f>EZ69/J69</f>
        <v>43.657806827785613</v>
      </c>
      <c r="FB69" s="4">
        <v>1</v>
      </c>
      <c r="FC69" s="4">
        <v>32</v>
      </c>
      <c r="FD69" s="4">
        <v>44</v>
      </c>
      <c r="FE69" s="4">
        <v>69</v>
      </c>
      <c r="FF69" s="4">
        <v>1</v>
      </c>
      <c r="FG69" s="6">
        <f t="shared" si="111"/>
        <v>0.91666666666666663</v>
      </c>
      <c r="FH69" s="4">
        <v>0</v>
      </c>
      <c r="FI69" s="5">
        <f t="shared" si="112"/>
        <v>1</v>
      </c>
      <c r="FJ69" s="4">
        <v>0</v>
      </c>
      <c r="FK69" s="4">
        <v>26</v>
      </c>
      <c r="FL69" s="4">
        <v>1</v>
      </c>
      <c r="FM69" s="4">
        <v>18</v>
      </c>
      <c r="FN69" s="31">
        <f t="shared" si="114"/>
        <v>0.30769230769230771</v>
      </c>
      <c r="FO69" s="4">
        <v>34</v>
      </c>
      <c r="FP69" s="4">
        <v>0</v>
      </c>
      <c r="FQ69" s="4">
        <v>0</v>
      </c>
      <c r="FR69" s="4">
        <v>16</v>
      </c>
      <c r="FS69" s="4">
        <v>1</v>
      </c>
      <c r="FT69" s="4">
        <v>1</v>
      </c>
      <c r="FU69" s="4">
        <v>1</v>
      </c>
      <c r="FV69" s="4">
        <v>1</v>
      </c>
      <c r="FW69" s="4">
        <v>2</v>
      </c>
      <c r="FX69" s="24">
        <v>24</v>
      </c>
      <c r="FY69" s="24">
        <v>34</v>
      </c>
      <c r="FZ69" s="4">
        <v>1</v>
      </c>
      <c r="GA69" s="4">
        <v>0</v>
      </c>
      <c r="GB69" s="4">
        <v>26</v>
      </c>
      <c r="GC69" s="4">
        <v>1</v>
      </c>
      <c r="GY69" s="4">
        <v>2</v>
      </c>
      <c r="GZ69" s="4">
        <v>1</v>
      </c>
      <c r="HA69" s="4">
        <v>2</v>
      </c>
      <c r="HB69" s="4">
        <v>1</v>
      </c>
      <c r="HC69" s="4">
        <v>0</v>
      </c>
      <c r="HD69" s="4">
        <v>0</v>
      </c>
      <c r="HE69" s="4">
        <v>1</v>
      </c>
      <c r="HF69" s="4">
        <v>1</v>
      </c>
      <c r="HG69" s="24">
        <v>29</v>
      </c>
      <c r="HH69" s="24">
        <v>30</v>
      </c>
      <c r="HI69" s="5">
        <f t="shared" si="116"/>
        <v>0</v>
      </c>
      <c r="HJ69" s="24">
        <v>20</v>
      </c>
      <c r="HK69" s="24">
        <v>26</v>
      </c>
      <c r="HL69" s="4">
        <v>50</v>
      </c>
      <c r="HM69" s="4">
        <v>1</v>
      </c>
      <c r="HN69" s="4">
        <v>0</v>
      </c>
      <c r="HO69" s="7">
        <v>0.11</v>
      </c>
      <c r="HP69" s="4">
        <v>1</v>
      </c>
      <c r="HQ69" s="7">
        <v>146</v>
      </c>
      <c r="HR69" s="4">
        <v>1</v>
      </c>
      <c r="HS69" s="7">
        <v>26.5</v>
      </c>
      <c r="HT69" s="4">
        <v>1</v>
      </c>
      <c r="HU69" s="4">
        <v>4500</v>
      </c>
      <c r="HV69" s="4">
        <v>1</v>
      </c>
      <c r="HW69" s="7">
        <v>85.16</v>
      </c>
      <c r="HX69" s="4">
        <v>0</v>
      </c>
      <c r="HY69" s="4">
        <v>76</v>
      </c>
      <c r="HZ69" s="24">
        <v>495</v>
      </c>
      <c r="IA69" s="4">
        <v>1</v>
      </c>
      <c r="IB69" s="7">
        <v>15.1</v>
      </c>
      <c r="IC69" s="4">
        <v>1</v>
      </c>
      <c r="ID69" s="7">
        <v>3.7</v>
      </c>
      <c r="IE69" s="4">
        <v>97</v>
      </c>
      <c r="IF69" s="4">
        <v>1</v>
      </c>
      <c r="IG69" s="4">
        <v>249</v>
      </c>
      <c r="IH69" s="4">
        <v>0</v>
      </c>
      <c r="II69" s="4">
        <v>0</v>
      </c>
      <c r="IJ69" s="4">
        <v>48</v>
      </c>
      <c r="IK69" s="4">
        <v>1</v>
      </c>
      <c r="IL69" s="24">
        <v>31.2</v>
      </c>
      <c r="IM69" s="7">
        <v>5.21</v>
      </c>
      <c r="IN69" s="24">
        <v>15.4</v>
      </c>
      <c r="IO69" s="24">
        <v>1.1000000000000001</v>
      </c>
      <c r="IP69" s="24">
        <v>86</v>
      </c>
      <c r="IQ69" s="7">
        <v>5.33</v>
      </c>
      <c r="IR69" s="7">
        <v>3.75</v>
      </c>
      <c r="IS69" s="7">
        <v>1.28</v>
      </c>
      <c r="IT69" s="7">
        <v>2.35</v>
      </c>
      <c r="IU69" s="7">
        <v>227.98</v>
      </c>
      <c r="IV69" s="4">
        <f t="shared" si="115"/>
        <v>1</v>
      </c>
      <c r="IW69" s="24">
        <v>5.4</v>
      </c>
      <c r="IX69" s="4">
        <f t="shared" si="113"/>
        <v>0</v>
      </c>
      <c r="IY69" s="7">
        <v>7.41</v>
      </c>
      <c r="IZ69" s="4">
        <v>32.6</v>
      </c>
      <c r="JA69" s="4">
        <v>52.1</v>
      </c>
      <c r="JB69" s="7">
        <v>7.4169999999999998</v>
      </c>
      <c r="JC69" s="4">
        <v>31.9</v>
      </c>
      <c r="JD69" s="4">
        <v>50.9</v>
      </c>
      <c r="JE69" s="24">
        <v>8.3000000000000007</v>
      </c>
      <c r="JF69" s="4">
        <v>25.8</v>
      </c>
      <c r="JG69" s="4">
        <v>81.5</v>
      </c>
      <c r="JH69" s="24">
        <v>265.89999999999998</v>
      </c>
      <c r="JI69" s="24">
        <v>2.2000000000000002</v>
      </c>
      <c r="JJ69" s="24">
        <v>1</v>
      </c>
      <c r="JK69" s="24">
        <v>2.9</v>
      </c>
      <c r="JL69" s="4">
        <v>130</v>
      </c>
      <c r="JM69" s="7">
        <v>0.37</v>
      </c>
      <c r="JN69" s="4">
        <v>95</v>
      </c>
      <c r="JO69" s="24">
        <v>5.9</v>
      </c>
      <c r="JP69" s="24">
        <v>1</v>
      </c>
    </row>
    <row r="70" spans="1:276" x14ac:dyDescent="0.25">
      <c r="A70" s="3">
        <v>69</v>
      </c>
      <c r="B70" s="3">
        <v>1</v>
      </c>
      <c r="C70" s="3">
        <v>0</v>
      </c>
      <c r="D70" s="3">
        <v>0</v>
      </c>
      <c r="E70" s="5">
        <v>1</v>
      </c>
      <c r="F70" s="5">
        <v>65</v>
      </c>
      <c r="G70" s="55">
        <v>1</v>
      </c>
      <c r="H70" s="6">
        <v>1.68</v>
      </c>
      <c r="I70" s="5">
        <v>70</v>
      </c>
      <c r="J70" s="6">
        <f t="shared" si="89"/>
        <v>1.8221564761029012</v>
      </c>
      <c r="K70" s="6">
        <f t="shared" si="90"/>
        <v>24.801587301587304</v>
      </c>
      <c r="L70" s="5">
        <v>1</v>
      </c>
      <c r="M70" s="5">
        <v>116</v>
      </c>
      <c r="N70" s="5">
        <v>105</v>
      </c>
      <c r="O70" s="5">
        <v>66</v>
      </c>
      <c r="P70" s="5">
        <v>88</v>
      </c>
      <c r="Q70" s="5">
        <v>32</v>
      </c>
      <c r="R70" s="5">
        <v>1</v>
      </c>
      <c r="S70" s="5">
        <v>3</v>
      </c>
      <c r="T70" s="5">
        <v>1</v>
      </c>
      <c r="U70" s="5">
        <v>1</v>
      </c>
      <c r="V70" s="5">
        <v>1</v>
      </c>
      <c r="W70" s="5">
        <v>0</v>
      </c>
      <c r="X70" s="5">
        <v>1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1</v>
      </c>
      <c r="AG70" s="5">
        <v>1</v>
      </c>
      <c r="AH70" s="5">
        <v>0</v>
      </c>
      <c r="AI70" s="5">
        <v>1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1</v>
      </c>
      <c r="AT70" s="5">
        <v>0</v>
      </c>
      <c r="AU70" s="5">
        <v>1</v>
      </c>
      <c r="AV70" s="5">
        <v>1</v>
      </c>
      <c r="AW70" s="5">
        <v>1</v>
      </c>
      <c r="AX70" s="5">
        <v>0</v>
      </c>
      <c r="AY70" s="5">
        <f>IF(F70&gt;60,1,0)</f>
        <v>1</v>
      </c>
      <c r="AZ70" s="5">
        <v>0</v>
      </c>
      <c r="BA70" s="5">
        <f>C70</f>
        <v>0</v>
      </c>
      <c r="BB70" s="5">
        <v>0</v>
      </c>
      <c r="BC70" s="5">
        <v>1</v>
      </c>
      <c r="BD70" s="5">
        <v>1</v>
      </c>
      <c r="BE70" s="5">
        <v>0</v>
      </c>
      <c r="BF70" s="5">
        <v>1</v>
      </c>
      <c r="BG70" s="5">
        <v>0</v>
      </c>
      <c r="BH70" s="5">
        <v>1</v>
      </c>
      <c r="BI70" s="5">
        <v>1</v>
      </c>
      <c r="BJ70" s="5">
        <v>1</v>
      </c>
      <c r="BK70" s="5">
        <v>1</v>
      </c>
      <c r="BL70" s="5">
        <v>0</v>
      </c>
      <c r="BM70" s="5">
        <v>1</v>
      </c>
      <c r="BN70" s="5">
        <f t="shared" si="92"/>
        <v>0</v>
      </c>
      <c r="BO70" s="5">
        <f t="shared" si="93"/>
        <v>1</v>
      </c>
      <c r="BP70" s="5">
        <v>1</v>
      </c>
      <c r="BQ70" s="5">
        <f t="shared" si="94"/>
        <v>1</v>
      </c>
      <c r="BR70" s="5">
        <f t="shared" si="95"/>
        <v>0</v>
      </c>
      <c r="BS70" s="5">
        <f t="shared" si="85"/>
        <v>1</v>
      </c>
      <c r="BT70" s="5">
        <v>1</v>
      </c>
      <c r="BU70" s="23">
        <f t="shared" si="8"/>
        <v>10</v>
      </c>
      <c r="BV70" s="23">
        <f t="shared" si="96"/>
        <v>5</v>
      </c>
      <c r="BW70" s="5">
        <v>3</v>
      </c>
      <c r="BX70" s="5">
        <f t="shared" si="97"/>
        <v>2</v>
      </c>
      <c r="BY70" s="5">
        <f t="shared" si="98"/>
        <v>2</v>
      </c>
      <c r="BZ70" s="5">
        <f t="shared" si="99"/>
        <v>0</v>
      </c>
      <c r="CA70" s="4">
        <f t="shared" si="100"/>
        <v>0</v>
      </c>
      <c r="CB70" s="4">
        <f t="shared" si="101"/>
        <v>1</v>
      </c>
      <c r="CC70" s="4">
        <f t="shared" si="102"/>
        <v>1</v>
      </c>
      <c r="CD70" s="4">
        <f t="shared" si="103"/>
        <v>1</v>
      </c>
      <c r="CE70" s="4">
        <f t="shared" si="104"/>
        <v>0</v>
      </c>
      <c r="CF70" s="4">
        <f t="shared" si="105"/>
        <v>0</v>
      </c>
      <c r="CG70" s="4">
        <f t="shared" si="106"/>
        <v>1</v>
      </c>
      <c r="CH70" s="4">
        <f>IF(F70&gt;65,1,0)</f>
        <v>0</v>
      </c>
      <c r="CI70" s="4">
        <f t="shared" si="78"/>
        <v>13</v>
      </c>
      <c r="CJ70" s="4">
        <f t="shared" si="21"/>
        <v>5</v>
      </c>
      <c r="CK70" s="4">
        <v>3</v>
      </c>
      <c r="CL70" s="4">
        <v>3</v>
      </c>
      <c r="CM70" s="4">
        <f t="shared" si="107"/>
        <v>2</v>
      </c>
      <c r="CN70" s="4">
        <f t="shared" si="108"/>
        <v>2</v>
      </c>
      <c r="CO70" s="4">
        <f t="shared" si="109"/>
        <v>1</v>
      </c>
      <c r="CP70" s="4">
        <v>0</v>
      </c>
      <c r="CQ70" s="4">
        <f t="shared" si="110"/>
        <v>1</v>
      </c>
      <c r="CR70" s="4">
        <f>C70</f>
        <v>0</v>
      </c>
      <c r="CS70" s="4">
        <v>0</v>
      </c>
      <c r="CT70" s="4">
        <v>0</v>
      </c>
      <c r="CV70" s="4">
        <v>0</v>
      </c>
      <c r="CW70" s="4">
        <f>B70</f>
        <v>1</v>
      </c>
      <c r="CX70" s="4">
        <v>1</v>
      </c>
      <c r="CY70" s="4">
        <v>0</v>
      </c>
      <c r="CZ70" s="5">
        <f>F70</f>
        <v>65</v>
      </c>
      <c r="DA70" s="4">
        <f>IF(E70=1,1,0)</f>
        <v>1</v>
      </c>
      <c r="DB70" s="4">
        <v>0</v>
      </c>
      <c r="DC70" s="4">
        <v>1</v>
      </c>
      <c r="DD70" s="4">
        <v>1</v>
      </c>
      <c r="DE70" s="5">
        <f>IF(M70&gt;110,1,0)</f>
        <v>1</v>
      </c>
      <c r="DF70" s="4">
        <f>IF(N70&lt;100,1,0)</f>
        <v>0</v>
      </c>
      <c r="DG70" s="4">
        <f>IF(Q70&gt;30,1,0)</f>
        <v>1</v>
      </c>
      <c r="DH70" s="4">
        <v>0</v>
      </c>
      <c r="DI70" s="4">
        <v>1</v>
      </c>
      <c r="DJ70" s="5">
        <f>IF(P70&lt;90,1,0)</f>
        <v>1</v>
      </c>
      <c r="DK70" s="4">
        <f t="shared" si="79"/>
        <v>215</v>
      </c>
      <c r="DL70" s="4">
        <v>5</v>
      </c>
      <c r="DM70" s="4">
        <f t="shared" si="91"/>
        <v>3</v>
      </c>
      <c r="DN70" s="4">
        <f t="shared" si="84"/>
        <v>2</v>
      </c>
      <c r="DO70" s="4">
        <f>M70</f>
        <v>116</v>
      </c>
      <c r="DP70" s="4">
        <f t="shared" si="81"/>
        <v>1</v>
      </c>
      <c r="DQ70" s="4">
        <f t="shared" si="82"/>
        <v>0</v>
      </c>
      <c r="DR70" s="4">
        <v>0</v>
      </c>
      <c r="DS70" s="4">
        <v>0</v>
      </c>
      <c r="DT70" s="4">
        <v>0</v>
      </c>
      <c r="DU70" s="4">
        <v>0</v>
      </c>
      <c r="DV70" s="4">
        <v>1</v>
      </c>
      <c r="FG70" s="6"/>
      <c r="FI70" s="5"/>
      <c r="GY70" s="4">
        <v>1</v>
      </c>
      <c r="GZ70" s="4">
        <v>1</v>
      </c>
      <c r="HA70" s="4">
        <v>1</v>
      </c>
      <c r="HB70" s="4">
        <v>0</v>
      </c>
      <c r="HC70" s="4">
        <v>0</v>
      </c>
      <c r="HD70" s="4">
        <v>0</v>
      </c>
      <c r="HE70" s="4">
        <v>1</v>
      </c>
      <c r="HF70" s="4">
        <v>1</v>
      </c>
      <c r="HG70" s="24">
        <v>31</v>
      </c>
      <c r="HH70" s="24">
        <v>30</v>
      </c>
      <c r="HI70" s="5">
        <f t="shared" si="116"/>
        <v>1</v>
      </c>
      <c r="HJ70" s="24">
        <v>22</v>
      </c>
      <c r="HK70" s="24">
        <v>28</v>
      </c>
      <c r="HL70" s="4">
        <v>30</v>
      </c>
      <c r="HM70" s="4">
        <v>1</v>
      </c>
      <c r="HN70" s="4">
        <v>1</v>
      </c>
      <c r="HO70" s="7">
        <v>0.17</v>
      </c>
      <c r="HP70" s="4">
        <v>1</v>
      </c>
      <c r="HQ70" s="7">
        <v>189.4</v>
      </c>
      <c r="HR70" s="4">
        <v>1</v>
      </c>
      <c r="HS70" s="7">
        <v>35.75</v>
      </c>
      <c r="HT70" s="4">
        <v>1</v>
      </c>
      <c r="HU70" s="4">
        <v>4800</v>
      </c>
      <c r="HV70" s="4">
        <v>1</v>
      </c>
      <c r="HW70" s="7">
        <v>106.25</v>
      </c>
      <c r="HX70" s="4">
        <v>0</v>
      </c>
      <c r="HY70" s="4">
        <v>63</v>
      </c>
      <c r="HZ70" s="24">
        <v>890</v>
      </c>
      <c r="IA70" s="4">
        <v>1</v>
      </c>
      <c r="IB70" s="7">
        <v>12.12</v>
      </c>
      <c r="IC70" s="4">
        <v>1</v>
      </c>
      <c r="ID70" s="7">
        <v>4.5</v>
      </c>
      <c r="IE70" s="4">
        <v>132</v>
      </c>
      <c r="IF70" s="4">
        <v>0</v>
      </c>
      <c r="IG70" s="4">
        <v>50</v>
      </c>
      <c r="IH70" s="4">
        <v>0</v>
      </c>
      <c r="II70" s="4">
        <v>1</v>
      </c>
      <c r="IJ70" s="4">
        <v>32</v>
      </c>
      <c r="IK70" s="4">
        <v>1</v>
      </c>
      <c r="IL70" s="24">
        <v>32.4</v>
      </c>
      <c r="IM70" s="7">
        <v>4.1100000000000003</v>
      </c>
      <c r="IN70" s="24">
        <v>16.100000000000001</v>
      </c>
      <c r="IO70" s="24">
        <v>1.1000000000000001</v>
      </c>
      <c r="IP70" s="24">
        <v>78</v>
      </c>
      <c r="IU70" s="7">
        <v>256</v>
      </c>
      <c r="IV70" s="4">
        <f t="shared" si="115"/>
        <v>1</v>
      </c>
      <c r="IW70" s="24">
        <v>14.3</v>
      </c>
      <c r="IX70" s="4">
        <f t="shared" si="113"/>
        <v>1</v>
      </c>
      <c r="IY70" s="7">
        <v>7.08</v>
      </c>
      <c r="IZ70" s="4">
        <v>32</v>
      </c>
      <c r="JA70" s="4">
        <v>85</v>
      </c>
      <c r="JE70" s="24">
        <v>7.8</v>
      </c>
      <c r="JF70" s="4">
        <v>25</v>
      </c>
      <c r="JG70" s="4">
        <v>91</v>
      </c>
      <c r="JK70" s="24">
        <v>1.1000000000000001</v>
      </c>
      <c r="JL70" s="4">
        <v>128</v>
      </c>
      <c r="JO70" s="24">
        <v>7.5</v>
      </c>
      <c r="JP70" s="24">
        <v>1.1000000000000001</v>
      </c>
    </row>
    <row r="71" spans="1:276" x14ac:dyDescent="0.25">
      <c r="A71" s="3">
        <v>70</v>
      </c>
      <c r="B71" s="3">
        <v>0</v>
      </c>
      <c r="C71" s="3">
        <v>0</v>
      </c>
      <c r="D71" s="3">
        <v>0</v>
      </c>
      <c r="E71" s="5">
        <v>1</v>
      </c>
      <c r="F71" s="5">
        <v>65</v>
      </c>
      <c r="G71" s="55">
        <v>0</v>
      </c>
      <c r="H71" s="6">
        <v>1.79</v>
      </c>
      <c r="I71" s="5">
        <v>86</v>
      </c>
      <c r="J71" s="6">
        <f t="shared" si="89"/>
        <v>2.0807680793399244</v>
      </c>
      <c r="K71" s="6">
        <f t="shared" si="90"/>
        <v>26.840610467838083</v>
      </c>
      <c r="L71" s="5">
        <v>2</v>
      </c>
      <c r="M71" s="5">
        <v>88</v>
      </c>
      <c r="N71" s="5">
        <v>140</v>
      </c>
      <c r="O71" s="5">
        <v>100</v>
      </c>
      <c r="P71" s="5">
        <v>96</v>
      </c>
      <c r="Q71" s="5">
        <v>19</v>
      </c>
      <c r="R71" s="5">
        <v>1</v>
      </c>
      <c r="S71" s="5">
        <v>1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1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1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1</v>
      </c>
      <c r="AT71" s="5">
        <v>0</v>
      </c>
      <c r="AU71" s="5">
        <v>1</v>
      </c>
      <c r="AV71" s="5">
        <v>0</v>
      </c>
      <c r="AW71" s="5">
        <v>1</v>
      </c>
      <c r="AX71" s="5">
        <v>0</v>
      </c>
      <c r="AY71" s="5">
        <f>IF(F71&gt;60,1,0)</f>
        <v>1</v>
      </c>
      <c r="AZ71" s="5">
        <v>0</v>
      </c>
      <c r="BA71" s="5">
        <f>C71</f>
        <v>0</v>
      </c>
      <c r="BB71" s="5">
        <v>0</v>
      </c>
      <c r="BC71" s="5">
        <v>1</v>
      </c>
      <c r="BD71" s="5">
        <v>1</v>
      </c>
      <c r="BE71" s="5">
        <v>0</v>
      </c>
      <c r="BF71" s="5">
        <v>1</v>
      </c>
      <c r="BG71" s="5">
        <v>0</v>
      </c>
      <c r="BH71" s="5">
        <v>1</v>
      </c>
      <c r="BI71" s="5">
        <v>1</v>
      </c>
      <c r="BJ71" s="5">
        <v>0</v>
      </c>
      <c r="BK71" s="5">
        <v>1</v>
      </c>
      <c r="BL71" s="5">
        <v>1</v>
      </c>
      <c r="BM71" s="5">
        <v>1</v>
      </c>
      <c r="BN71" s="5">
        <f t="shared" si="92"/>
        <v>1</v>
      </c>
      <c r="BO71" s="5">
        <f t="shared" si="93"/>
        <v>0</v>
      </c>
      <c r="BP71" s="5">
        <v>0</v>
      </c>
      <c r="BQ71" s="5">
        <f t="shared" si="94"/>
        <v>1</v>
      </c>
      <c r="BR71" s="5">
        <f t="shared" si="95"/>
        <v>0</v>
      </c>
      <c r="BS71" s="5">
        <f t="shared" si="85"/>
        <v>1</v>
      </c>
      <c r="BT71" s="5">
        <v>1</v>
      </c>
      <c r="BU71" s="23">
        <f t="shared" si="8"/>
        <v>8.5</v>
      </c>
      <c r="BV71" s="23">
        <f t="shared" si="96"/>
        <v>4</v>
      </c>
      <c r="BW71" s="5">
        <v>3</v>
      </c>
      <c r="BX71" s="5">
        <f t="shared" si="97"/>
        <v>2</v>
      </c>
      <c r="BY71" s="5">
        <f t="shared" si="98"/>
        <v>2</v>
      </c>
      <c r="BZ71" s="5">
        <f t="shared" si="99"/>
        <v>1</v>
      </c>
      <c r="CA71" s="4">
        <f t="shared" si="100"/>
        <v>1</v>
      </c>
      <c r="CB71" s="4">
        <f t="shared" si="101"/>
        <v>0</v>
      </c>
      <c r="CC71" s="4">
        <f t="shared" si="102"/>
        <v>0</v>
      </c>
      <c r="CD71" s="4">
        <f t="shared" si="103"/>
        <v>1</v>
      </c>
      <c r="CE71" s="4">
        <f t="shared" si="104"/>
        <v>0</v>
      </c>
      <c r="CF71" s="4">
        <f t="shared" si="105"/>
        <v>1</v>
      </c>
      <c r="CG71" s="4">
        <f t="shared" si="106"/>
        <v>1</v>
      </c>
      <c r="CH71" s="4">
        <f>IF(F71&gt;65,1,0)</f>
        <v>0</v>
      </c>
      <c r="CI71" s="4">
        <f t="shared" si="78"/>
        <v>15</v>
      </c>
      <c r="CJ71" s="4">
        <f t="shared" si="21"/>
        <v>5</v>
      </c>
      <c r="CK71" s="4">
        <v>3</v>
      </c>
      <c r="CL71" s="4">
        <v>2</v>
      </c>
      <c r="CM71" s="4">
        <f t="shared" si="107"/>
        <v>2</v>
      </c>
      <c r="CN71" s="4">
        <f t="shared" si="108"/>
        <v>2</v>
      </c>
      <c r="CO71" s="4">
        <f t="shared" si="109"/>
        <v>1</v>
      </c>
      <c r="CP71" s="4">
        <v>0</v>
      </c>
      <c r="CQ71" s="4">
        <f t="shared" si="110"/>
        <v>0</v>
      </c>
      <c r="CR71" s="4">
        <f>C71</f>
        <v>0</v>
      </c>
      <c r="CS71" s="4">
        <v>0</v>
      </c>
      <c r="CT71" s="4">
        <v>0</v>
      </c>
      <c r="CV71" s="4">
        <v>0</v>
      </c>
      <c r="CW71" s="4">
        <f>B71</f>
        <v>0</v>
      </c>
      <c r="CX71" s="4">
        <v>0</v>
      </c>
      <c r="CY71" s="4">
        <v>0</v>
      </c>
      <c r="CZ71" s="5">
        <f>F71</f>
        <v>65</v>
      </c>
      <c r="DA71" s="4">
        <f>IF(E71=1,1,0)</f>
        <v>1</v>
      </c>
      <c r="DB71" s="4">
        <v>0</v>
      </c>
      <c r="DC71" s="4">
        <v>0</v>
      </c>
      <c r="DD71" s="4">
        <v>0</v>
      </c>
      <c r="DE71" s="5">
        <f>IF(M71&gt;110,1,0)</f>
        <v>0</v>
      </c>
      <c r="DF71" s="4">
        <f>IF(N71&lt;100,1,0)</f>
        <v>0</v>
      </c>
      <c r="DG71" s="4">
        <f>IF(Q71&gt;30,1,0)</f>
        <v>0</v>
      </c>
      <c r="DH71" s="4">
        <v>0</v>
      </c>
      <c r="DI71" s="4">
        <v>0</v>
      </c>
      <c r="DJ71" s="5">
        <f>IF(P71&lt;90,1,0)</f>
        <v>0</v>
      </c>
      <c r="DK71" s="4">
        <f t="shared" si="79"/>
        <v>75</v>
      </c>
      <c r="DL71" s="4">
        <v>2</v>
      </c>
      <c r="DM71" s="4">
        <f t="shared" si="91"/>
        <v>0</v>
      </c>
      <c r="DN71" s="4">
        <f t="shared" si="84"/>
        <v>1</v>
      </c>
      <c r="DO71" s="4">
        <f>M71</f>
        <v>88</v>
      </c>
      <c r="DP71" s="4">
        <f t="shared" si="81"/>
        <v>0</v>
      </c>
      <c r="DQ71" s="4">
        <f t="shared" si="82"/>
        <v>0</v>
      </c>
      <c r="DR71" s="4">
        <v>0</v>
      </c>
      <c r="DS71" s="4">
        <v>0</v>
      </c>
      <c r="DT71" s="4">
        <v>0</v>
      </c>
      <c r="DU71" s="4">
        <v>0</v>
      </c>
      <c r="DV71" s="4">
        <v>1</v>
      </c>
      <c r="DW71" s="4">
        <v>35</v>
      </c>
      <c r="DX71" s="4">
        <v>28</v>
      </c>
      <c r="DY71" s="4">
        <v>38</v>
      </c>
      <c r="DZ71" s="4">
        <v>48</v>
      </c>
      <c r="EA71" s="4">
        <v>56</v>
      </c>
      <c r="EB71" s="24">
        <f>EA71/J71</f>
        <v>26.913138737578436</v>
      </c>
      <c r="EC71" s="4">
        <v>0</v>
      </c>
      <c r="ED71" s="4">
        <v>48</v>
      </c>
      <c r="EE71" s="4">
        <v>31</v>
      </c>
      <c r="EF71" s="4">
        <v>86</v>
      </c>
      <c r="EG71" s="4">
        <v>36</v>
      </c>
      <c r="EH71" s="4">
        <v>50</v>
      </c>
      <c r="EI71" s="4">
        <v>0</v>
      </c>
      <c r="EJ71" s="4">
        <v>58</v>
      </c>
      <c r="EK71" s="4">
        <v>0</v>
      </c>
      <c r="EL71" s="4">
        <v>0</v>
      </c>
      <c r="EM71" s="4">
        <v>8</v>
      </c>
      <c r="EN71" s="4">
        <v>14</v>
      </c>
      <c r="EO71" s="4">
        <v>8</v>
      </c>
      <c r="EP71" s="4">
        <v>9</v>
      </c>
      <c r="EQ71" s="4">
        <v>14</v>
      </c>
      <c r="ER71" s="4">
        <v>9</v>
      </c>
      <c r="ES71" s="4">
        <v>163</v>
      </c>
      <c r="ET71" s="24">
        <v>80.989999999999995</v>
      </c>
      <c r="EU71" s="4">
        <v>0</v>
      </c>
      <c r="EV71" s="7">
        <v>1</v>
      </c>
      <c r="EW71" s="4">
        <v>35</v>
      </c>
      <c r="EX71" s="4">
        <v>44</v>
      </c>
      <c r="EY71" s="4">
        <v>18</v>
      </c>
      <c r="EZ71" s="4">
        <v>56</v>
      </c>
      <c r="FA71" s="24">
        <f>EZ71/J71</f>
        <v>26.913138737578436</v>
      </c>
      <c r="FB71" s="4">
        <v>0</v>
      </c>
      <c r="FC71" s="4">
        <v>26</v>
      </c>
      <c r="FD71" s="4">
        <v>34</v>
      </c>
      <c r="FE71" s="4">
        <v>64</v>
      </c>
      <c r="FF71" s="4">
        <v>0</v>
      </c>
      <c r="FG71" s="6">
        <f t="shared" si="111"/>
        <v>0.70833333333333337</v>
      </c>
      <c r="FH71" s="4">
        <v>0</v>
      </c>
      <c r="FI71" s="5">
        <f t="shared" si="112"/>
        <v>0</v>
      </c>
      <c r="FJ71" s="4">
        <v>0</v>
      </c>
      <c r="FK71" s="4">
        <v>15</v>
      </c>
      <c r="FL71" s="4">
        <v>0</v>
      </c>
      <c r="FM71" s="4">
        <v>5</v>
      </c>
      <c r="FN71" s="31">
        <f t="shared" si="114"/>
        <v>0.66666666666666663</v>
      </c>
      <c r="FO71" s="4">
        <v>22</v>
      </c>
      <c r="FP71" s="4">
        <v>0</v>
      </c>
      <c r="FQ71" s="4">
        <v>0</v>
      </c>
      <c r="FR71" s="4">
        <v>20</v>
      </c>
      <c r="FS71" s="4">
        <v>0</v>
      </c>
      <c r="FT71" s="4">
        <v>1</v>
      </c>
      <c r="FU71" s="4">
        <v>1</v>
      </c>
      <c r="FV71" s="4">
        <v>1</v>
      </c>
      <c r="FW71" s="4">
        <v>1</v>
      </c>
      <c r="FX71" s="24">
        <v>29.5</v>
      </c>
      <c r="FY71" s="24">
        <v>22</v>
      </c>
      <c r="FZ71" s="4">
        <v>0</v>
      </c>
      <c r="GA71" s="4">
        <v>0</v>
      </c>
      <c r="GB71" s="4">
        <v>22</v>
      </c>
      <c r="GC71" s="4">
        <v>0</v>
      </c>
      <c r="GD71" s="4">
        <v>1</v>
      </c>
      <c r="GE71" s="4">
        <v>2</v>
      </c>
      <c r="GF71" s="4">
        <v>1</v>
      </c>
      <c r="GG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1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2</v>
      </c>
      <c r="GZ71" s="4">
        <v>1</v>
      </c>
      <c r="HA71" s="4">
        <v>3</v>
      </c>
      <c r="HB71" s="4">
        <v>1</v>
      </c>
      <c r="HC71" s="4">
        <v>0</v>
      </c>
      <c r="HD71" s="4">
        <v>0</v>
      </c>
      <c r="HE71" s="4">
        <v>1</v>
      </c>
      <c r="HF71" s="4">
        <v>1</v>
      </c>
      <c r="HG71" s="24">
        <v>33</v>
      </c>
      <c r="HH71" s="24">
        <v>32</v>
      </c>
      <c r="HI71" s="5">
        <f t="shared" si="116"/>
        <v>1</v>
      </c>
      <c r="HJ71" s="24">
        <v>22</v>
      </c>
      <c r="HK71" s="24">
        <v>28</v>
      </c>
      <c r="HL71" s="4">
        <v>50</v>
      </c>
      <c r="HM71" s="4">
        <v>0</v>
      </c>
      <c r="HN71" s="4">
        <v>0</v>
      </c>
      <c r="HO71" s="7">
        <v>0.06</v>
      </c>
      <c r="HP71" s="4">
        <v>1</v>
      </c>
      <c r="HQ71" s="7">
        <v>51.76</v>
      </c>
      <c r="HR71" s="4">
        <v>1</v>
      </c>
      <c r="HS71" s="7">
        <v>11.07</v>
      </c>
      <c r="HT71" s="4">
        <v>0</v>
      </c>
      <c r="HU71" s="4">
        <v>4620</v>
      </c>
      <c r="HV71" s="4">
        <v>1</v>
      </c>
      <c r="HW71" s="7">
        <v>93.34</v>
      </c>
      <c r="HX71" s="4">
        <v>0</v>
      </c>
      <c r="HY71" s="4">
        <v>74</v>
      </c>
      <c r="HZ71" s="24">
        <v>56</v>
      </c>
      <c r="IA71" s="4">
        <v>0</v>
      </c>
      <c r="IB71" s="7">
        <v>6.48</v>
      </c>
      <c r="IC71" s="4">
        <v>0</v>
      </c>
      <c r="ID71" s="7">
        <v>4.2699999999999996</v>
      </c>
      <c r="IE71" s="4">
        <v>149</v>
      </c>
      <c r="IF71" s="4">
        <v>0</v>
      </c>
      <c r="IG71" s="4">
        <v>156</v>
      </c>
      <c r="IH71" s="4">
        <v>0</v>
      </c>
      <c r="II71" s="4">
        <v>0</v>
      </c>
      <c r="IJ71" s="4">
        <v>29</v>
      </c>
      <c r="IK71" s="4">
        <v>1</v>
      </c>
      <c r="IL71" s="24">
        <v>33.9</v>
      </c>
      <c r="IM71" s="7">
        <v>5.5</v>
      </c>
      <c r="IN71" s="24">
        <v>17.600000000000001</v>
      </c>
      <c r="IO71" s="24">
        <v>1.2</v>
      </c>
      <c r="IP71" s="24">
        <v>68</v>
      </c>
      <c r="IQ71" s="7">
        <v>3.62</v>
      </c>
      <c r="IT71" s="7">
        <v>0.87</v>
      </c>
      <c r="IU71" s="7">
        <v>41.82</v>
      </c>
      <c r="IV71" s="4">
        <f t="shared" si="115"/>
        <v>1</v>
      </c>
      <c r="IW71" s="24">
        <v>4.47</v>
      </c>
      <c r="IX71" s="4">
        <f t="shared" si="113"/>
        <v>0</v>
      </c>
      <c r="IY71" s="7">
        <v>7.33</v>
      </c>
      <c r="IZ71" s="4">
        <v>51</v>
      </c>
      <c r="JA71" s="4">
        <v>21</v>
      </c>
      <c r="JE71" s="24">
        <v>14</v>
      </c>
      <c r="JF71" s="4">
        <v>45</v>
      </c>
      <c r="JG71" s="4">
        <v>30</v>
      </c>
      <c r="JK71" s="24">
        <v>3.9</v>
      </c>
      <c r="JL71" s="4">
        <v>139</v>
      </c>
      <c r="JM71" s="7">
        <v>1.03</v>
      </c>
      <c r="JO71" s="24">
        <v>3.9</v>
      </c>
      <c r="JP71" s="24">
        <v>2.4</v>
      </c>
    </row>
    <row r="72" spans="1:276" x14ac:dyDescent="0.25">
      <c r="A72" s="3">
        <v>71</v>
      </c>
      <c r="B72" s="3">
        <v>0</v>
      </c>
      <c r="C72" s="3">
        <v>1</v>
      </c>
      <c r="D72" s="3">
        <v>0</v>
      </c>
      <c r="E72" s="5">
        <v>1</v>
      </c>
      <c r="F72" s="5">
        <v>58</v>
      </c>
      <c r="G72" s="55">
        <v>0</v>
      </c>
      <c r="H72" s="6">
        <v>1.7</v>
      </c>
      <c r="I72" s="5">
        <v>150</v>
      </c>
      <c r="J72" s="6">
        <f t="shared" si="89"/>
        <v>2.7106461733354132</v>
      </c>
      <c r="K72" s="6">
        <f t="shared" si="90"/>
        <v>51.903114186851219</v>
      </c>
      <c r="L72" s="5">
        <v>5</v>
      </c>
      <c r="M72" s="5">
        <v>102</v>
      </c>
      <c r="N72" s="5">
        <v>120</v>
      </c>
      <c r="O72" s="5">
        <v>80</v>
      </c>
      <c r="P72" s="5">
        <v>88</v>
      </c>
      <c r="Q72" s="5">
        <v>28</v>
      </c>
      <c r="R72" s="5">
        <v>1</v>
      </c>
      <c r="S72" s="5">
        <v>2</v>
      </c>
      <c r="T72" s="5">
        <v>0</v>
      </c>
      <c r="U72" s="5">
        <v>0</v>
      </c>
      <c r="V72" s="5">
        <v>1</v>
      </c>
      <c r="W72" s="5">
        <v>0</v>
      </c>
      <c r="X72" s="5">
        <v>1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1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1</v>
      </c>
      <c r="AW72" s="5">
        <v>1</v>
      </c>
      <c r="AX72" s="5">
        <v>0</v>
      </c>
      <c r="AY72" s="5">
        <f>IF(F72&gt;60,1,0)</f>
        <v>0</v>
      </c>
      <c r="AZ72" s="5">
        <v>0</v>
      </c>
      <c r="BA72" s="5">
        <f>C72</f>
        <v>1</v>
      </c>
      <c r="BB72" s="5">
        <v>0</v>
      </c>
      <c r="BC72" s="5">
        <v>1</v>
      </c>
      <c r="BD72" s="5">
        <v>1</v>
      </c>
      <c r="BE72" s="5">
        <v>0</v>
      </c>
      <c r="BF72" s="5">
        <v>1</v>
      </c>
      <c r="BG72" s="5">
        <v>0</v>
      </c>
      <c r="BH72" s="5">
        <v>1</v>
      </c>
      <c r="BI72" s="5">
        <v>0</v>
      </c>
      <c r="BJ72" s="5">
        <v>0</v>
      </c>
      <c r="BK72" s="5">
        <v>1</v>
      </c>
      <c r="BL72" s="5">
        <v>0</v>
      </c>
      <c r="BM72" s="5">
        <v>1</v>
      </c>
      <c r="BN72" s="5">
        <f t="shared" si="92"/>
        <v>0</v>
      </c>
      <c r="BO72" s="5">
        <f t="shared" si="93"/>
        <v>1</v>
      </c>
      <c r="BP72" s="5">
        <v>0</v>
      </c>
      <c r="BQ72" s="5">
        <f t="shared" si="94"/>
        <v>0</v>
      </c>
      <c r="BR72" s="5">
        <f t="shared" si="95"/>
        <v>0</v>
      </c>
      <c r="BS72" s="5">
        <f t="shared" si="85"/>
        <v>1</v>
      </c>
      <c r="BT72" s="5">
        <v>1</v>
      </c>
      <c r="BU72" s="23">
        <f t="shared" si="8"/>
        <v>7.5</v>
      </c>
      <c r="BV72" s="23">
        <f t="shared" si="96"/>
        <v>3</v>
      </c>
      <c r="BW72" s="5">
        <v>3</v>
      </c>
      <c r="BX72" s="5">
        <f t="shared" si="97"/>
        <v>2</v>
      </c>
      <c r="BY72" s="5">
        <f t="shared" si="98"/>
        <v>2</v>
      </c>
      <c r="BZ72" s="5">
        <f t="shared" si="99"/>
        <v>0</v>
      </c>
      <c r="CA72" s="4">
        <f t="shared" si="100"/>
        <v>0</v>
      </c>
      <c r="CB72" s="4">
        <f t="shared" si="101"/>
        <v>1</v>
      </c>
      <c r="CC72" s="4">
        <f t="shared" si="102"/>
        <v>0</v>
      </c>
      <c r="CD72" s="4">
        <f t="shared" si="103"/>
        <v>0</v>
      </c>
      <c r="CE72" s="4">
        <f t="shared" si="104"/>
        <v>0</v>
      </c>
      <c r="CF72" s="4">
        <f t="shared" si="105"/>
        <v>0</v>
      </c>
      <c r="CG72" s="4">
        <f t="shared" si="106"/>
        <v>1</v>
      </c>
      <c r="CH72" s="4">
        <f>IF(F72&gt;65,1,0)</f>
        <v>0</v>
      </c>
      <c r="CI72" s="4">
        <f t="shared" si="78"/>
        <v>9</v>
      </c>
      <c r="CJ72" s="4">
        <f t="shared" si="21"/>
        <v>3</v>
      </c>
      <c r="CK72" s="4">
        <v>2</v>
      </c>
      <c r="CL72" s="4">
        <v>2</v>
      </c>
      <c r="CM72" s="4">
        <f t="shared" si="107"/>
        <v>2</v>
      </c>
      <c r="CN72" s="4">
        <f t="shared" si="108"/>
        <v>2</v>
      </c>
      <c r="CO72" s="4">
        <f t="shared" si="109"/>
        <v>1</v>
      </c>
      <c r="CP72" s="4">
        <v>0</v>
      </c>
      <c r="CQ72" s="4">
        <f t="shared" si="110"/>
        <v>1</v>
      </c>
      <c r="CR72" s="4">
        <f>C72</f>
        <v>1</v>
      </c>
      <c r="CS72" s="4">
        <v>0</v>
      </c>
      <c r="CT72" s="4">
        <v>1</v>
      </c>
      <c r="CU72" s="4">
        <v>6</v>
      </c>
      <c r="CV72" s="4">
        <v>1</v>
      </c>
      <c r="CW72" s="4">
        <f>B72</f>
        <v>0</v>
      </c>
      <c r="CX72" s="4">
        <v>0</v>
      </c>
      <c r="CY72" s="4">
        <v>0</v>
      </c>
      <c r="CZ72" s="5">
        <f>F72</f>
        <v>58</v>
      </c>
      <c r="DA72" s="4">
        <f>IF(E72=1,1,0)</f>
        <v>1</v>
      </c>
      <c r="DB72" s="4">
        <v>0</v>
      </c>
      <c r="DC72" s="4">
        <v>1</v>
      </c>
      <c r="DD72" s="4">
        <v>0</v>
      </c>
      <c r="DE72" s="5">
        <f>IF(M72&gt;110,1,0)</f>
        <v>0</v>
      </c>
      <c r="DF72" s="4">
        <f>IF(N72&lt;100,1,0)</f>
        <v>0</v>
      </c>
      <c r="DG72" s="4">
        <f>IF(Q72&gt;30,1,0)</f>
        <v>0</v>
      </c>
      <c r="DH72" s="4">
        <v>0</v>
      </c>
      <c r="DI72" s="4">
        <v>0</v>
      </c>
      <c r="DJ72" s="5">
        <f>IF(P72&lt;90,1,0)</f>
        <v>1</v>
      </c>
      <c r="DK72" s="4">
        <f t="shared" si="79"/>
        <v>98</v>
      </c>
      <c r="DL72" s="4">
        <v>3</v>
      </c>
      <c r="DM72" s="4">
        <f t="shared" si="91"/>
        <v>2</v>
      </c>
      <c r="DN72" s="4">
        <f t="shared" si="84"/>
        <v>2</v>
      </c>
      <c r="DO72" s="4">
        <f>M72</f>
        <v>102</v>
      </c>
      <c r="DP72" s="4">
        <f t="shared" si="81"/>
        <v>1</v>
      </c>
      <c r="DQ72" s="4">
        <f t="shared" si="82"/>
        <v>0</v>
      </c>
      <c r="DR72" s="4">
        <v>1</v>
      </c>
      <c r="DS72" s="4">
        <v>0</v>
      </c>
      <c r="DT72" s="4">
        <v>0</v>
      </c>
      <c r="DU72" s="4">
        <v>0</v>
      </c>
      <c r="DV72" s="4">
        <v>0</v>
      </c>
      <c r="DW72" s="4">
        <v>35</v>
      </c>
      <c r="DX72" s="4">
        <v>55</v>
      </c>
      <c r="DY72" s="4">
        <v>48</v>
      </c>
      <c r="DZ72" s="4">
        <v>65</v>
      </c>
      <c r="EA72" s="4">
        <v>100</v>
      </c>
      <c r="EB72" s="24">
        <f>EA72/J72</f>
        <v>36.891572564393883</v>
      </c>
      <c r="EC72" s="4">
        <v>1</v>
      </c>
      <c r="ED72" s="4">
        <v>65</v>
      </c>
      <c r="EE72" s="4">
        <v>45</v>
      </c>
      <c r="EF72" s="4">
        <v>216</v>
      </c>
      <c r="EG72" s="4">
        <v>113</v>
      </c>
      <c r="EH72" s="4">
        <v>103</v>
      </c>
      <c r="EI72" s="4">
        <v>1</v>
      </c>
      <c r="EJ72" s="4">
        <v>48</v>
      </c>
      <c r="EK72" s="4">
        <v>1</v>
      </c>
      <c r="EL72" s="4">
        <v>0</v>
      </c>
      <c r="EM72" s="4">
        <v>13</v>
      </c>
      <c r="EN72" s="4">
        <v>17</v>
      </c>
      <c r="EO72" s="4">
        <v>5</v>
      </c>
      <c r="EP72" s="4">
        <v>13</v>
      </c>
      <c r="EQ72" s="4">
        <v>17</v>
      </c>
      <c r="ER72" s="4">
        <v>5</v>
      </c>
      <c r="ES72" s="4">
        <v>462</v>
      </c>
      <c r="ET72" s="24">
        <v>184.65</v>
      </c>
      <c r="EU72" s="4">
        <v>1</v>
      </c>
      <c r="EV72" s="7">
        <v>2</v>
      </c>
      <c r="EW72" s="4">
        <v>44</v>
      </c>
      <c r="EX72" s="4">
        <v>60</v>
      </c>
      <c r="EY72" s="4">
        <v>22</v>
      </c>
      <c r="EZ72" s="4">
        <v>80</v>
      </c>
      <c r="FA72" s="24">
        <f>EZ72/J72</f>
        <v>29.513258051515106</v>
      </c>
      <c r="FB72" s="4">
        <v>1</v>
      </c>
      <c r="FC72" s="4">
        <v>43</v>
      </c>
      <c r="FD72" s="4">
        <v>41</v>
      </c>
      <c r="FE72" s="4">
        <v>61</v>
      </c>
      <c r="FF72" s="4">
        <v>1</v>
      </c>
      <c r="FG72" s="6">
        <f t="shared" si="111"/>
        <v>0.63076923076923075</v>
      </c>
      <c r="FH72" s="4">
        <v>0</v>
      </c>
      <c r="FI72" s="5">
        <f t="shared" si="112"/>
        <v>0</v>
      </c>
      <c r="FJ72" s="4">
        <v>0</v>
      </c>
      <c r="FO72" s="4">
        <v>34</v>
      </c>
      <c r="FP72" s="4">
        <v>0</v>
      </c>
      <c r="FQ72" s="4">
        <v>1</v>
      </c>
      <c r="FR72" s="4">
        <v>15</v>
      </c>
      <c r="FS72" s="4">
        <v>1</v>
      </c>
      <c r="FT72" s="4">
        <v>1</v>
      </c>
      <c r="FU72" s="4">
        <v>3</v>
      </c>
      <c r="FV72" s="4">
        <v>1</v>
      </c>
      <c r="FW72" s="4">
        <v>2</v>
      </c>
      <c r="FX72" s="24">
        <v>36</v>
      </c>
      <c r="FY72" s="24">
        <v>34</v>
      </c>
      <c r="FZ72" s="4">
        <v>1</v>
      </c>
      <c r="GA72" s="4">
        <v>0</v>
      </c>
      <c r="GB72" s="4">
        <v>36</v>
      </c>
      <c r="GC72" s="4">
        <v>1</v>
      </c>
      <c r="GD72" s="4">
        <v>1</v>
      </c>
      <c r="GE72" s="4">
        <v>3</v>
      </c>
      <c r="GF72" s="4">
        <v>3</v>
      </c>
      <c r="GG72" s="4">
        <v>0</v>
      </c>
      <c r="GI72" s="4">
        <v>1</v>
      </c>
      <c r="GJ72" s="4">
        <v>0</v>
      </c>
      <c r="GK72" s="4">
        <v>1</v>
      </c>
      <c r="GL72" s="4">
        <v>1</v>
      </c>
      <c r="GM72" s="4">
        <v>0</v>
      </c>
      <c r="GN72" s="4">
        <v>1</v>
      </c>
      <c r="GO72" s="4">
        <v>1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2</v>
      </c>
      <c r="GZ72" s="4">
        <v>1</v>
      </c>
      <c r="HA72" s="4">
        <v>3</v>
      </c>
      <c r="HB72" s="4">
        <v>0</v>
      </c>
      <c r="HC72" s="4">
        <v>0</v>
      </c>
      <c r="HD72" s="4">
        <v>0</v>
      </c>
      <c r="HE72" s="4">
        <v>1</v>
      </c>
      <c r="HF72" s="4">
        <v>1</v>
      </c>
      <c r="HG72" s="24">
        <v>43.6</v>
      </c>
      <c r="HH72" s="24">
        <v>36</v>
      </c>
      <c r="HI72" s="5">
        <f t="shared" si="116"/>
        <v>1</v>
      </c>
      <c r="HJ72" s="24">
        <v>26</v>
      </c>
      <c r="HK72" s="24">
        <v>32</v>
      </c>
      <c r="HL72" s="4">
        <v>50</v>
      </c>
      <c r="HM72" s="4">
        <v>0</v>
      </c>
      <c r="HN72" s="4">
        <v>0</v>
      </c>
      <c r="HO72" s="7">
        <v>0.01</v>
      </c>
      <c r="HP72" s="4">
        <v>0</v>
      </c>
      <c r="HQ72" s="7">
        <v>126.64</v>
      </c>
      <c r="HR72" s="4">
        <v>0</v>
      </c>
      <c r="HS72" s="7">
        <v>15.32</v>
      </c>
      <c r="HT72" s="4">
        <v>0</v>
      </c>
      <c r="HU72" s="4">
        <v>4360</v>
      </c>
      <c r="HV72" s="4">
        <v>1</v>
      </c>
      <c r="HW72" s="7">
        <v>134.58000000000001</v>
      </c>
      <c r="HX72" s="4">
        <v>1</v>
      </c>
      <c r="HY72" s="4">
        <v>50</v>
      </c>
      <c r="HZ72" s="24">
        <v>189</v>
      </c>
      <c r="IA72" s="4">
        <v>1</v>
      </c>
      <c r="IB72" s="7">
        <v>10.33</v>
      </c>
      <c r="IC72" s="4">
        <v>1</v>
      </c>
      <c r="ID72" s="7">
        <v>4.8</v>
      </c>
      <c r="IE72" s="4">
        <v>165</v>
      </c>
      <c r="IF72" s="4">
        <v>0</v>
      </c>
      <c r="IG72" s="4">
        <v>134</v>
      </c>
      <c r="IH72" s="4">
        <v>0</v>
      </c>
      <c r="II72" s="4">
        <v>1</v>
      </c>
      <c r="IJ72" s="4">
        <v>29</v>
      </c>
      <c r="IK72" s="4">
        <v>1</v>
      </c>
      <c r="IL72" s="24">
        <v>36.9</v>
      </c>
      <c r="IM72" s="7">
        <v>6.35</v>
      </c>
      <c r="IN72" s="24">
        <v>16.100000000000001</v>
      </c>
      <c r="IO72" s="24">
        <v>1.3</v>
      </c>
      <c r="IP72" s="24">
        <v>64</v>
      </c>
      <c r="IQ72" s="7">
        <v>4.3099999999999996</v>
      </c>
      <c r="IT72" s="7">
        <v>1.3</v>
      </c>
      <c r="IU72" s="7">
        <v>217.55</v>
      </c>
      <c r="IV72" s="4">
        <f t="shared" si="115"/>
        <v>1</v>
      </c>
      <c r="IW72" s="24">
        <v>4.3</v>
      </c>
      <c r="IX72" s="4">
        <f t="shared" si="113"/>
        <v>0</v>
      </c>
      <c r="IY72" s="7">
        <v>7.33</v>
      </c>
      <c r="IZ72" s="4">
        <v>49</v>
      </c>
      <c r="JA72" s="4">
        <v>15</v>
      </c>
      <c r="JE72" s="24">
        <v>18.899999999999999</v>
      </c>
      <c r="JF72" s="4">
        <v>60</v>
      </c>
      <c r="JG72" s="4">
        <v>16</v>
      </c>
      <c r="JK72" s="24">
        <v>4.0999999999999996</v>
      </c>
      <c r="JL72" s="4">
        <v>132</v>
      </c>
      <c r="JM72" s="7">
        <v>0.95</v>
      </c>
      <c r="JO72" s="24">
        <v>4.8</v>
      </c>
      <c r="JP72" s="24">
        <v>2</v>
      </c>
    </row>
    <row r="73" spans="1:276" x14ac:dyDescent="0.25">
      <c r="A73" s="3">
        <v>72</v>
      </c>
      <c r="B73" s="3">
        <v>0</v>
      </c>
      <c r="C73" s="3">
        <v>0</v>
      </c>
      <c r="D73" s="3">
        <v>1</v>
      </c>
      <c r="E73" s="5">
        <v>1</v>
      </c>
      <c r="F73" s="5">
        <v>68</v>
      </c>
      <c r="G73" s="55">
        <v>0</v>
      </c>
      <c r="H73" s="6">
        <v>1.72</v>
      </c>
      <c r="I73" s="5">
        <v>63</v>
      </c>
      <c r="J73" s="6">
        <f t="shared" si="89"/>
        <v>1.7432428117855598</v>
      </c>
      <c r="K73" s="6">
        <f t="shared" si="90"/>
        <v>21.295294753921041</v>
      </c>
      <c r="L73" s="5">
        <v>1</v>
      </c>
      <c r="M73" s="5">
        <v>102</v>
      </c>
      <c r="N73" s="5">
        <v>110</v>
      </c>
      <c r="O73" s="5">
        <v>70</v>
      </c>
      <c r="P73" s="5">
        <v>91</v>
      </c>
      <c r="Q73" s="5">
        <v>30</v>
      </c>
      <c r="R73" s="5">
        <v>1</v>
      </c>
      <c r="S73" s="5">
        <v>2</v>
      </c>
      <c r="T73" s="5">
        <v>0</v>
      </c>
      <c r="U73" s="5">
        <v>0</v>
      </c>
      <c r="V73" s="5">
        <v>1</v>
      </c>
      <c r="W73" s="5">
        <v>0</v>
      </c>
      <c r="X73" s="5">
        <v>0</v>
      </c>
      <c r="Y73" s="5">
        <v>0</v>
      </c>
      <c r="Z73" s="5">
        <v>0</v>
      </c>
      <c r="AA73" s="5">
        <v>1</v>
      </c>
      <c r="AB73" s="5">
        <v>1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1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1</v>
      </c>
      <c r="AX73" s="5">
        <v>0</v>
      </c>
      <c r="AY73" s="5">
        <f>IF(F73&gt;60,1,0)</f>
        <v>1</v>
      </c>
      <c r="AZ73" s="5">
        <v>0</v>
      </c>
      <c r="BA73" s="5">
        <f>C73</f>
        <v>0</v>
      </c>
      <c r="BB73" s="5">
        <v>0</v>
      </c>
      <c r="BC73" s="5">
        <v>0</v>
      </c>
      <c r="BD73" s="5">
        <v>1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1</v>
      </c>
      <c r="BL73" s="5">
        <v>0</v>
      </c>
      <c r="BM73" s="5">
        <v>1</v>
      </c>
      <c r="BN73" s="5">
        <f t="shared" si="92"/>
        <v>1</v>
      </c>
      <c r="BO73" s="5">
        <f t="shared" si="93"/>
        <v>1</v>
      </c>
      <c r="BP73" s="5">
        <v>0</v>
      </c>
      <c r="BQ73" s="5">
        <f t="shared" si="94"/>
        <v>0</v>
      </c>
      <c r="BR73" s="5">
        <f t="shared" si="95"/>
        <v>0</v>
      </c>
      <c r="BS73" s="5">
        <f t="shared" si="85"/>
        <v>1</v>
      </c>
      <c r="BT73" s="5">
        <v>1</v>
      </c>
      <c r="BU73" s="23">
        <f t="shared" si="8"/>
        <v>9</v>
      </c>
      <c r="BV73" s="23">
        <f t="shared" si="96"/>
        <v>4</v>
      </c>
      <c r="BW73" s="5">
        <v>3</v>
      </c>
      <c r="BX73" s="5">
        <f t="shared" si="97"/>
        <v>2</v>
      </c>
      <c r="BY73" s="5">
        <f t="shared" si="98"/>
        <v>2</v>
      </c>
      <c r="BZ73" s="5">
        <f t="shared" si="99"/>
        <v>1</v>
      </c>
      <c r="CA73" s="4">
        <f t="shared" si="100"/>
        <v>0</v>
      </c>
      <c r="CB73" s="4">
        <f t="shared" si="101"/>
        <v>1</v>
      </c>
      <c r="CC73" s="4">
        <f t="shared" si="102"/>
        <v>0</v>
      </c>
      <c r="CD73" s="4">
        <f t="shared" si="103"/>
        <v>0</v>
      </c>
      <c r="CE73" s="4">
        <f t="shared" si="104"/>
        <v>0</v>
      </c>
      <c r="CF73" s="4">
        <f t="shared" si="105"/>
        <v>0</v>
      </c>
      <c r="CG73" s="4">
        <f t="shared" si="106"/>
        <v>1</v>
      </c>
      <c r="CH73" s="4">
        <f>IF(F73&gt;65,1,0)</f>
        <v>1</v>
      </c>
      <c r="CI73" s="4">
        <f t="shared" si="78"/>
        <v>13</v>
      </c>
      <c r="CJ73" s="4">
        <f t="shared" si="21"/>
        <v>5</v>
      </c>
      <c r="CK73" s="4">
        <v>3</v>
      </c>
      <c r="CL73" s="4">
        <v>3</v>
      </c>
      <c r="CM73" s="4">
        <f t="shared" si="107"/>
        <v>2</v>
      </c>
      <c r="CN73" s="4">
        <f t="shared" si="108"/>
        <v>2</v>
      </c>
      <c r="CO73" s="4">
        <f t="shared" si="109"/>
        <v>1</v>
      </c>
      <c r="CP73" s="4">
        <v>3</v>
      </c>
      <c r="CQ73" s="4">
        <f t="shared" si="110"/>
        <v>0</v>
      </c>
      <c r="CR73" s="4">
        <f>C73</f>
        <v>0</v>
      </c>
      <c r="CS73" s="4">
        <v>1</v>
      </c>
      <c r="CT73" s="4">
        <v>1</v>
      </c>
      <c r="CU73" s="4">
        <v>6</v>
      </c>
      <c r="CV73" s="4">
        <v>1</v>
      </c>
      <c r="CW73" s="4">
        <f>B73</f>
        <v>0</v>
      </c>
      <c r="CX73" s="4">
        <v>0</v>
      </c>
      <c r="CY73" s="4">
        <v>0</v>
      </c>
      <c r="CZ73" s="5">
        <f>F73</f>
        <v>68</v>
      </c>
      <c r="DA73" s="4">
        <f>IF(E73=1,1,0)</f>
        <v>1</v>
      </c>
      <c r="DB73" s="4">
        <v>0</v>
      </c>
      <c r="DC73" s="4">
        <v>1</v>
      </c>
      <c r="DD73" s="4">
        <v>0</v>
      </c>
      <c r="DE73" s="5">
        <f>IF(M73&gt;110,1,0)</f>
        <v>0</v>
      </c>
      <c r="DF73" s="4">
        <f>IF(N73&lt;100,1,0)</f>
        <v>0</v>
      </c>
      <c r="DG73" s="4">
        <f>IF(Q73&gt;30,1,0)</f>
        <v>0</v>
      </c>
      <c r="DH73" s="4">
        <v>0</v>
      </c>
      <c r="DI73" s="4">
        <v>0</v>
      </c>
      <c r="DJ73" s="5">
        <f>IF(P73&lt;90,1,0)</f>
        <v>0</v>
      </c>
      <c r="DK73" s="4">
        <f t="shared" si="79"/>
        <v>88</v>
      </c>
      <c r="DL73" s="4">
        <v>3</v>
      </c>
      <c r="DM73" s="4">
        <f t="shared" si="91"/>
        <v>1</v>
      </c>
      <c r="DN73" s="4">
        <f t="shared" si="84"/>
        <v>2</v>
      </c>
      <c r="DO73" s="4">
        <f>M73</f>
        <v>102</v>
      </c>
      <c r="DP73" s="4">
        <f t="shared" si="81"/>
        <v>1</v>
      </c>
      <c r="DQ73" s="4">
        <f t="shared" si="82"/>
        <v>0</v>
      </c>
      <c r="DR73" s="4">
        <v>1</v>
      </c>
      <c r="DS73" s="4">
        <v>0</v>
      </c>
      <c r="DT73" s="4">
        <v>0</v>
      </c>
      <c r="DU73" s="4">
        <v>0</v>
      </c>
      <c r="DV73" s="4">
        <v>1</v>
      </c>
      <c r="DW73" s="4">
        <v>38</v>
      </c>
      <c r="DX73" s="4">
        <v>48</v>
      </c>
      <c r="DY73" s="4">
        <v>51</v>
      </c>
      <c r="DZ73" s="4">
        <v>63</v>
      </c>
      <c r="EA73" s="4">
        <v>70</v>
      </c>
      <c r="EB73" s="24">
        <f>EA73/J73</f>
        <v>40.155048698179201</v>
      </c>
      <c r="EC73" s="4">
        <v>1</v>
      </c>
      <c r="ED73" s="4">
        <v>59</v>
      </c>
      <c r="EE73" s="4">
        <v>43</v>
      </c>
      <c r="EF73" s="4">
        <v>175</v>
      </c>
      <c r="EG73" s="4">
        <v>85</v>
      </c>
      <c r="EH73" s="4">
        <v>90</v>
      </c>
      <c r="EI73" s="4">
        <v>1</v>
      </c>
      <c r="EJ73" s="4">
        <v>47</v>
      </c>
      <c r="EK73" s="4">
        <v>1</v>
      </c>
      <c r="EL73" s="4">
        <v>0</v>
      </c>
      <c r="EM73" s="4">
        <v>14</v>
      </c>
      <c r="EN73" s="4">
        <v>15</v>
      </c>
      <c r="EP73" s="4">
        <v>12</v>
      </c>
      <c r="EQ73" s="4">
        <v>17</v>
      </c>
      <c r="ES73" s="4">
        <v>355</v>
      </c>
      <c r="ET73" s="24">
        <v>190.49</v>
      </c>
      <c r="EU73" s="4">
        <v>1</v>
      </c>
      <c r="EV73" s="7">
        <v>1.25</v>
      </c>
      <c r="EW73" s="4">
        <v>48</v>
      </c>
      <c r="EX73" s="4">
        <v>64</v>
      </c>
      <c r="EY73" s="4">
        <v>24</v>
      </c>
      <c r="EZ73" s="4">
        <v>70</v>
      </c>
      <c r="FA73" s="24">
        <f>EZ73/J73</f>
        <v>40.155048698179201</v>
      </c>
      <c r="FB73" s="4">
        <v>1</v>
      </c>
      <c r="FC73" s="4">
        <v>30</v>
      </c>
      <c r="FD73" s="4">
        <v>41</v>
      </c>
      <c r="FE73" s="4">
        <v>67</v>
      </c>
      <c r="FF73" s="4">
        <v>1</v>
      </c>
      <c r="FG73" s="6">
        <f t="shared" si="111"/>
        <v>0.69491525423728817</v>
      </c>
      <c r="FH73" s="4">
        <v>0</v>
      </c>
      <c r="FI73" s="5">
        <f t="shared" si="112"/>
        <v>0</v>
      </c>
      <c r="FJ73" s="4">
        <v>0</v>
      </c>
      <c r="FK73" s="4">
        <v>24</v>
      </c>
      <c r="FL73" s="4">
        <v>1</v>
      </c>
      <c r="FM73" s="4">
        <v>19</v>
      </c>
      <c r="FN73" s="31">
        <f t="shared" si="114"/>
        <v>0.20833333333333334</v>
      </c>
      <c r="FO73" s="4">
        <v>53</v>
      </c>
      <c r="FP73" s="4">
        <v>0</v>
      </c>
      <c r="FQ73" s="4">
        <v>0</v>
      </c>
      <c r="FR73" s="4">
        <v>16</v>
      </c>
      <c r="FS73" s="4">
        <v>1</v>
      </c>
      <c r="FT73" s="4">
        <v>2</v>
      </c>
      <c r="FU73" s="4">
        <v>2</v>
      </c>
      <c r="FV73" s="4">
        <v>1</v>
      </c>
      <c r="FW73" s="4">
        <v>3</v>
      </c>
      <c r="FX73" s="24">
        <v>35</v>
      </c>
      <c r="FY73" s="24">
        <v>53</v>
      </c>
      <c r="FZ73" s="4">
        <v>2</v>
      </c>
      <c r="GA73" s="4">
        <v>1</v>
      </c>
      <c r="GB73" s="4">
        <v>28</v>
      </c>
      <c r="GC73" s="4">
        <v>1</v>
      </c>
      <c r="GD73" s="4">
        <v>1</v>
      </c>
      <c r="GE73" s="4">
        <v>2</v>
      </c>
      <c r="GF73" s="4">
        <v>3</v>
      </c>
      <c r="GG73" s="4">
        <v>0</v>
      </c>
      <c r="GI73" s="4">
        <v>0</v>
      </c>
      <c r="GJ73" s="4">
        <v>0</v>
      </c>
      <c r="GK73" s="4">
        <v>1</v>
      </c>
      <c r="GL73" s="4">
        <v>1</v>
      </c>
      <c r="GM73" s="4">
        <v>0</v>
      </c>
      <c r="GN73" s="4">
        <v>1</v>
      </c>
      <c r="GO73" s="4">
        <v>1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2</v>
      </c>
      <c r="GZ73" s="4">
        <v>1</v>
      </c>
      <c r="HA73" s="4">
        <v>2</v>
      </c>
      <c r="HB73" s="4">
        <v>0</v>
      </c>
      <c r="HC73" s="4">
        <v>0</v>
      </c>
      <c r="HD73" s="4">
        <v>0</v>
      </c>
      <c r="HE73" s="4">
        <v>1</v>
      </c>
      <c r="HF73" s="4">
        <v>1</v>
      </c>
      <c r="HG73" s="24">
        <v>37</v>
      </c>
      <c r="HH73" s="24">
        <v>35</v>
      </c>
      <c r="HI73" s="5">
        <f t="shared" si="116"/>
        <v>1</v>
      </c>
      <c r="HJ73" s="24">
        <v>25</v>
      </c>
      <c r="HK73" s="24">
        <v>30</v>
      </c>
      <c r="HL73" s="4">
        <v>50</v>
      </c>
      <c r="HM73" s="4">
        <v>1</v>
      </c>
      <c r="HN73" s="4">
        <v>0</v>
      </c>
      <c r="HO73" s="7">
        <v>0.03</v>
      </c>
      <c r="HP73" s="4">
        <v>1</v>
      </c>
      <c r="HQ73" s="7">
        <v>79.599999999999994</v>
      </c>
      <c r="HR73" s="4">
        <v>0</v>
      </c>
      <c r="HS73" s="7">
        <v>15.39</v>
      </c>
      <c r="HT73" s="4">
        <v>0</v>
      </c>
      <c r="HU73" s="4">
        <v>717</v>
      </c>
      <c r="HV73" s="4">
        <v>1</v>
      </c>
      <c r="HW73" s="7">
        <v>139.46</v>
      </c>
      <c r="HX73" s="4">
        <v>1</v>
      </c>
      <c r="HY73" s="4">
        <v>44</v>
      </c>
      <c r="HZ73" s="24">
        <v>1800</v>
      </c>
      <c r="IA73" s="4">
        <v>1</v>
      </c>
      <c r="IB73" s="7">
        <v>7.45</v>
      </c>
      <c r="IC73" s="4">
        <v>0</v>
      </c>
      <c r="ID73" s="7">
        <v>4.28</v>
      </c>
      <c r="IE73" s="4">
        <v>126</v>
      </c>
      <c r="IF73" s="4">
        <v>0</v>
      </c>
      <c r="IG73" s="4">
        <v>199</v>
      </c>
      <c r="IH73" s="4">
        <v>0</v>
      </c>
      <c r="II73" s="4">
        <v>0</v>
      </c>
      <c r="IJ73" s="4">
        <v>15</v>
      </c>
      <c r="IK73" s="4">
        <v>0</v>
      </c>
      <c r="IL73" s="24">
        <v>53.8</v>
      </c>
      <c r="IM73" s="7">
        <v>3.41</v>
      </c>
      <c r="IN73" s="24">
        <v>25.8</v>
      </c>
      <c r="IO73" s="24">
        <v>2.2400000000000002</v>
      </c>
      <c r="IP73" s="24">
        <v>31.9</v>
      </c>
      <c r="IQ73" s="7">
        <v>2.8</v>
      </c>
      <c r="IT73" s="7">
        <v>0.8</v>
      </c>
      <c r="IU73" s="7">
        <v>23.32</v>
      </c>
      <c r="IV73" s="4">
        <f t="shared" si="115"/>
        <v>1</v>
      </c>
      <c r="IW73" s="24">
        <v>5.9</v>
      </c>
      <c r="IX73" s="4">
        <f t="shared" si="113"/>
        <v>0</v>
      </c>
    </row>
    <row r="74" spans="1:276" x14ac:dyDescent="0.25">
      <c r="A74" s="3">
        <v>73</v>
      </c>
      <c r="B74" s="3">
        <v>0</v>
      </c>
      <c r="C74" s="3">
        <v>1</v>
      </c>
      <c r="D74" s="3">
        <v>0</v>
      </c>
      <c r="E74" s="5">
        <v>2</v>
      </c>
      <c r="F74" s="5">
        <v>73</v>
      </c>
      <c r="G74" s="55">
        <v>0</v>
      </c>
      <c r="H74" s="6">
        <v>1.6</v>
      </c>
      <c r="I74" s="5">
        <v>90</v>
      </c>
      <c r="J74" s="6">
        <f t="shared" si="89"/>
        <v>2.0313998488507155</v>
      </c>
      <c r="K74" s="6">
        <f t="shared" si="90"/>
        <v>35.156249999999993</v>
      </c>
      <c r="L74" s="5">
        <v>4</v>
      </c>
      <c r="M74" s="5">
        <v>88</v>
      </c>
      <c r="N74" s="5">
        <v>140</v>
      </c>
      <c r="O74" s="5">
        <v>90</v>
      </c>
      <c r="P74" s="5">
        <v>92</v>
      </c>
      <c r="Q74" s="5">
        <v>22</v>
      </c>
      <c r="R74" s="5">
        <v>1</v>
      </c>
      <c r="S74" s="5">
        <v>2</v>
      </c>
      <c r="T74" s="5">
        <v>0</v>
      </c>
      <c r="U74" s="5">
        <v>0</v>
      </c>
      <c r="V74" s="5">
        <v>0</v>
      </c>
      <c r="W74" s="5">
        <v>1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</v>
      </c>
      <c r="AT74" s="5">
        <v>0</v>
      </c>
      <c r="AU74" s="5">
        <v>0</v>
      </c>
      <c r="AV74" s="5">
        <v>0</v>
      </c>
      <c r="AW74" s="5">
        <v>1</v>
      </c>
      <c r="AX74" s="5">
        <v>1</v>
      </c>
      <c r="AY74" s="5">
        <f>IF(F74&gt;60,1,0)</f>
        <v>1</v>
      </c>
      <c r="AZ74" s="5">
        <v>0</v>
      </c>
      <c r="BA74" s="5">
        <f>C74</f>
        <v>1</v>
      </c>
      <c r="BB74" s="5">
        <v>0</v>
      </c>
      <c r="BC74" s="5">
        <v>1</v>
      </c>
      <c r="BD74" s="5">
        <v>1</v>
      </c>
      <c r="BE74" s="5">
        <v>0</v>
      </c>
      <c r="BF74" s="5">
        <v>1</v>
      </c>
      <c r="BG74" s="5">
        <v>0</v>
      </c>
      <c r="BH74" s="5">
        <v>0</v>
      </c>
      <c r="BI74" s="5">
        <v>1</v>
      </c>
      <c r="BJ74" s="5">
        <v>0</v>
      </c>
      <c r="BK74" s="5">
        <v>0</v>
      </c>
      <c r="BL74" s="5">
        <v>1</v>
      </c>
      <c r="BM74" s="5">
        <v>0</v>
      </c>
      <c r="BN74" s="5">
        <f t="shared" si="92"/>
        <v>0</v>
      </c>
      <c r="BO74" s="5">
        <f t="shared" si="93"/>
        <v>0</v>
      </c>
      <c r="BP74" s="5">
        <v>0</v>
      </c>
      <c r="BQ74" s="5">
        <f t="shared" si="94"/>
        <v>1</v>
      </c>
      <c r="BR74" s="5">
        <f t="shared" si="95"/>
        <v>0</v>
      </c>
      <c r="BS74" s="5">
        <f t="shared" si="85"/>
        <v>0</v>
      </c>
      <c r="BT74" s="5">
        <v>1</v>
      </c>
      <c r="BU74" s="23">
        <f t="shared" si="8"/>
        <v>4</v>
      </c>
      <c r="BV74" s="23">
        <f t="shared" si="96"/>
        <v>2</v>
      </c>
      <c r="BW74" s="5">
        <v>2</v>
      </c>
      <c r="BX74" s="5">
        <f t="shared" si="97"/>
        <v>1</v>
      </c>
      <c r="BY74" s="5">
        <f t="shared" si="98"/>
        <v>2</v>
      </c>
      <c r="BZ74" s="5">
        <f t="shared" si="99"/>
        <v>0</v>
      </c>
      <c r="CA74" s="4">
        <f t="shared" si="100"/>
        <v>1</v>
      </c>
      <c r="CB74" s="4">
        <f t="shared" si="101"/>
        <v>0</v>
      </c>
      <c r="CC74" s="4">
        <f t="shared" si="102"/>
        <v>0</v>
      </c>
      <c r="CD74" s="4">
        <f t="shared" si="103"/>
        <v>1</v>
      </c>
      <c r="CE74" s="4">
        <f t="shared" si="104"/>
        <v>0</v>
      </c>
      <c r="CF74" s="4">
        <f t="shared" si="105"/>
        <v>1</v>
      </c>
      <c r="CG74" s="4">
        <f t="shared" si="106"/>
        <v>0</v>
      </c>
      <c r="CH74" s="4">
        <f>IF(F74&gt;65,1,0)</f>
        <v>1</v>
      </c>
      <c r="CI74" s="4">
        <f t="shared" si="78"/>
        <v>9</v>
      </c>
      <c r="CJ74" s="4">
        <f t="shared" si="21"/>
        <v>4</v>
      </c>
      <c r="CK74" s="4">
        <v>2</v>
      </c>
      <c r="CL74" s="4">
        <v>2</v>
      </c>
      <c r="CM74" s="4">
        <f t="shared" si="107"/>
        <v>2</v>
      </c>
      <c r="CN74" s="4">
        <f t="shared" si="108"/>
        <v>2</v>
      </c>
      <c r="CO74" s="4">
        <f t="shared" si="109"/>
        <v>1</v>
      </c>
      <c r="CP74" s="4">
        <v>0</v>
      </c>
      <c r="CQ74" s="4">
        <f t="shared" si="110"/>
        <v>0</v>
      </c>
      <c r="CR74" s="4">
        <f>C74</f>
        <v>1</v>
      </c>
      <c r="CS74" s="4">
        <v>0</v>
      </c>
      <c r="CT74" s="4">
        <v>0</v>
      </c>
      <c r="CV74" s="4">
        <v>0</v>
      </c>
      <c r="CW74" s="4">
        <f>B74</f>
        <v>0</v>
      </c>
      <c r="CX74" s="4">
        <v>0</v>
      </c>
      <c r="CY74" s="4">
        <v>1</v>
      </c>
      <c r="CZ74" s="5">
        <f>F74</f>
        <v>73</v>
      </c>
      <c r="DA74" s="4">
        <f>IF(E74=1,1,0)</f>
        <v>0</v>
      </c>
      <c r="DB74" s="4">
        <v>0</v>
      </c>
      <c r="DC74" s="4">
        <v>1</v>
      </c>
      <c r="DD74" s="4">
        <v>0</v>
      </c>
      <c r="DE74" s="5">
        <f>IF(M74&gt;110,1,0)</f>
        <v>0</v>
      </c>
      <c r="DF74" s="4">
        <f>IF(N74&lt;100,1,0)</f>
        <v>0</v>
      </c>
      <c r="DG74" s="4">
        <f>IF(Q74&gt;30,1,0)</f>
        <v>0</v>
      </c>
      <c r="DH74" s="4">
        <v>0</v>
      </c>
      <c r="DI74" s="4">
        <v>0</v>
      </c>
      <c r="DJ74" s="5">
        <f>IF(P74&lt;90,1,0)</f>
        <v>0</v>
      </c>
      <c r="DK74" s="4">
        <f t="shared" si="79"/>
        <v>83</v>
      </c>
      <c r="DL74" s="4">
        <v>2</v>
      </c>
      <c r="DM74" s="4">
        <f t="shared" si="91"/>
        <v>1</v>
      </c>
      <c r="DN74" s="4">
        <f t="shared" si="84"/>
        <v>2</v>
      </c>
      <c r="DO74" s="4">
        <f>M74</f>
        <v>88</v>
      </c>
      <c r="DP74" s="4">
        <f t="shared" si="81"/>
        <v>0</v>
      </c>
      <c r="DQ74" s="4">
        <f t="shared" si="82"/>
        <v>0</v>
      </c>
      <c r="DR74" s="4">
        <v>0</v>
      </c>
      <c r="DS74" s="4">
        <v>0</v>
      </c>
      <c r="DT74" s="4">
        <v>1</v>
      </c>
      <c r="DU74" s="4">
        <v>0</v>
      </c>
      <c r="DV74" s="4">
        <v>0</v>
      </c>
      <c r="DW74" s="4">
        <v>38</v>
      </c>
      <c r="DX74" s="4">
        <v>40</v>
      </c>
      <c r="DY74" s="4">
        <v>43</v>
      </c>
      <c r="DZ74" s="4">
        <v>51</v>
      </c>
      <c r="EA74" s="4">
        <v>88</v>
      </c>
      <c r="EB74" s="24">
        <f>EA74/J74</f>
        <v>43.319881139986727</v>
      </c>
      <c r="EC74" s="4">
        <v>1</v>
      </c>
      <c r="ED74" s="4">
        <v>49</v>
      </c>
      <c r="EE74" s="4">
        <v>29</v>
      </c>
      <c r="EF74" s="4">
        <v>73</v>
      </c>
      <c r="EG74" s="4">
        <v>30</v>
      </c>
      <c r="EH74" s="4">
        <v>43</v>
      </c>
      <c r="EI74" s="4">
        <v>0</v>
      </c>
      <c r="EJ74" s="4">
        <v>58</v>
      </c>
      <c r="EK74" s="4">
        <v>0</v>
      </c>
      <c r="EL74" s="4">
        <v>0</v>
      </c>
      <c r="EM74" s="4">
        <v>12</v>
      </c>
      <c r="EN74" s="4">
        <v>16</v>
      </c>
      <c r="EP74" s="4">
        <v>11</v>
      </c>
      <c r="EQ74" s="4">
        <v>15</v>
      </c>
      <c r="ES74" s="4">
        <v>200</v>
      </c>
      <c r="ET74" s="24">
        <v>105.38</v>
      </c>
      <c r="EU74" s="4">
        <v>0</v>
      </c>
      <c r="EV74" s="7">
        <v>1</v>
      </c>
      <c r="EW74" s="4">
        <v>40</v>
      </c>
      <c r="EX74" s="4">
        <v>52</v>
      </c>
      <c r="EY74" s="4">
        <v>22</v>
      </c>
      <c r="EZ74" s="4">
        <v>80</v>
      </c>
      <c r="FA74" s="24">
        <f>EZ74/J74</f>
        <v>39.381710127260661</v>
      </c>
      <c r="FB74" s="4">
        <v>1</v>
      </c>
      <c r="FC74" s="4">
        <v>28</v>
      </c>
      <c r="FD74" s="4">
        <v>36</v>
      </c>
      <c r="FE74" s="4">
        <v>60</v>
      </c>
      <c r="FF74" s="4">
        <v>1</v>
      </c>
      <c r="FG74" s="6">
        <f t="shared" si="111"/>
        <v>0.73469387755102045</v>
      </c>
      <c r="FH74" s="4">
        <v>0</v>
      </c>
      <c r="FI74" s="5">
        <f t="shared" si="112"/>
        <v>0</v>
      </c>
      <c r="FJ74" s="4">
        <v>0</v>
      </c>
      <c r="FK74" s="4">
        <v>23</v>
      </c>
      <c r="FL74" s="4">
        <v>1</v>
      </c>
      <c r="FM74" s="4">
        <v>19</v>
      </c>
      <c r="FN74" s="31">
        <f t="shared" si="114"/>
        <v>0.17391304347826086</v>
      </c>
      <c r="FO74" s="4">
        <v>52</v>
      </c>
      <c r="FP74" s="4">
        <v>0</v>
      </c>
      <c r="FQ74" s="4">
        <v>1</v>
      </c>
      <c r="FR74" s="4">
        <v>16</v>
      </c>
      <c r="FS74" s="4">
        <v>1</v>
      </c>
      <c r="FT74" s="4">
        <v>1</v>
      </c>
      <c r="FU74" s="4">
        <v>2</v>
      </c>
      <c r="FV74" s="4">
        <v>1</v>
      </c>
      <c r="FW74" s="4">
        <v>2</v>
      </c>
      <c r="FX74" s="24">
        <v>34</v>
      </c>
      <c r="FY74" s="24">
        <v>52</v>
      </c>
      <c r="FZ74" s="4">
        <v>2</v>
      </c>
      <c r="GA74" s="4">
        <v>1</v>
      </c>
      <c r="GB74" s="4">
        <v>29</v>
      </c>
      <c r="GC74" s="4">
        <v>1</v>
      </c>
      <c r="GD74" s="4">
        <v>1</v>
      </c>
      <c r="GE74" s="4">
        <v>1</v>
      </c>
      <c r="GF74" s="4">
        <v>1</v>
      </c>
      <c r="GG74" s="4">
        <v>1</v>
      </c>
      <c r="GH74" s="4">
        <v>3</v>
      </c>
      <c r="GI74" s="4">
        <v>1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1</v>
      </c>
      <c r="GQ74" s="4">
        <v>0</v>
      </c>
      <c r="GR74" s="4">
        <v>1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3</v>
      </c>
      <c r="GZ74" s="4">
        <v>1</v>
      </c>
      <c r="HA74" s="4">
        <v>3</v>
      </c>
      <c r="HB74" s="4">
        <v>0</v>
      </c>
      <c r="HC74" s="4">
        <v>0</v>
      </c>
      <c r="HD74" s="4">
        <v>1</v>
      </c>
      <c r="HE74" s="4">
        <v>1</v>
      </c>
      <c r="HF74" s="4">
        <v>1</v>
      </c>
      <c r="HG74" s="24">
        <v>30</v>
      </c>
      <c r="HH74" s="24">
        <v>30</v>
      </c>
      <c r="HI74" s="5">
        <f t="shared" si="116"/>
        <v>0</v>
      </c>
      <c r="HJ74" s="24">
        <v>22</v>
      </c>
      <c r="HK74" s="24">
        <v>26</v>
      </c>
      <c r="HL74" s="4">
        <v>90</v>
      </c>
      <c r="HM74" s="4">
        <v>0</v>
      </c>
      <c r="HN74" s="4">
        <v>1</v>
      </c>
      <c r="HO74" s="7">
        <v>0.01</v>
      </c>
      <c r="HP74" s="4">
        <v>0</v>
      </c>
      <c r="HQ74" s="7">
        <v>88.32</v>
      </c>
      <c r="HR74" s="4">
        <v>0</v>
      </c>
      <c r="HS74" s="7">
        <v>12.21</v>
      </c>
      <c r="HT74" s="4">
        <v>0</v>
      </c>
      <c r="HU74" s="4">
        <v>5000</v>
      </c>
      <c r="HV74" s="4">
        <v>1</v>
      </c>
      <c r="HW74" s="7">
        <v>103.47</v>
      </c>
      <c r="HX74" s="4">
        <v>0</v>
      </c>
      <c r="HY74" s="4">
        <v>47</v>
      </c>
      <c r="HZ74" s="24">
        <v>165</v>
      </c>
      <c r="IA74" s="4">
        <v>1</v>
      </c>
      <c r="IB74" s="7">
        <v>8.33</v>
      </c>
      <c r="IC74" s="4">
        <v>0</v>
      </c>
      <c r="ID74" s="7">
        <v>4.5599999999999996</v>
      </c>
      <c r="IE74" s="4">
        <v>135</v>
      </c>
      <c r="IF74" s="4">
        <v>0</v>
      </c>
      <c r="IG74" s="4">
        <v>150</v>
      </c>
      <c r="IH74" s="4">
        <v>0</v>
      </c>
      <c r="II74" s="4">
        <v>0</v>
      </c>
      <c r="IJ74" s="4">
        <v>5</v>
      </c>
      <c r="IK74" s="4">
        <v>0</v>
      </c>
      <c r="IQ74" s="7">
        <v>4.96</v>
      </c>
      <c r="IT74" s="7">
        <v>1.08</v>
      </c>
      <c r="IU74" s="7">
        <v>56.3</v>
      </c>
      <c r="IV74" s="4">
        <f t="shared" si="115"/>
        <v>1</v>
      </c>
      <c r="IW74" s="24">
        <v>9.81</v>
      </c>
      <c r="IX74" s="4">
        <f t="shared" si="113"/>
        <v>1</v>
      </c>
      <c r="IY74" s="7">
        <v>7.407</v>
      </c>
      <c r="IZ74" s="4">
        <v>39.799999999999997</v>
      </c>
      <c r="JA74" s="4">
        <v>33</v>
      </c>
      <c r="JB74" s="7">
        <v>7.4210000000000003</v>
      </c>
      <c r="JC74" s="4">
        <v>37.9</v>
      </c>
      <c r="JD74" s="4">
        <v>30.7</v>
      </c>
      <c r="JE74" s="24">
        <v>13.9</v>
      </c>
      <c r="JF74" s="4">
        <v>42.7</v>
      </c>
      <c r="JG74" s="4">
        <v>53.3</v>
      </c>
      <c r="JH74" s="24">
        <v>285</v>
      </c>
      <c r="JI74" s="24">
        <v>1.5</v>
      </c>
      <c r="JJ74" s="24">
        <v>0.9</v>
      </c>
      <c r="JK74" s="24">
        <v>4</v>
      </c>
      <c r="JL74" s="4">
        <v>137</v>
      </c>
      <c r="JM74" s="7">
        <v>0.99</v>
      </c>
      <c r="JN74" s="4">
        <v>111</v>
      </c>
      <c r="JO74" s="24">
        <v>11.6</v>
      </c>
      <c r="JP74" s="24">
        <v>4.4000000000000004</v>
      </c>
    </row>
    <row r="75" spans="1:276" x14ac:dyDescent="0.25">
      <c r="A75" s="3">
        <v>74</v>
      </c>
      <c r="B75" s="3">
        <v>0</v>
      </c>
      <c r="C75" s="3">
        <v>0</v>
      </c>
      <c r="D75" s="3">
        <v>0</v>
      </c>
      <c r="E75" s="5">
        <v>1</v>
      </c>
      <c r="F75" s="5">
        <v>74</v>
      </c>
      <c r="G75" s="55">
        <v>1</v>
      </c>
      <c r="H75" s="6">
        <v>1.78</v>
      </c>
      <c r="I75" s="5">
        <v>82</v>
      </c>
      <c r="J75" s="6">
        <f t="shared" si="89"/>
        <v>2.025593768714935</v>
      </c>
      <c r="K75" s="6">
        <f t="shared" si="90"/>
        <v>25.880570635020831</v>
      </c>
      <c r="L75" s="5">
        <v>2</v>
      </c>
      <c r="M75" s="5">
        <v>121</v>
      </c>
      <c r="N75" s="5">
        <v>70</v>
      </c>
      <c r="O75" s="5">
        <v>50</v>
      </c>
      <c r="P75" s="5">
        <v>66</v>
      </c>
      <c r="Q75" s="5">
        <v>26</v>
      </c>
      <c r="R75" s="5">
        <v>1</v>
      </c>
      <c r="S75" s="5">
        <v>3</v>
      </c>
      <c r="T75" s="5">
        <v>1</v>
      </c>
      <c r="U75" s="5">
        <v>1</v>
      </c>
      <c r="V75" s="5">
        <v>1</v>
      </c>
      <c r="W75" s="5">
        <v>1</v>
      </c>
      <c r="X75" s="5">
        <v>0</v>
      </c>
      <c r="Y75" s="5">
        <v>0</v>
      </c>
      <c r="Z75" s="5">
        <v>1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1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1</v>
      </c>
      <c r="AV75" s="5">
        <v>1</v>
      </c>
      <c r="AW75" s="5">
        <v>1</v>
      </c>
      <c r="AX75" s="5">
        <v>0</v>
      </c>
      <c r="AY75" s="5">
        <f>IF(F75&gt;60,1,0)</f>
        <v>1</v>
      </c>
      <c r="AZ75" s="5">
        <v>0</v>
      </c>
      <c r="BA75" s="5">
        <f>C75</f>
        <v>0</v>
      </c>
      <c r="BB75" s="5">
        <v>0</v>
      </c>
      <c r="BC75" s="5">
        <v>0</v>
      </c>
      <c r="BD75" s="5">
        <v>1</v>
      </c>
      <c r="BE75" s="5">
        <v>0</v>
      </c>
      <c r="BF75" s="5">
        <v>0</v>
      </c>
      <c r="BG75" s="5">
        <v>0</v>
      </c>
      <c r="BH75" s="5">
        <v>1</v>
      </c>
      <c r="BI75" s="5">
        <v>0</v>
      </c>
      <c r="BJ75" s="5">
        <v>1</v>
      </c>
      <c r="BK75" s="5">
        <v>1</v>
      </c>
      <c r="BL75" s="5">
        <v>1</v>
      </c>
      <c r="BM75" s="5">
        <v>0</v>
      </c>
      <c r="BN75" s="5">
        <f t="shared" si="92"/>
        <v>0</v>
      </c>
      <c r="BO75" s="5">
        <f>IF(M75&gt;100,1,0)</f>
        <v>1</v>
      </c>
      <c r="BP75" s="5">
        <v>1</v>
      </c>
      <c r="BQ75" s="5">
        <f t="shared" si="94"/>
        <v>0</v>
      </c>
      <c r="BR75" s="5">
        <f t="shared" si="95"/>
        <v>0</v>
      </c>
      <c r="BS75" s="5">
        <f t="shared" si="85"/>
        <v>0</v>
      </c>
      <c r="BT75" s="5">
        <v>1</v>
      </c>
      <c r="BU75" s="23">
        <f t="shared" si="8"/>
        <v>6</v>
      </c>
      <c r="BV75" s="23">
        <f t="shared" si="96"/>
        <v>3</v>
      </c>
      <c r="BW75" s="5">
        <v>2</v>
      </c>
      <c r="BX75" s="5">
        <f t="shared" si="97"/>
        <v>2</v>
      </c>
      <c r="BY75" s="5">
        <f t="shared" si="98"/>
        <v>2</v>
      </c>
      <c r="BZ75" s="4">
        <f t="shared" si="99"/>
        <v>0</v>
      </c>
      <c r="CA75" s="4">
        <f>IF(AND(M75&gt;75,M75&lt;95),1,0)</f>
        <v>0</v>
      </c>
      <c r="CB75" s="4">
        <f>IF(M75&gt;94,1,0)</f>
        <v>1</v>
      </c>
      <c r="CC75" s="4">
        <f t="shared" si="102"/>
        <v>1</v>
      </c>
      <c r="CD75" s="4">
        <f t="shared" si="103"/>
        <v>0</v>
      </c>
      <c r="CE75" s="4">
        <f t="shared" si="104"/>
        <v>0</v>
      </c>
      <c r="CF75" s="4">
        <f t="shared" si="105"/>
        <v>1</v>
      </c>
      <c r="CG75" s="4">
        <f t="shared" si="106"/>
        <v>0</v>
      </c>
      <c r="CH75" s="4">
        <f>IF(F75&gt;65,1,0)</f>
        <v>1</v>
      </c>
      <c r="CI75" s="4">
        <f t="shared" si="78"/>
        <v>11</v>
      </c>
      <c r="CJ75" s="4">
        <f t="shared" si="21"/>
        <v>5</v>
      </c>
      <c r="CK75" s="4">
        <v>3</v>
      </c>
      <c r="CL75" s="4">
        <v>3</v>
      </c>
      <c r="CM75" s="4">
        <f t="shared" si="107"/>
        <v>2</v>
      </c>
      <c r="CN75" s="4">
        <f t="shared" si="108"/>
        <v>2</v>
      </c>
      <c r="CO75" s="4">
        <f t="shared" si="109"/>
        <v>1</v>
      </c>
      <c r="CP75" s="4">
        <v>0</v>
      </c>
      <c r="CQ75" s="4">
        <f t="shared" si="110"/>
        <v>1</v>
      </c>
      <c r="CR75" s="4">
        <f>C75</f>
        <v>0</v>
      </c>
      <c r="CS75" s="4">
        <v>0</v>
      </c>
      <c r="CT75" s="4">
        <v>0</v>
      </c>
      <c r="CV75" s="4">
        <v>0</v>
      </c>
      <c r="CW75" s="4">
        <f>B75</f>
        <v>0</v>
      </c>
      <c r="CX75" s="4">
        <v>0</v>
      </c>
      <c r="CY75" s="4">
        <v>1</v>
      </c>
      <c r="CZ75" s="5">
        <f>F75</f>
        <v>74</v>
      </c>
      <c r="DA75" s="4">
        <f>IF(E75=1,1,0)</f>
        <v>1</v>
      </c>
      <c r="DB75" s="4">
        <v>0</v>
      </c>
      <c r="DC75" s="4">
        <v>0</v>
      </c>
      <c r="DD75" s="4">
        <v>0</v>
      </c>
      <c r="DE75" s="5">
        <f>IF(M75&gt;110,1,0)</f>
        <v>1</v>
      </c>
      <c r="DF75" s="4">
        <f>IF(N75&lt;100,1,0)</f>
        <v>1</v>
      </c>
      <c r="DG75" s="4">
        <f>IF(Q75&gt;30,1,0)</f>
        <v>0</v>
      </c>
      <c r="DH75" s="4">
        <v>0</v>
      </c>
      <c r="DI75" s="4">
        <v>1</v>
      </c>
      <c r="DJ75" s="5">
        <f>IF(P75&lt;90,1,0)</f>
        <v>1</v>
      </c>
      <c r="DK75" s="4">
        <f t="shared" si="79"/>
        <v>214</v>
      </c>
      <c r="DL75" s="4">
        <v>5</v>
      </c>
      <c r="DM75" s="4">
        <f t="shared" si="91"/>
        <v>3</v>
      </c>
      <c r="DN75" s="4">
        <v>2</v>
      </c>
      <c r="DO75" s="4">
        <f>M75</f>
        <v>121</v>
      </c>
      <c r="DP75" s="4">
        <f>IF(DO75&gt;90,1,0)</f>
        <v>1</v>
      </c>
      <c r="DQ75" s="4">
        <f>IF(DO75&lt;60,1,0)</f>
        <v>0</v>
      </c>
      <c r="DR75" s="4">
        <v>0</v>
      </c>
      <c r="DS75" s="4">
        <v>0</v>
      </c>
      <c r="DT75" s="4">
        <v>0</v>
      </c>
      <c r="DU75" s="4">
        <v>0</v>
      </c>
      <c r="DV75" s="4">
        <v>1</v>
      </c>
      <c r="DW75" s="4">
        <v>37</v>
      </c>
      <c r="DX75" s="4">
        <v>40</v>
      </c>
      <c r="DY75" s="4">
        <v>44</v>
      </c>
      <c r="DZ75" s="4">
        <v>56</v>
      </c>
      <c r="EA75" s="4">
        <v>66</v>
      </c>
      <c r="EB75" s="24">
        <f>EA75/J75</f>
        <v>32.583038622730029</v>
      </c>
      <c r="EC75" s="4">
        <v>0</v>
      </c>
      <c r="ED75" s="4">
        <v>52</v>
      </c>
      <c r="EE75" s="4">
        <v>33</v>
      </c>
      <c r="EF75" s="4">
        <v>110</v>
      </c>
      <c r="EG75" s="4">
        <v>50</v>
      </c>
      <c r="EH75" s="4">
        <v>60</v>
      </c>
      <c r="EI75" s="4">
        <v>0</v>
      </c>
      <c r="EJ75" s="4">
        <v>54</v>
      </c>
      <c r="EK75" s="4">
        <v>0</v>
      </c>
      <c r="EL75" s="4">
        <v>0</v>
      </c>
      <c r="EM75" s="4">
        <v>10</v>
      </c>
      <c r="EN75" s="4">
        <v>16</v>
      </c>
      <c r="EP75" s="4">
        <v>10</v>
      </c>
      <c r="EQ75" s="4">
        <v>19</v>
      </c>
      <c r="EV75" s="7">
        <v>1</v>
      </c>
      <c r="EW75" s="4">
        <v>47</v>
      </c>
      <c r="EX75" s="4">
        <v>55</v>
      </c>
      <c r="EY75" s="4">
        <v>22</v>
      </c>
      <c r="EZ75" s="4">
        <v>70</v>
      </c>
      <c r="FA75" s="24">
        <f>EZ75/J75</f>
        <v>34.557768236228817</v>
      </c>
      <c r="FB75" s="4">
        <v>1</v>
      </c>
      <c r="FD75" s="4">
        <v>52</v>
      </c>
      <c r="FE75" s="4">
        <v>70</v>
      </c>
      <c r="FF75" s="4">
        <v>1</v>
      </c>
      <c r="FG75" s="6">
        <f t="shared" si="111"/>
        <v>1</v>
      </c>
      <c r="FH75" s="4">
        <v>1</v>
      </c>
      <c r="FI75" s="5">
        <f t="shared" si="112"/>
        <v>1</v>
      </c>
      <c r="FJ75" s="4">
        <v>1</v>
      </c>
      <c r="FK75" s="4">
        <v>22</v>
      </c>
      <c r="FL75" s="4">
        <v>1</v>
      </c>
      <c r="FM75" s="4">
        <v>14</v>
      </c>
      <c r="FN75" s="31">
        <f t="shared" si="114"/>
        <v>0.36363636363636365</v>
      </c>
      <c r="FO75" s="4">
        <v>48</v>
      </c>
      <c r="FP75" s="4">
        <v>1</v>
      </c>
      <c r="FQ75" s="4">
        <v>1</v>
      </c>
      <c r="FR75" s="4">
        <v>8</v>
      </c>
      <c r="FS75" s="4">
        <v>1</v>
      </c>
      <c r="FT75" s="4">
        <v>0</v>
      </c>
      <c r="FU75" s="4">
        <v>1</v>
      </c>
      <c r="FV75" s="4">
        <v>1</v>
      </c>
      <c r="FW75" s="4">
        <v>2</v>
      </c>
      <c r="FX75" s="24">
        <v>38</v>
      </c>
      <c r="FY75" s="24">
        <v>47.9</v>
      </c>
      <c r="FZ75" s="4">
        <v>1</v>
      </c>
      <c r="GA75" s="4">
        <v>1</v>
      </c>
      <c r="GB75" s="4">
        <v>28</v>
      </c>
      <c r="GC75" s="4">
        <v>1</v>
      </c>
      <c r="GD75" s="4">
        <v>1</v>
      </c>
      <c r="GE75" s="4">
        <v>1</v>
      </c>
      <c r="GF75" s="4">
        <v>3</v>
      </c>
      <c r="GG75" s="4">
        <v>0</v>
      </c>
      <c r="GI75" s="4">
        <v>0</v>
      </c>
      <c r="GJ75" s="4">
        <v>0</v>
      </c>
      <c r="GK75" s="4">
        <v>1</v>
      </c>
      <c r="GL75" s="4">
        <v>1</v>
      </c>
      <c r="GM75" s="4">
        <v>1</v>
      </c>
      <c r="GN75" s="4">
        <v>1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2</v>
      </c>
      <c r="GZ75" s="4">
        <v>1</v>
      </c>
      <c r="HA75" s="4">
        <v>1</v>
      </c>
      <c r="HB75" s="4">
        <v>1</v>
      </c>
      <c r="HC75" s="4">
        <v>0</v>
      </c>
      <c r="HD75" s="4">
        <v>0</v>
      </c>
      <c r="HE75" s="4">
        <v>1</v>
      </c>
      <c r="HF75" s="4">
        <v>1</v>
      </c>
      <c r="HG75" s="24">
        <v>38</v>
      </c>
      <c r="HH75" s="24">
        <v>35</v>
      </c>
      <c r="HI75" s="5">
        <f t="shared" si="116"/>
        <v>1</v>
      </c>
      <c r="HJ75" s="24">
        <v>28</v>
      </c>
      <c r="HK75" s="24">
        <v>33</v>
      </c>
      <c r="HL75" s="4">
        <v>60</v>
      </c>
      <c r="HM75" s="4">
        <v>1</v>
      </c>
      <c r="HN75" s="4">
        <v>1</v>
      </c>
      <c r="HO75" s="7">
        <v>1.1599999999999999</v>
      </c>
      <c r="HP75" s="4">
        <v>1</v>
      </c>
      <c r="HQ75" s="7">
        <v>323</v>
      </c>
      <c r="HR75" s="4">
        <v>1</v>
      </c>
      <c r="HS75" s="7">
        <v>26.09</v>
      </c>
      <c r="HT75" s="4">
        <v>1</v>
      </c>
      <c r="HU75" s="4">
        <v>5000</v>
      </c>
      <c r="HV75" s="4">
        <v>1</v>
      </c>
      <c r="HW75" s="7">
        <v>159.88999999999999</v>
      </c>
      <c r="HX75" s="4">
        <v>1</v>
      </c>
      <c r="HY75" s="4">
        <v>36</v>
      </c>
      <c r="HZ75" s="24">
        <v>234</v>
      </c>
      <c r="IA75" s="4">
        <v>1</v>
      </c>
      <c r="IB75" s="7">
        <v>29.2</v>
      </c>
      <c r="IC75" s="4">
        <v>1</v>
      </c>
      <c r="ID75" s="7">
        <v>4</v>
      </c>
      <c r="IE75" s="4">
        <v>129</v>
      </c>
      <c r="IF75" s="4">
        <v>0</v>
      </c>
      <c r="IG75" s="4">
        <v>251</v>
      </c>
      <c r="IH75" s="4">
        <v>0</v>
      </c>
      <c r="II75" s="4">
        <v>0</v>
      </c>
      <c r="IJ75" s="4">
        <v>44</v>
      </c>
      <c r="IK75" s="4">
        <v>1</v>
      </c>
      <c r="IL75" s="24">
        <v>29.8</v>
      </c>
      <c r="IM75" s="7">
        <v>3.99</v>
      </c>
      <c r="IN75" s="24">
        <v>13.3</v>
      </c>
      <c r="IO75" s="24">
        <v>1.05</v>
      </c>
      <c r="IP75" s="24">
        <v>90.1</v>
      </c>
      <c r="IQ75" s="7">
        <v>5.12</v>
      </c>
      <c r="IR75" s="7">
        <v>3.17</v>
      </c>
      <c r="IS75" s="7">
        <v>1.05</v>
      </c>
      <c r="IT75" s="7">
        <v>1.61</v>
      </c>
      <c r="IU75" s="7">
        <v>167.73</v>
      </c>
      <c r="IV75" s="4">
        <f t="shared" si="115"/>
        <v>1</v>
      </c>
      <c r="IW75" s="24">
        <v>13.11</v>
      </c>
      <c r="IX75" s="4">
        <f t="shared" si="113"/>
        <v>1</v>
      </c>
      <c r="IY75" s="7">
        <v>7.38</v>
      </c>
      <c r="IZ75" s="4">
        <v>33</v>
      </c>
      <c r="JA75" s="4">
        <v>33</v>
      </c>
      <c r="JE75" s="24">
        <v>10.9</v>
      </c>
      <c r="JF75" s="4">
        <v>35</v>
      </c>
      <c r="JG75" s="4">
        <v>62</v>
      </c>
      <c r="JK75" s="24">
        <v>1.8</v>
      </c>
      <c r="JL75" s="4">
        <v>125</v>
      </c>
      <c r="JM75" s="7">
        <v>0.41</v>
      </c>
      <c r="JO75" s="24">
        <v>5.8</v>
      </c>
      <c r="JP75" s="24">
        <v>2.2999999999999998</v>
      </c>
    </row>
    <row r="76" spans="1:276" x14ac:dyDescent="0.25">
      <c r="A76" s="3">
        <v>75</v>
      </c>
      <c r="B76" s="3">
        <v>0</v>
      </c>
      <c r="C76" s="3">
        <v>1</v>
      </c>
      <c r="D76" s="3">
        <v>0</v>
      </c>
      <c r="E76" s="5">
        <v>2</v>
      </c>
      <c r="F76" s="5">
        <v>65</v>
      </c>
      <c r="G76" s="55">
        <v>0</v>
      </c>
      <c r="H76" s="6">
        <v>1.67</v>
      </c>
      <c r="I76" s="5">
        <v>98</v>
      </c>
      <c r="J76" s="6">
        <f t="shared" si="89"/>
        <v>2.1611352751872173</v>
      </c>
      <c r="K76" s="6">
        <f t="shared" si="90"/>
        <v>35.139302233855645</v>
      </c>
      <c r="L76" s="5">
        <v>4</v>
      </c>
      <c r="M76" s="5">
        <v>108</v>
      </c>
      <c r="N76" s="5">
        <v>160</v>
      </c>
      <c r="O76" s="5">
        <v>80</v>
      </c>
      <c r="P76" s="5">
        <v>94</v>
      </c>
      <c r="Q76" s="5">
        <v>19</v>
      </c>
      <c r="R76" s="5">
        <v>1</v>
      </c>
      <c r="S76" s="5">
        <v>1</v>
      </c>
      <c r="T76" s="5">
        <v>0</v>
      </c>
      <c r="U76" s="5">
        <v>0</v>
      </c>
      <c r="V76" s="5">
        <v>0</v>
      </c>
      <c r="W76" s="5">
        <v>0</v>
      </c>
      <c r="X76" s="5">
        <v>1</v>
      </c>
      <c r="Y76" s="5">
        <v>0</v>
      </c>
      <c r="Z76" s="5">
        <v>0</v>
      </c>
      <c r="AA76" s="5">
        <v>0</v>
      </c>
      <c r="AB76" s="5">
        <v>1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1</v>
      </c>
      <c r="AT76" s="5">
        <v>0</v>
      </c>
      <c r="AU76" s="5">
        <v>0</v>
      </c>
      <c r="AV76" s="5">
        <v>0</v>
      </c>
      <c r="AW76" s="5">
        <v>1</v>
      </c>
      <c r="AX76" s="5">
        <v>0</v>
      </c>
      <c r="AY76" s="5">
        <f>IF(F76&gt;60,1,0)</f>
        <v>1</v>
      </c>
      <c r="AZ76" s="5">
        <v>0</v>
      </c>
      <c r="BA76" s="5">
        <f>C76</f>
        <v>1</v>
      </c>
      <c r="BB76" s="5">
        <v>0</v>
      </c>
      <c r="BC76" s="5">
        <v>1</v>
      </c>
      <c r="BD76" s="5">
        <v>0</v>
      </c>
      <c r="BE76" s="5">
        <v>0</v>
      </c>
      <c r="BF76" s="5">
        <v>1</v>
      </c>
      <c r="BG76" s="5">
        <v>1</v>
      </c>
      <c r="BH76" s="5">
        <v>0</v>
      </c>
      <c r="BI76" s="5">
        <v>0</v>
      </c>
      <c r="BJ76" s="5">
        <v>0</v>
      </c>
      <c r="BK76" s="5">
        <v>0</v>
      </c>
      <c r="BL76" s="5">
        <v>1</v>
      </c>
      <c r="BM76" s="5">
        <v>0</v>
      </c>
      <c r="BN76" s="5">
        <f t="shared" si="92"/>
        <v>1</v>
      </c>
      <c r="BO76" s="5">
        <f t="shared" si="93"/>
        <v>1</v>
      </c>
      <c r="BP76" s="5">
        <v>0</v>
      </c>
      <c r="BQ76" s="5">
        <f t="shared" si="94"/>
        <v>0</v>
      </c>
      <c r="BR76" s="5">
        <f t="shared" si="95"/>
        <v>0</v>
      </c>
      <c r="BS76" s="5">
        <f t="shared" si="85"/>
        <v>0</v>
      </c>
      <c r="BT76" s="5">
        <v>0</v>
      </c>
      <c r="BU76" s="23">
        <f t="shared" si="8"/>
        <v>3</v>
      </c>
      <c r="BV76" s="23">
        <f t="shared" si="96"/>
        <v>2</v>
      </c>
      <c r="BW76" s="5">
        <v>2</v>
      </c>
      <c r="BX76" s="5">
        <f t="shared" si="97"/>
        <v>1</v>
      </c>
      <c r="BY76" s="5">
        <f t="shared" si="98"/>
        <v>2</v>
      </c>
      <c r="BZ76" s="5">
        <f t="shared" si="99"/>
        <v>1</v>
      </c>
      <c r="CA76" s="4">
        <f t="shared" si="100"/>
        <v>0</v>
      </c>
      <c r="CB76" s="4">
        <f t="shared" si="101"/>
        <v>1</v>
      </c>
      <c r="CC76" s="4">
        <f t="shared" si="102"/>
        <v>0</v>
      </c>
      <c r="CD76" s="4">
        <f t="shared" si="103"/>
        <v>0</v>
      </c>
      <c r="CE76" s="4">
        <f t="shared" si="104"/>
        <v>0</v>
      </c>
      <c r="CF76" s="4">
        <f t="shared" si="105"/>
        <v>1</v>
      </c>
      <c r="CG76" s="4">
        <f t="shared" si="106"/>
        <v>0</v>
      </c>
      <c r="CH76" s="4">
        <f>IF(F76&gt;65,1,0)</f>
        <v>0</v>
      </c>
      <c r="CI76" s="4">
        <f t="shared" si="78"/>
        <v>11</v>
      </c>
      <c r="CJ76" s="4">
        <f t="shared" si="21"/>
        <v>4</v>
      </c>
      <c r="CK76" s="4">
        <v>3</v>
      </c>
      <c r="CL76" s="4">
        <v>2</v>
      </c>
      <c r="CM76" s="4">
        <f t="shared" si="107"/>
        <v>2</v>
      </c>
      <c r="CN76" s="4">
        <f t="shared" si="108"/>
        <v>2</v>
      </c>
      <c r="CO76" s="4">
        <f t="shared" si="109"/>
        <v>1</v>
      </c>
      <c r="CP76" s="4">
        <v>0</v>
      </c>
      <c r="CQ76" s="4">
        <f t="shared" si="110"/>
        <v>0</v>
      </c>
      <c r="CR76" s="4">
        <f>C76</f>
        <v>1</v>
      </c>
      <c r="CS76" s="4">
        <v>0</v>
      </c>
      <c r="CT76" s="4">
        <v>1</v>
      </c>
      <c r="CU76" s="4">
        <v>6</v>
      </c>
      <c r="CV76" s="4">
        <v>0</v>
      </c>
      <c r="CW76" s="4">
        <f>B76</f>
        <v>0</v>
      </c>
      <c r="CX76" s="4">
        <v>0</v>
      </c>
      <c r="CY76" s="4">
        <v>0</v>
      </c>
      <c r="CZ76" s="5">
        <f>F76</f>
        <v>65</v>
      </c>
      <c r="DA76" s="4">
        <f>IF(E76=1,1,0)</f>
        <v>0</v>
      </c>
      <c r="DB76" s="4">
        <v>0</v>
      </c>
      <c r="DC76" s="4">
        <v>0</v>
      </c>
      <c r="DD76" s="4">
        <v>0</v>
      </c>
      <c r="DE76" s="4">
        <f>IF(M76&gt;110,1,0)</f>
        <v>0</v>
      </c>
      <c r="DF76" s="4">
        <f>IF(N76&lt;100,1,0)</f>
        <v>0</v>
      </c>
      <c r="DG76" s="4">
        <f>IF(Q76&gt;30,1,0)</f>
        <v>0</v>
      </c>
      <c r="DH76" s="4">
        <v>0</v>
      </c>
      <c r="DI76" s="4">
        <v>0</v>
      </c>
      <c r="DJ76" s="5">
        <f>IF(P76&lt;90,1,0)</f>
        <v>0</v>
      </c>
      <c r="DK76" s="4">
        <f t="shared" si="79"/>
        <v>65</v>
      </c>
      <c r="DL76" s="4">
        <v>2</v>
      </c>
      <c r="DM76" s="4">
        <f t="shared" si="91"/>
        <v>0</v>
      </c>
      <c r="DN76" s="4">
        <f t="shared" si="84"/>
        <v>1</v>
      </c>
      <c r="DO76" s="4">
        <f>M76</f>
        <v>108</v>
      </c>
      <c r="DP76" s="4">
        <f t="shared" si="81"/>
        <v>1</v>
      </c>
      <c r="DQ76" s="4">
        <f t="shared" si="82"/>
        <v>0</v>
      </c>
      <c r="DR76" s="4">
        <v>1</v>
      </c>
      <c r="DS76" s="4">
        <v>0</v>
      </c>
      <c r="DT76" s="4">
        <v>1</v>
      </c>
      <c r="DU76" s="4">
        <v>0</v>
      </c>
      <c r="DV76" s="4">
        <v>0</v>
      </c>
      <c r="DW76" s="4">
        <v>31</v>
      </c>
      <c r="DX76" s="4">
        <v>44</v>
      </c>
      <c r="DY76" s="4">
        <v>48</v>
      </c>
      <c r="DZ76" s="4">
        <v>65</v>
      </c>
      <c r="EA76" s="4">
        <v>88</v>
      </c>
      <c r="EB76" s="24">
        <f>EA76/J76</f>
        <v>40.719339048489985</v>
      </c>
      <c r="EC76" s="4">
        <v>1</v>
      </c>
      <c r="ED76" s="4">
        <v>46</v>
      </c>
      <c r="EE76" s="4">
        <v>31</v>
      </c>
      <c r="EF76" s="4">
        <v>85</v>
      </c>
      <c r="EG76" s="4">
        <v>40</v>
      </c>
      <c r="EH76" s="4">
        <v>45</v>
      </c>
      <c r="EI76" s="4">
        <v>0</v>
      </c>
      <c r="EJ76" s="4">
        <v>52</v>
      </c>
      <c r="EK76" s="4">
        <v>0</v>
      </c>
      <c r="EL76" s="4">
        <v>0</v>
      </c>
      <c r="EM76" s="4">
        <v>10</v>
      </c>
      <c r="EN76" s="4">
        <v>16</v>
      </c>
      <c r="EO76" s="4">
        <v>7</v>
      </c>
      <c r="EP76" s="4">
        <v>10</v>
      </c>
      <c r="EQ76" s="4">
        <v>17</v>
      </c>
      <c r="ER76" s="4">
        <v>9</v>
      </c>
      <c r="ES76" s="4">
        <v>168</v>
      </c>
      <c r="ET76" s="24">
        <v>81.510000000000005</v>
      </c>
      <c r="EU76" s="4">
        <v>0</v>
      </c>
      <c r="EV76" s="7">
        <v>1.31</v>
      </c>
      <c r="EW76" s="4">
        <v>42</v>
      </c>
      <c r="EX76" s="4">
        <v>54</v>
      </c>
      <c r="EY76" s="4">
        <v>24</v>
      </c>
      <c r="EZ76" s="4">
        <v>80</v>
      </c>
      <c r="FA76" s="24">
        <f>EZ76/J76</f>
        <v>37.017580953172711</v>
      </c>
      <c r="FB76" s="4">
        <v>1</v>
      </c>
      <c r="FC76" s="4">
        <v>25</v>
      </c>
      <c r="FD76" s="4">
        <v>41</v>
      </c>
      <c r="FE76" s="4">
        <v>56</v>
      </c>
      <c r="FF76" s="4">
        <v>1</v>
      </c>
      <c r="FG76" s="6">
        <f t="shared" si="111"/>
        <v>0.89130434782608692</v>
      </c>
      <c r="FH76" s="4">
        <v>0</v>
      </c>
      <c r="FI76" s="5">
        <f t="shared" si="112"/>
        <v>0</v>
      </c>
      <c r="FJ76" s="4">
        <v>0</v>
      </c>
      <c r="FK76" s="4">
        <v>21</v>
      </c>
      <c r="FL76" s="4">
        <v>0</v>
      </c>
      <c r="FM76" s="4">
        <v>10</v>
      </c>
      <c r="FN76" s="31">
        <f t="shared" si="114"/>
        <v>0.52380952380952384</v>
      </c>
      <c r="FO76" s="4">
        <v>45</v>
      </c>
      <c r="FP76" s="4">
        <v>0</v>
      </c>
      <c r="FQ76" s="4">
        <v>0</v>
      </c>
      <c r="FR76" s="4">
        <v>14</v>
      </c>
      <c r="FS76" s="4">
        <v>1</v>
      </c>
      <c r="FT76" s="4">
        <v>0</v>
      </c>
      <c r="FU76" s="4">
        <v>2</v>
      </c>
      <c r="FV76" s="4">
        <v>1</v>
      </c>
      <c r="FW76" s="4">
        <v>2</v>
      </c>
      <c r="FX76" s="24">
        <v>38.700000000000003</v>
      </c>
      <c r="FY76" s="24">
        <v>45</v>
      </c>
      <c r="FZ76" s="4">
        <v>1</v>
      </c>
      <c r="GA76" s="4">
        <v>1</v>
      </c>
      <c r="GB76" s="4">
        <v>29</v>
      </c>
      <c r="GC76" s="4">
        <v>1</v>
      </c>
      <c r="GD76" s="4">
        <v>0</v>
      </c>
      <c r="GG76" s="4">
        <v>1</v>
      </c>
      <c r="GH76" s="4">
        <v>2</v>
      </c>
      <c r="GI76" s="4">
        <v>1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0</v>
      </c>
      <c r="GR76" s="4">
        <v>1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2</v>
      </c>
      <c r="GZ76" s="4">
        <v>2</v>
      </c>
      <c r="HA76" s="4">
        <v>2</v>
      </c>
      <c r="HB76" s="4">
        <v>0</v>
      </c>
      <c r="HC76" s="4">
        <v>0</v>
      </c>
      <c r="HD76" s="4">
        <v>0</v>
      </c>
      <c r="HE76" s="4">
        <v>1</v>
      </c>
      <c r="HF76" s="4">
        <v>1</v>
      </c>
      <c r="HG76" s="24">
        <v>38</v>
      </c>
      <c r="HH76" s="24">
        <v>35</v>
      </c>
      <c r="HI76" s="5">
        <f t="shared" si="116"/>
        <v>1</v>
      </c>
      <c r="HJ76" s="24">
        <v>28</v>
      </c>
      <c r="HK76" s="24">
        <v>30</v>
      </c>
      <c r="HL76" s="4">
        <v>50</v>
      </c>
      <c r="HM76" s="4">
        <v>0</v>
      </c>
      <c r="HN76" s="4">
        <v>0</v>
      </c>
      <c r="HO76" s="7">
        <v>0.01</v>
      </c>
      <c r="HP76" s="4">
        <v>0</v>
      </c>
      <c r="HQ76" s="7">
        <v>199.32</v>
      </c>
      <c r="HR76" s="4">
        <v>1</v>
      </c>
      <c r="HS76" s="7">
        <v>17.28</v>
      </c>
      <c r="HT76" s="4">
        <v>0</v>
      </c>
      <c r="HU76" s="4">
        <v>5000</v>
      </c>
      <c r="HV76" s="4">
        <v>1</v>
      </c>
      <c r="HW76" s="7">
        <v>109</v>
      </c>
      <c r="HX76" s="4">
        <v>0</v>
      </c>
      <c r="HY76" s="4">
        <v>46</v>
      </c>
      <c r="HZ76" s="24">
        <v>456</v>
      </c>
      <c r="IA76" s="4">
        <v>1</v>
      </c>
      <c r="IB76" s="7">
        <v>10.8</v>
      </c>
      <c r="IC76" s="4">
        <v>1</v>
      </c>
      <c r="ID76" s="7">
        <v>5.16</v>
      </c>
      <c r="IE76" s="4">
        <v>159</v>
      </c>
      <c r="IF76" s="4">
        <v>0</v>
      </c>
      <c r="IG76" s="4">
        <v>198</v>
      </c>
      <c r="IH76" s="4">
        <v>0</v>
      </c>
      <c r="II76" s="4">
        <v>0</v>
      </c>
      <c r="IJ76" s="4">
        <v>24</v>
      </c>
      <c r="IK76" s="4">
        <v>1</v>
      </c>
      <c r="IQ76" s="7">
        <v>6.55</v>
      </c>
      <c r="IR76" s="7">
        <v>4.9800000000000004</v>
      </c>
      <c r="IS76" s="7">
        <v>1.22</v>
      </c>
      <c r="IT76" s="7">
        <v>2.4700000000000002</v>
      </c>
      <c r="IU76" s="7">
        <v>2.2999999999999998</v>
      </c>
      <c r="IV76" s="4">
        <f t="shared" si="115"/>
        <v>0</v>
      </c>
      <c r="IW76" s="24">
        <v>7.03</v>
      </c>
      <c r="IX76" s="4">
        <f t="shared" si="113"/>
        <v>1</v>
      </c>
    </row>
    <row r="77" spans="1:276" x14ac:dyDescent="0.25">
      <c r="A77" s="3">
        <v>76</v>
      </c>
      <c r="B77" s="3">
        <v>0</v>
      </c>
      <c r="C77" s="3">
        <v>1</v>
      </c>
      <c r="D77" s="3">
        <v>0</v>
      </c>
      <c r="E77" s="5">
        <v>1</v>
      </c>
      <c r="F77" s="5">
        <v>68</v>
      </c>
      <c r="G77" s="55">
        <v>0</v>
      </c>
      <c r="H77" s="6">
        <v>1.72</v>
      </c>
      <c r="I77" s="5">
        <v>130</v>
      </c>
      <c r="J77" s="6">
        <f t="shared" si="89"/>
        <v>2.5306955494047951</v>
      </c>
      <c r="K77" s="6">
        <f t="shared" si="90"/>
        <v>43.942671714440245</v>
      </c>
      <c r="L77" s="5">
        <v>5</v>
      </c>
      <c r="M77" s="5">
        <v>140</v>
      </c>
      <c r="N77" s="5">
        <v>110</v>
      </c>
      <c r="O77" s="5">
        <v>70</v>
      </c>
      <c r="P77" s="5">
        <v>81</v>
      </c>
      <c r="Q77" s="5">
        <v>24</v>
      </c>
      <c r="R77" s="5">
        <v>1</v>
      </c>
      <c r="S77" s="5">
        <v>2</v>
      </c>
      <c r="T77" s="5">
        <v>0</v>
      </c>
      <c r="U77" s="5">
        <v>0</v>
      </c>
      <c r="V77" s="5">
        <v>1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1</v>
      </c>
      <c r="AJ77" s="5">
        <v>0</v>
      </c>
      <c r="AK77" s="5">
        <v>0</v>
      </c>
      <c r="AL77" s="5">
        <v>0</v>
      </c>
      <c r="AM77" s="5">
        <v>1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1</v>
      </c>
      <c r="AV77" s="5">
        <v>1</v>
      </c>
      <c r="AW77" s="5">
        <v>1</v>
      </c>
      <c r="AX77" s="5">
        <v>0</v>
      </c>
      <c r="AY77" s="5">
        <f>IF(F77&gt;60,1,0)</f>
        <v>1</v>
      </c>
      <c r="AZ77" s="5">
        <v>0</v>
      </c>
      <c r="BA77" s="5">
        <f>C77</f>
        <v>1</v>
      </c>
      <c r="BB77" s="5">
        <v>0</v>
      </c>
      <c r="BC77" s="5">
        <v>1</v>
      </c>
      <c r="BD77" s="5">
        <v>1</v>
      </c>
      <c r="BE77" s="5">
        <v>0</v>
      </c>
      <c r="BF77" s="5">
        <v>0</v>
      </c>
      <c r="BG77" s="5">
        <v>0</v>
      </c>
      <c r="BH77" s="5">
        <v>0</v>
      </c>
      <c r="BI77" s="5">
        <v>1</v>
      </c>
      <c r="BJ77" s="5">
        <v>0</v>
      </c>
      <c r="BK77" s="5">
        <v>1</v>
      </c>
      <c r="BL77" s="5">
        <v>0</v>
      </c>
      <c r="BM77" s="5">
        <v>0</v>
      </c>
      <c r="BN77" s="5">
        <f t="shared" si="92"/>
        <v>0</v>
      </c>
      <c r="BO77" s="5">
        <f t="shared" si="93"/>
        <v>1</v>
      </c>
      <c r="BP77" s="5">
        <v>0</v>
      </c>
      <c r="BQ77" s="5">
        <f t="shared" si="94"/>
        <v>1</v>
      </c>
      <c r="BR77" s="5">
        <f t="shared" si="95"/>
        <v>0</v>
      </c>
      <c r="BS77" s="5">
        <f t="shared" si="85"/>
        <v>0</v>
      </c>
      <c r="BT77" s="5">
        <v>0</v>
      </c>
      <c r="BU77" s="23">
        <f t="shared" si="8"/>
        <v>2.5</v>
      </c>
      <c r="BV77" s="23">
        <f t="shared" si="96"/>
        <v>2</v>
      </c>
      <c r="BW77" s="5">
        <v>2</v>
      </c>
      <c r="BX77" s="5">
        <f t="shared" si="97"/>
        <v>1</v>
      </c>
      <c r="BY77" s="5">
        <f t="shared" si="98"/>
        <v>2</v>
      </c>
      <c r="BZ77" s="5">
        <f t="shared" si="99"/>
        <v>0</v>
      </c>
      <c r="CA77" s="4">
        <f t="shared" si="100"/>
        <v>0</v>
      </c>
      <c r="CB77" s="4">
        <f t="shared" si="101"/>
        <v>1</v>
      </c>
      <c r="CC77" s="4">
        <f t="shared" si="102"/>
        <v>0</v>
      </c>
      <c r="CD77" s="4">
        <f t="shared" si="103"/>
        <v>1</v>
      </c>
      <c r="CE77" s="4">
        <f t="shared" si="104"/>
        <v>0</v>
      </c>
      <c r="CF77" s="4">
        <f t="shared" si="105"/>
        <v>0</v>
      </c>
      <c r="CG77" s="4">
        <f t="shared" si="106"/>
        <v>0</v>
      </c>
      <c r="CH77" s="4">
        <f>IF(F77&gt;65,1,0)</f>
        <v>1</v>
      </c>
      <c r="CI77" s="4">
        <f t="shared" si="78"/>
        <v>8</v>
      </c>
      <c r="CJ77" s="4">
        <f t="shared" si="21"/>
        <v>4</v>
      </c>
      <c r="CK77" s="4">
        <v>2</v>
      </c>
      <c r="CL77" s="4">
        <v>2</v>
      </c>
      <c r="CM77" s="4">
        <f t="shared" si="107"/>
        <v>2</v>
      </c>
      <c r="CN77" s="4">
        <f t="shared" si="108"/>
        <v>2</v>
      </c>
      <c r="CO77" s="4">
        <f t="shared" si="109"/>
        <v>1</v>
      </c>
      <c r="CP77" s="4">
        <v>0</v>
      </c>
      <c r="CQ77" s="4">
        <f t="shared" si="110"/>
        <v>1</v>
      </c>
      <c r="CR77" s="4">
        <f>C77</f>
        <v>1</v>
      </c>
      <c r="CS77" s="4">
        <v>1</v>
      </c>
      <c r="CT77" s="4">
        <v>1</v>
      </c>
      <c r="CU77" s="4">
        <v>5</v>
      </c>
      <c r="CV77" s="4">
        <v>0</v>
      </c>
      <c r="CW77" s="4">
        <f>B77</f>
        <v>0</v>
      </c>
      <c r="CX77" s="4">
        <v>1</v>
      </c>
      <c r="CY77" s="4">
        <v>0</v>
      </c>
      <c r="CZ77" s="5">
        <f>F77</f>
        <v>68</v>
      </c>
      <c r="DA77" s="4">
        <f>IF(E77=1,1,0)</f>
        <v>1</v>
      </c>
      <c r="DB77" s="4">
        <v>0</v>
      </c>
      <c r="DC77" s="4">
        <v>1</v>
      </c>
      <c r="DD77" s="4">
        <v>0</v>
      </c>
      <c r="DE77" s="4">
        <f>IF(M77&gt;110,1,0)</f>
        <v>1</v>
      </c>
      <c r="DF77" s="4">
        <f>IF(N77&lt;100,1,0)</f>
        <v>0</v>
      </c>
      <c r="DG77" s="4">
        <f>IF(Q77&gt;30,1,0)</f>
        <v>0</v>
      </c>
      <c r="DH77" s="4">
        <v>0</v>
      </c>
      <c r="DI77" s="4">
        <v>0</v>
      </c>
      <c r="DJ77" s="5">
        <f>IF(P77&lt;90,1,0)</f>
        <v>1</v>
      </c>
      <c r="DK77" s="4">
        <f t="shared" si="79"/>
        <v>128</v>
      </c>
      <c r="DL77" s="4">
        <v>5</v>
      </c>
      <c r="DM77" s="4">
        <f t="shared" si="91"/>
        <v>3</v>
      </c>
      <c r="DN77" s="4">
        <f t="shared" si="84"/>
        <v>2</v>
      </c>
      <c r="DO77" s="4">
        <f>M77</f>
        <v>140</v>
      </c>
      <c r="DP77" s="4">
        <f t="shared" si="81"/>
        <v>1</v>
      </c>
      <c r="DQ77" s="4">
        <f t="shared" si="82"/>
        <v>0</v>
      </c>
      <c r="DR77" s="4">
        <v>1</v>
      </c>
      <c r="DS77" s="4">
        <v>0</v>
      </c>
      <c r="DT77" s="4">
        <v>0</v>
      </c>
      <c r="DU77" s="4">
        <v>1</v>
      </c>
      <c r="DV77" s="4">
        <v>0</v>
      </c>
      <c r="DW77" s="4">
        <v>44</v>
      </c>
      <c r="DX77" s="4">
        <v>46</v>
      </c>
      <c r="DY77" s="4">
        <v>53</v>
      </c>
      <c r="DZ77" s="4">
        <v>66</v>
      </c>
      <c r="EA77" s="4">
        <v>88</v>
      </c>
      <c r="EB77" s="24">
        <f>EA77/J77</f>
        <v>34.773048864252786</v>
      </c>
      <c r="EC77" s="4">
        <v>1</v>
      </c>
      <c r="ED77" s="4">
        <v>62</v>
      </c>
      <c r="EE77" s="4">
        <v>45</v>
      </c>
      <c r="EF77" s="4">
        <v>197</v>
      </c>
      <c r="EG77" s="4">
        <v>120</v>
      </c>
      <c r="EH77" s="4">
        <v>77</v>
      </c>
      <c r="EI77" s="4">
        <v>1</v>
      </c>
      <c r="EJ77" s="4">
        <v>40</v>
      </c>
      <c r="EK77" s="4">
        <v>1</v>
      </c>
      <c r="EL77" s="4">
        <v>1</v>
      </c>
      <c r="EM77" s="4">
        <v>11</v>
      </c>
      <c r="EN77" s="4">
        <v>13</v>
      </c>
      <c r="EP77" s="4">
        <v>10</v>
      </c>
      <c r="EQ77" s="4">
        <v>13</v>
      </c>
      <c r="ES77" s="4">
        <v>281</v>
      </c>
      <c r="ET77" s="24">
        <v>118.35</v>
      </c>
      <c r="EU77" s="4">
        <v>1</v>
      </c>
      <c r="EV77" s="7">
        <v>2</v>
      </c>
      <c r="EW77" s="4">
        <v>50</v>
      </c>
      <c r="EX77" s="4">
        <v>68</v>
      </c>
      <c r="EY77" s="4">
        <v>22</v>
      </c>
      <c r="EZ77" s="4">
        <v>80</v>
      </c>
      <c r="FA77" s="24">
        <f>EZ77/J77</f>
        <v>31.611862603866172</v>
      </c>
      <c r="FB77" s="4">
        <v>1</v>
      </c>
      <c r="FC77" s="4">
        <v>32</v>
      </c>
      <c r="FD77" s="4">
        <v>45</v>
      </c>
      <c r="FE77" s="4">
        <v>80</v>
      </c>
      <c r="FF77" s="4">
        <v>1</v>
      </c>
      <c r="FG77" s="6">
        <f t="shared" si="111"/>
        <v>0.72580645161290325</v>
      </c>
      <c r="FH77" s="4">
        <v>0</v>
      </c>
      <c r="FI77" s="5">
        <f t="shared" si="112"/>
        <v>0</v>
      </c>
      <c r="FJ77" s="4">
        <v>1</v>
      </c>
      <c r="FK77" s="4">
        <v>28</v>
      </c>
      <c r="FL77" s="4">
        <v>1</v>
      </c>
      <c r="FM77" s="4">
        <v>19</v>
      </c>
      <c r="FN77" s="31">
        <f t="shared" si="114"/>
        <v>0.32142857142857145</v>
      </c>
      <c r="FO77" s="4">
        <v>60</v>
      </c>
      <c r="FP77" s="4">
        <v>0</v>
      </c>
      <c r="FQ77" s="4">
        <v>1</v>
      </c>
      <c r="FR77" s="4">
        <v>12</v>
      </c>
      <c r="FS77" s="4">
        <v>1</v>
      </c>
      <c r="FT77" s="4">
        <v>0</v>
      </c>
      <c r="FU77" s="4">
        <v>2</v>
      </c>
      <c r="FV77" s="4">
        <v>2</v>
      </c>
      <c r="FW77" s="4">
        <v>2</v>
      </c>
      <c r="FX77" s="24">
        <v>53.4</v>
      </c>
      <c r="FY77" s="24">
        <v>60</v>
      </c>
      <c r="FZ77" s="4">
        <v>2</v>
      </c>
      <c r="GA77" s="4">
        <v>1</v>
      </c>
      <c r="GB77" s="4">
        <v>39</v>
      </c>
      <c r="GC77" s="4">
        <v>1</v>
      </c>
      <c r="GD77" s="4">
        <v>0</v>
      </c>
      <c r="GG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3</v>
      </c>
      <c r="GZ77" s="4">
        <v>1</v>
      </c>
      <c r="HA77" s="4">
        <v>3</v>
      </c>
      <c r="HB77" s="4">
        <v>0</v>
      </c>
      <c r="HC77" s="4">
        <v>1</v>
      </c>
      <c r="HD77" s="4">
        <v>1</v>
      </c>
      <c r="HE77" s="4">
        <v>1</v>
      </c>
      <c r="HF77" s="4">
        <v>1</v>
      </c>
      <c r="HG77" s="24">
        <v>45</v>
      </c>
      <c r="HH77" s="24">
        <v>32</v>
      </c>
      <c r="HI77" s="5">
        <f t="shared" si="116"/>
        <v>1</v>
      </c>
      <c r="HJ77" s="24">
        <v>30</v>
      </c>
      <c r="HK77" s="24">
        <v>34</v>
      </c>
      <c r="HL77" s="4">
        <v>70</v>
      </c>
      <c r="HM77" s="4">
        <v>0</v>
      </c>
      <c r="HN77" s="4">
        <v>1</v>
      </c>
      <c r="HO77" s="7">
        <v>0.65800000000000003</v>
      </c>
      <c r="HP77" s="4">
        <v>1</v>
      </c>
      <c r="HQ77" s="7">
        <v>256</v>
      </c>
      <c r="HR77" s="4">
        <v>1</v>
      </c>
      <c r="HS77" s="7">
        <v>66</v>
      </c>
      <c r="HT77" s="4">
        <v>1</v>
      </c>
      <c r="HU77" s="4">
        <v>3650</v>
      </c>
      <c r="HV77" s="4">
        <v>1</v>
      </c>
      <c r="HW77" s="7">
        <v>139.41999999999999</v>
      </c>
      <c r="HX77" s="4">
        <v>1</v>
      </c>
      <c r="HY77" s="4">
        <v>44</v>
      </c>
      <c r="HZ77" s="24">
        <v>479</v>
      </c>
      <c r="IA77" s="4">
        <v>1</v>
      </c>
      <c r="IB77" s="7">
        <v>18.54</v>
      </c>
      <c r="IC77" s="4">
        <v>1</v>
      </c>
      <c r="ID77" s="7">
        <v>4.12</v>
      </c>
      <c r="IE77" s="4">
        <v>105</v>
      </c>
      <c r="IF77" s="4">
        <v>1</v>
      </c>
      <c r="IG77" s="4">
        <v>366</v>
      </c>
      <c r="IH77" s="4">
        <v>0</v>
      </c>
      <c r="II77" s="4">
        <v>0</v>
      </c>
      <c r="IJ77" s="4">
        <v>69</v>
      </c>
      <c r="IK77" s="4">
        <v>1</v>
      </c>
      <c r="IL77" s="24">
        <v>31.5</v>
      </c>
      <c r="IM77" s="7">
        <v>8.57</v>
      </c>
      <c r="IN77" s="24">
        <v>19.100000000000001</v>
      </c>
      <c r="IO77" s="24">
        <v>1.38</v>
      </c>
      <c r="IP77" s="24">
        <v>60</v>
      </c>
      <c r="IQ77" s="7">
        <v>3.96</v>
      </c>
      <c r="IR77" s="7">
        <v>2.81</v>
      </c>
      <c r="IS77" s="7">
        <v>0.81</v>
      </c>
      <c r="IT77" s="7">
        <v>4.01</v>
      </c>
      <c r="IU77" s="7">
        <v>138.13</v>
      </c>
      <c r="IV77" s="4">
        <f t="shared" si="115"/>
        <v>1</v>
      </c>
      <c r="IW77" s="24">
        <v>10</v>
      </c>
      <c r="IX77" s="4">
        <f t="shared" si="113"/>
        <v>1</v>
      </c>
      <c r="IY77" s="7">
        <v>7.327</v>
      </c>
      <c r="IZ77" s="4">
        <v>46</v>
      </c>
      <c r="JA77" s="4">
        <v>54.5</v>
      </c>
      <c r="JB77" s="7">
        <v>7.327</v>
      </c>
      <c r="JC77" s="4">
        <v>46</v>
      </c>
      <c r="JD77" s="4">
        <v>54.5</v>
      </c>
      <c r="JE77" s="24">
        <v>8.6999999999999993</v>
      </c>
      <c r="JF77" s="4">
        <v>27.2</v>
      </c>
      <c r="JG77" s="4">
        <v>84.8</v>
      </c>
      <c r="JH77" s="24">
        <v>286.60000000000002</v>
      </c>
      <c r="JI77" s="24">
        <v>1.8</v>
      </c>
      <c r="JJ77" s="24">
        <v>2.1</v>
      </c>
      <c r="JK77" s="24">
        <v>4.0999999999999996</v>
      </c>
      <c r="JL77" s="4">
        <v>135</v>
      </c>
      <c r="JM77" s="7">
        <v>0.81</v>
      </c>
      <c r="JN77" s="4">
        <v>105</v>
      </c>
      <c r="JO77" s="24">
        <v>15.8</v>
      </c>
      <c r="JP77" s="24">
        <v>2.4</v>
      </c>
    </row>
    <row r="78" spans="1:276" x14ac:dyDescent="0.25">
      <c r="A78" s="3">
        <v>77</v>
      </c>
      <c r="B78" s="3">
        <v>0</v>
      </c>
      <c r="C78" s="3">
        <v>0</v>
      </c>
      <c r="D78" s="3">
        <v>0</v>
      </c>
      <c r="E78" s="5">
        <v>2</v>
      </c>
      <c r="F78" s="5">
        <v>76</v>
      </c>
      <c r="G78" s="55">
        <v>0</v>
      </c>
      <c r="H78" s="6">
        <v>1.58</v>
      </c>
      <c r="I78" s="5">
        <v>66</v>
      </c>
      <c r="J78" s="6">
        <f t="shared" si="89"/>
        <v>1.7225707272537718</v>
      </c>
      <c r="K78" s="6">
        <f t="shared" si="90"/>
        <v>26.438070821983651</v>
      </c>
      <c r="L78" s="5">
        <v>2</v>
      </c>
      <c r="M78" s="5">
        <v>160</v>
      </c>
      <c r="N78" s="5">
        <v>130</v>
      </c>
      <c r="O78" s="5">
        <v>80</v>
      </c>
      <c r="P78" s="5">
        <v>94</v>
      </c>
      <c r="Q78" s="5">
        <v>22</v>
      </c>
      <c r="R78" s="5">
        <v>1</v>
      </c>
      <c r="S78" s="5">
        <v>1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1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1</v>
      </c>
      <c r="AV78" s="5">
        <v>0</v>
      </c>
      <c r="AW78" s="5">
        <v>1</v>
      </c>
      <c r="AX78" s="5">
        <v>0</v>
      </c>
      <c r="AY78" s="5">
        <f>IF(F78&gt;60,1,0)</f>
        <v>1</v>
      </c>
      <c r="AZ78" s="5">
        <v>0</v>
      </c>
      <c r="BA78" s="5">
        <f>C78</f>
        <v>0</v>
      </c>
      <c r="BB78" s="5">
        <v>0</v>
      </c>
      <c r="BC78" s="5">
        <v>1</v>
      </c>
      <c r="BD78" s="5">
        <v>1</v>
      </c>
      <c r="BE78" s="5">
        <v>1</v>
      </c>
      <c r="BF78" s="5">
        <v>1</v>
      </c>
      <c r="BG78" s="5">
        <v>0</v>
      </c>
      <c r="BH78" s="5">
        <v>1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f t="shared" si="92"/>
        <v>0</v>
      </c>
      <c r="BO78" s="5">
        <f t="shared" si="93"/>
        <v>1</v>
      </c>
      <c r="BP78" s="5">
        <v>0</v>
      </c>
      <c r="BQ78" s="5">
        <f t="shared" si="94"/>
        <v>0</v>
      </c>
      <c r="BR78" s="5">
        <f t="shared" si="95"/>
        <v>0</v>
      </c>
      <c r="BS78" s="5">
        <f t="shared" si="85"/>
        <v>0</v>
      </c>
      <c r="BT78" s="5">
        <v>0</v>
      </c>
      <c r="BU78" s="23">
        <f t="shared" si="8"/>
        <v>1.5</v>
      </c>
      <c r="BV78" s="23">
        <f t="shared" si="96"/>
        <v>1</v>
      </c>
      <c r="BW78" s="5">
        <v>1</v>
      </c>
      <c r="BX78" s="5">
        <f t="shared" si="97"/>
        <v>1</v>
      </c>
      <c r="BY78" s="5">
        <f t="shared" si="98"/>
        <v>1</v>
      </c>
      <c r="BZ78" s="5">
        <f t="shared" si="99"/>
        <v>0</v>
      </c>
      <c r="CA78" s="4">
        <f t="shared" si="100"/>
        <v>0</v>
      </c>
      <c r="CB78" s="4">
        <f t="shared" si="101"/>
        <v>1</v>
      </c>
      <c r="CC78" s="4">
        <f t="shared" si="102"/>
        <v>0</v>
      </c>
      <c r="CD78" s="4">
        <f t="shared" si="103"/>
        <v>0</v>
      </c>
      <c r="CE78" s="4">
        <f t="shared" si="104"/>
        <v>0</v>
      </c>
      <c r="CF78" s="4">
        <f t="shared" si="105"/>
        <v>0</v>
      </c>
      <c r="CG78" s="4">
        <f t="shared" si="106"/>
        <v>0</v>
      </c>
      <c r="CH78" s="4">
        <f>IF(F78&gt;65,1,0)</f>
        <v>1</v>
      </c>
      <c r="CI78" s="4">
        <f t="shared" si="78"/>
        <v>6</v>
      </c>
      <c r="CJ78" s="4">
        <f t="shared" si="21"/>
        <v>3</v>
      </c>
      <c r="CK78" s="4">
        <v>2</v>
      </c>
      <c r="CL78" s="4">
        <v>2</v>
      </c>
      <c r="CM78" s="4">
        <f t="shared" si="107"/>
        <v>2</v>
      </c>
      <c r="CN78" s="4">
        <f t="shared" si="108"/>
        <v>2</v>
      </c>
      <c r="CO78" s="4">
        <f t="shared" si="109"/>
        <v>1</v>
      </c>
      <c r="CP78" s="4">
        <v>0</v>
      </c>
      <c r="CQ78" s="4">
        <f t="shared" si="110"/>
        <v>0</v>
      </c>
      <c r="CR78" s="4">
        <f>C78</f>
        <v>0</v>
      </c>
      <c r="CS78" s="4">
        <v>1</v>
      </c>
      <c r="CT78" s="4">
        <v>1</v>
      </c>
      <c r="CU78" s="4">
        <v>5</v>
      </c>
      <c r="CV78" s="4">
        <v>0</v>
      </c>
      <c r="CW78" s="4">
        <f>B78</f>
        <v>0</v>
      </c>
      <c r="CX78" s="4">
        <v>0</v>
      </c>
      <c r="CY78" s="4">
        <v>0</v>
      </c>
      <c r="CZ78" s="5">
        <f>F78</f>
        <v>76</v>
      </c>
      <c r="DA78" s="4">
        <f>IF(E78=1,1,0)</f>
        <v>0</v>
      </c>
      <c r="DB78" s="4">
        <v>0</v>
      </c>
      <c r="DC78" s="4">
        <v>1</v>
      </c>
      <c r="DD78" s="4">
        <v>0</v>
      </c>
      <c r="DE78" s="4">
        <f>IF(M78&gt;110,1,0)</f>
        <v>1</v>
      </c>
      <c r="DF78" s="4">
        <f>IF(N78&lt;100,1,0)</f>
        <v>0</v>
      </c>
      <c r="DG78" s="4">
        <f>IF(Q78&gt;30,1,0)</f>
        <v>0</v>
      </c>
      <c r="DH78" s="4">
        <v>0</v>
      </c>
      <c r="DI78" s="4">
        <v>0</v>
      </c>
      <c r="DJ78" s="5">
        <f>IF(P78&lt;90,1,0)</f>
        <v>0</v>
      </c>
      <c r="DK78" s="4">
        <f t="shared" si="79"/>
        <v>106</v>
      </c>
      <c r="DL78" s="4">
        <v>4</v>
      </c>
      <c r="DM78" s="4">
        <f t="shared" si="91"/>
        <v>2</v>
      </c>
      <c r="DN78" s="4">
        <f t="shared" si="84"/>
        <v>2</v>
      </c>
      <c r="DO78" s="4">
        <f>M78</f>
        <v>160</v>
      </c>
      <c r="DP78" s="4">
        <f t="shared" si="81"/>
        <v>1</v>
      </c>
      <c r="DQ78" s="4">
        <f t="shared" si="82"/>
        <v>0</v>
      </c>
      <c r="DR78" s="4">
        <v>1</v>
      </c>
      <c r="DS78" s="4">
        <v>0</v>
      </c>
      <c r="DT78" s="4">
        <v>1</v>
      </c>
      <c r="DU78" s="4">
        <v>0</v>
      </c>
      <c r="DV78" s="4">
        <v>0</v>
      </c>
      <c r="DW78" s="4">
        <v>31</v>
      </c>
      <c r="DX78" s="4">
        <v>52</v>
      </c>
      <c r="DY78" s="4">
        <v>49</v>
      </c>
      <c r="DZ78" s="4">
        <v>66</v>
      </c>
      <c r="EA78" s="4">
        <v>88</v>
      </c>
      <c r="EB78" s="24">
        <f>EA78/J78</f>
        <v>51.086436456687622</v>
      </c>
      <c r="EC78" s="4">
        <v>1</v>
      </c>
      <c r="ED78" s="4">
        <v>58</v>
      </c>
      <c r="EE78" s="4">
        <v>46</v>
      </c>
      <c r="EF78" s="4">
        <v>164</v>
      </c>
      <c r="EG78" s="4">
        <v>120</v>
      </c>
      <c r="EH78" s="4">
        <v>44</v>
      </c>
      <c r="EI78" s="4">
        <v>1</v>
      </c>
      <c r="EJ78" s="4">
        <v>34</v>
      </c>
      <c r="EK78" s="4">
        <v>2</v>
      </c>
      <c r="EL78" s="4">
        <v>3</v>
      </c>
      <c r="EM78" s="4">
        <v>9</v>
      </c>
      <c r="EN78" s="4">
        <v>12</v>
      </c>
      <c r="EP78" s="4">
        <v>9</v>
      </c>
      <c r="EQ78" s="4">
        <v>16</v>
      </c>
      <c r="ES78" s="4">
        <v>200</v>
      </c>
      <c r="ET78" s="24">
        <v>116.54</v>
      </c>
      <c r="EU78" s="4">
        <v>1</v>
      </c>
      <c r="EV78" s="7">
        <v>2.25</v>
      </c>
      <c r="EW78" s="4">
        <v>46</v>
      </c>
      <c r="EX78" s="4">
        <v>59</v>
      </c>
      <c r="EY78" s="4">
        <v>22</v>
      </c>
      <c r="EZ78" s="4">
        <v>65</v>
      </c>
      <c r="FA78" s="24">
        <f>EZ78/J78</f>
        <v>37.734299655507904</v>
      </c>
      <c r="FB78" s="4">
        <v>1</v>
      </c>
      <c r="FC78" s="4">
        <v>31</v>
      </c>
      <c r="FD78" s="4">
        <v>42</v>
      </c>
      <c r="FE78" s="4">
        <v>73</v>
      </c>
      <c r="FF78" s="4">
        <v>1</v>
      </c>
      <c r="FG78" s="6">
        <f t="shared" si="111"/>
        <v>0.72413793103448276</v>
      </c>
      <c r="FH78" s="4">
        <v>0</v>
      </c>
      <c r="FI78" s="5">
        <f t="shared" si="112"/>
        <v>0</v>
      </c>
      <c r="FJ78" s="4">
        <v>0</v>
      </c>
      <c r="FK78" s="4">
        <v>28</v>
      </c>
      <c r="FL78" s="4">
        <v>1</v>
      </c>
      <c r="FM78" s="4">
        <v>20</v>
      </c>
      <c r="FN78" s="31">
        <f t="shared" si="114"/>
        <v>0.2857142857142857</v>
      </c>
      <c r="FO78" s="4">
        <v>45</v>
      </c>
      <c r="FP78" s="4">
        <v>0</v>
      </c>
      <c r="FQ78" s="4">
        <v>0</v>
      </c>
      <c r="FR78" s="4">
        <v>15</v>
      </c>
      <c r="FS78" s="4">
        <v>1</v>
      </c>
      <c r="FT78" s="4">
        <v>1</v>
      </c>
      <c r="FU78" s="4">
        <v>3</v>
      </c>
      <c r="FV78" s="4">
        <v>2</v>
      </c>
      <c r="FW78" s="4">
        <v>3</v>
      </c>
      <c r="FX78" s="24">
        <v>30</v>
      </c>
      <c r="FY78" s="24">
        <v>45</v>
      </c>
      <c r="FZ78" s="4">
        <v>1</v>
      </c>
      <c r="GA78" s="4">
        <v>1</v>
      </c>
      <c r="GB78" s="4">
        <v>28</v>
      </c>
      <c r="GC78" s="4">
        <v>1</v>
      </c>
      <c r="GD78" s="4">
        <v>0</v>
      </c>
      <c r="GG78" s="4">
        <v>0</v>
      </c>
      <c r="GI78" s="4">
        <v>0</v>
      </c>
      <c r="GJ78" s="4">
        <v>0</v>
      </c>
      <c r="GK78" s="4">
        <v>0</v>
      </c>
      <c r="GL78" s="4">
        <v>0</v>
      </c>
      <c r="GM78" s="4">
        <v>0</v>
      </c>
      <c r="GN78" s="4">
        <v>0</v>
      </c>
      <c r="GO78" s="4">
        <v>0</v>
      </c>
      <c r="GP78" s="4">
        <v>0</v>
      </c>
      <c r="GQ78" s="4">
        <v>0</v>
      </c>
      <c r="GR78" s="4">
        <v>0</v>
      </c>
      <c r="GS78" s="4">
        <v>0</v>
      </c>
      <c r="GT78" s="4">
        <v>0</v>
      </c>
      <c r="GU78" s="4">
        <v>0</v>
      </c>
      <c r="GV78" s="4">
        <v>0</v>
      </c>
      <c r="GW78" s="4">
        <v>0</v>
      </c>
      <c r="GX78" s="4">
        <v>0</v>
      </c>
      <c r="GY78" s="4">
        <v>1</v>
      </c>
      <c r="GZ78" s="4">
        <v>1</v>
      </c>
      <c r="HA78" s="4">
        <v>2</v>
      </c>
      <c r="HB78" s="4">
        <v>1</v>
      </c>
      <c r="HC78" s="4">
        <v>0</v>
      </c>
      <c r="HD78" s="4">
        <v>0</v>
      </c>
      <c r="HE78" s="4">
        <v>0</v>
      </c>
      <c r="HF78" s="4">
        <v>1</v>
      </c>
      <c r="HG78" s="24">
        <v>30</v>
      </c>
      <c r="HH78" s="24">
        <v>30</v>
      </c>
      <c r="HI78" s="5">
        <f t="shared" si="116"/>
        <v>0</v>
      </c>
      <c r="HJ78" s="24">
        <v>26</v>
      </c>
      <c r="HK78" s="24">
        <v>26</v>
      </c>
      <c r="HL78" s="4">
        <v>30</v>
      </c>
      <c r="HM78" s="4">
        <v>1</v>
      </c>
      <c r="HN78" s="4">
        <v>0</v>
      </c>
      <c r="HO78" s="7">
        <v>0.01</v>
      </c>
      <c r="HP78" s="4">
        <v>0</v>
      </c>
      <c r="HQ78" s="7">
        <v>71.88</v>
      </c>
      <c r="HR78" s="4">
        <v>0</v>
      </c>
      <c r="HS78" s="7">
        <v>29.06</v>
      </c>
      <c r="HT78" s="4">
        <v>1</v>
      </c>
      <c r="HU78" s="4">
        <v>2060</v>
      </c>
      <c r="HV78" s="4">
        <v>1</v>
      </c>
      <c r="HW78" s="7">
        <v>90.2</v>
      </c>
      <c r="HX78" s="4">
        <v>0</v>
      </c>
      <c r="HY78" s="4">
        <v>54</v>
      </c>
      <c r="HZ78" s="24">
        <v>535</v>
      </c>
      <c r="IA78" s="4">
        <v>1</v>
      </c>
      <c r="IB78" s="7">
        <v>9.59</v>
      </c>
      <c r="IC78" s="4">
        <v>1</v>
      </c>
      <c r="ID78" s="7">
        <v>4.63</v>
      </c>
      <c r="IE78" s="4">
        <v>129</v>
      </c>
      <c r="IF78" s="4">
        <v>0</v>
      </c>
      <c r="IG78" s="4">
        <v>305</v>
      </c>
      <c r="IH78" s="4">
        <v>0</v>
      </c>
      <c r="II78" s="4">
        <v>0</v>
      </c>
      <c r="IJ78" s="4">
        <v>38</v>
      </c>
      <c r="IK78" s="4">
        <v>1</v>
      </c>
      <c r="IL78" s="24">
        <v>28.2</v>
      </c>
      <c r="IM78" s="7">
        <v>2.9260000000000002</v>
      </c>
      <c r="IN78" s="24">
        <v>15.8</v>
      </c>
      <c r="IO78" s="24">
        <v>1.099</v>
      </c>
      <c r="IP78" s="24">
        <v>87.6</v>
      </c>
      <c r="IQ78" s="7">
        <v>2.66</v>
      </c>
      <c r="IR78" s="7">
        <v>0.77</v>
      </c>
      <c r="IS78" s="7">
        <v>0.64</v>
      </c>
      <c r="IT78" s="7">
        <v>0.77</v>
      </c>
      <c r="IU78" s="7">
        <v>72.89</v>
      </c>
      <c r="IV78" s="4">
        <f t="shared" si="115"/>
        <v>1</v>
      </c>
      <c r="IW78" s="24">
        <v>9.66</v>
      </c>
      <c r="IX78" s="4">
        <f t="shared" si="113"/>
        <v>1</v>
      </c>
    </row>
    <row r="79" spans="1:276" x14ac:dyDescent="0.25">
      <c r="A79" s="3">
        <v>78</v>
      </c>
      <c r="B79" s="3">
        <v>0</v>
      </c>
      <c r="C79" s="3">
        <v>1</v>
      </c>
      <c r="D79" s="3">
        <v>0</v>
      </c>
      <c r="E79" s="5">
        <v>1</v>
      </c>
      <c r="F79" s="5">
        <v>58</v>
      </c>
      <c r="G79" s="55">
        <v>0</v>
      </c>
      <c r="H79" s="6">
        <v>1.74</v>
      </c>
      <c r="I79" s="5">
        <v>112</v>
      </c>
      <c r="J79" s="6">
        <f t="shared" si="89"/>
        <v>2.355352559571267</v>
      </c>
      <c r="K79" s="6">
        <f t="shared" si="90"/>
        <v>36.992997753996562</v>
      </c>
      <c r="L79" s="5">
        <v>4</v>
      </c>
      <c r="M79" s="5">
        <v>136</v>
      </c>
      <c r="N79" s="5">
        <v>110</v>
      </c>
      <c r="O79" s="5">
        <v>70</v>
      </c>
      <c r="P79" s="5">
        <v>85</v>
      </c>
      <c r="Q79" s="5">
        <v>28</v>
      </c>
      <c r="R79" s="5">
        <v>1</v>
      </c>
      <c r="S79" s="5">
        <v>2</v>
      </c>
      <c r="T79" s="5">
        <v>0</v>
      </c>
      <c r="U79" s="5">
        <v>0</v>
      </c>
      <c r="V79" s="5">
        <v>1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1</v>
      </c>
      <c r="AJ79" s="5">
        <v>0</v>
      </c>
      <c r="AK79" s="5">
        <v>0</v>
      </c>
      <c r="AL79" s="5">
        <v>0</v>
      </c>
      <c r="AM79" s="5">
        <v>0</v>
      </c>
      <c r="AN79" s="5">
        <v>1</v>
      </c>
      <c r="AO79" s="5">
        <v>0</v>
      </c>
      <c r="AP79" s="5">
        <v>0</v>
      </c>
      <c r="AQ79" s="5">
        <v>0</v>
      </c>
      <c r="AR79" s="5">
        <v>0</v>
      </c>
      <c r="AS79" s="5">
        <v>1</v>
      </c>
      <c r="AT79" s="5">
        <v>0</v>
      </c>
      <c r="AU79" s="5">
        <v>0</v>
      </c>
      <c r="AV79" s="5">
        <v>1</v>
      </c>
      <c r="AW79" s="5">
        <v>1</v>
      </c>
      <c r="AX79" s="5">
        <v>0</v>
      </c>
      <c r="AY79" s="5">
        <f>IF(F79&gt;60,1,0)</f>
        <v>0</v>
      </c>
      <c r="AZ79" s="5">
        <v>0</v>
      </c>
      <c r="BA79" s="5">
        <f>C79</f>
        <v>1</v>
      </c>
      <c r="BB79" s="5">
        <v>0</v>
      </c>
      <c r="BC79" s="5">
        <v>1</v>
      </c>
      <c r="BD79" s="5">
        <v>1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1</v>
      </c>
      <c r="BL79" s="5">
        <v>1</v>
      </c>
      <c r="BM79" s="5">
        <v>1</v>
      </c>
      <c r="BN79" s="5">
        <f t="shared" si="92"/>
        <v>0</v>
      </c>
      <c r="BO79" s="5">
        <f t="shared" si="93"/>
        <v>1</v>
      </c>
      <c r="BP79" s="5">
        <v>0</v>
      </c>
      <c r="BQ79" s="5">
        <f t="shared" si="94"/>
        <v>0</v>
      </c>
      <c r="BR79" s="5">
        <f t="shared" si="95"/>
        <v>0</v>
      </c>
      <c r="BS79" s="5">
        <f t="shared" si="85"/>
        <v>1</v>
      </c>
      <c r="BT79" s="5">
        <v>1</v>
      </c>
      <c r="BU79" s="23">
        <f t="shared" si="8"/>
        <v>7.5</v>
      </c>
      <c r="BV79" s="23">
        <f t="shared" si="96"/>
        <v>3</v>
      </c>
      <c r="BW79" s="5">
        <v>3</v>
      </c>
      <c r="BX79" s="5">
        <f t="shared" si="97"/>
        <v>2</v>
      </c>
      <c r="BY79" s="5">
        <f t="shared" si="98"/>
        <v>2</v>
      </c>
      <c r="BZ79" s="4">
        <f t="shared" si="99"/>
        <v>0</v>
      </c>
      <c r="CA79" s="4">
        <f t="shared" si="100"/>
        <v>0</v>
      </c>
      <c r="CB79" s="4">
        <f t="shared" si="101"/>
        <v>1</v>
      </c>
      <c r="CC79" s="4">
        <f t="shared" si="102"/>
        <v>0</v>
      </c>
      <c r="CD79" s="4">
        <f t="shared" si="103"/>
        <v>0</v>
      </c>
      <c r="CE79" s="4">
        <f t="shared" si="104"/>
        <v>0</v>
      </c>
      <c r="CF79" s="4">
        <f t="shared" si="105"/>
        <v>1</v>
      </c>
      <c r="CG79" s="4">
        <f t="shared" si="106"/>
        <v>1</v>
      </c>
      <c r="CH79" s="4">
        <f>IF(F79&gt;65,1,0)</f>
        <v>0</v>
      </c>
      <c r="CI79" s="4">
        <f t="shared" si="78"/>
        <v>12</v>
      </c>
      <c r="CJ79" s="4">
        <f t="shared" si="21"/>
        <v>4</v>
      </c>
      <c r="CK79" s="4">
        <v>3</v>
      </c>
      <c r="CL79" s="4">
        <v>3</v>
      </c>
      <c r="CM79" s="4">
        <f t="shared" si="107"/>
        <v>2</v>
      </c>
      <c r="CN79" s="4">
        <f t="shared" si="108"/>
        <v>2</v>
      </c>
      <c r="CO79" s="4">
        <f t="shared" si="109"/>
        <v>1</v>
      </c>
      <c r="CP79" s="4">
        <v>0</v>
      </c>
      <c r="CQ79" s="4">
        <f t="shared" si="110"/>
        <v>1</v>
      </c>
      <c r="CR79" s="4">
        <f>C79</f>
        <v>1</v>
      </c>
      <c r="CS79" s="4">
        <v>0</v>
      </c>
      <c r="CT79" s="4">
        <v>1</v>
      </c>
      <c r="CU79" s="4">
        <v>6</v>
      </c>
      <c r="CV79" s="4">
        <v>0</v>
      </c>
      <c r="CW79" s="4">
        <f>B79</f>
        <v>0</v>
      </c>
      <c r="CX79" s="4">
        <v>0</v>
      </c>
      <c r="CY79" s="4">
        <v>0</v>
      </c>
      <c r="CZ79" s="5">
        <f>F79</f>
        <v>58</v>
      </c>
      <c r="DA79" s="4">
        <f>IF(E79=1,1,0)</f>
        <v>1</v>
      </c>
      <c r="DB79" s="4">
        <v>0</v>
      </c>
      <c r="DC79" s="4">
        <v>1</v>
      </c>
      <c r="DD79" s="4">
        <v>0</v>
      </c>
      <c r="DE79" s="4">
        <f>IF(M79&gt;110,1,0)</f>
        <v>1</v>
      </c>
      <c r="DF79" s="4">
        <f>IF(N79&lt;100,1,0)</f>
        <v>0</v>
      </c>
      <c r="DG79" s="4">
        <f>IF(Q79&gt;30,1,0)</f>
        <v>0</v>
      </c>
      <c r="DH79" s="4">
        <v>0</v>
      </c>
      <c r="DI79" s="4">
        <v>0</v>
      </c>
      <c r="DJ79" s="5">
        <f>IF(P79&lt;90,1,0)</f>
        <v>1</v>
      </c>
      <c r="DK79" s="4">
        <f t="shared" si="79"/>
        <v>118</v>
      </c>
      <c r="DL79" s="4">
        <v>4</v>
      </c>
      <c r="DM79" s="4">
        <f t="shared" si="91"/>
        <v>3</v>
      </c>
      <c r="DN79" s="4">
        <f t="shared" si="84"/>
        <v>2</v>
      </c>
      <c r="DO79" s="4">
        <f>M79</f>
        <v>136</v>
      </c>
      <c r="DP79" s="4">
        <f t="shared" si="81"/>
        <v>1</v>
      </c>
      <c r="DQ79" s="4">
        <f t="shared" si="82"/>
        <v>0</v>
      </c>
      <c r="DR79" s="4">
        <v>1</v>
      </c>
      <c r="DS79" s="4">
        <v>1</v>
      </c>
      <c r="DT79" s="4">
        <v>0</v>
      </c>
      <c r="DU79" s="4">
        <v>0</v>
      </c>
      <c r="DV79" s="4">
        <v>0</v>
      </c>
      <c r="DW79" s="4">
        <v>33</v>
      </c>
      <c r="DX79" s="4">
        <v>43</v>
      </c>
      <c r="DY79" s="4">
        <v>44</v>
      </c>
      <c r="DZ79" s="4">
        <v>59</v>
      </c>
      <c r="EA79" s="4">
        <v>80</v>
      </c>
      <c r="EB79" s="24">
        <f>EA79/J79</f>
        <v>33.965191187582548</v>
      </c>
      <c r="EC79" s="4">
        <v>1</v>
      </c>
      <c r="ED79" s="4">
        <v>47</v>
      </c>
      <c r="EE79" s="4">
        <v>33</v>
      </c>
      <c r="EF79" s="4">
        <v>102</v>
      </c>
      <c r="EG79" s="4">
        <v>45</v>
      </c>
      <c r="EH79" s="4">
        <v>57</v>
      </c>
      <c r="EI79" s="4">
        <v>0</v>
      </c>
      <c r="EJ79" s="4">
        <v>53</v>
      </c>
      <c r="EK79" s="4">
        <v>0</v>
      </c>
      <c r="EL79" s="4">
        <v>0</v>
      </c>
      <c r="EM79" s="4">
        <v>12</v>
      </c>
      <c r="EN79" s="4">
        <v>15</v>
      </c>
      <c r="EP79" s="4">
        <v>11</v>
      </c>
      <c r="EQ79" s="4">
        <v>13</v>
      </c>
      <c r="EV79" s="7">
        <v>1.31</v>
      </c>
      <c r="EW79" s="4">
        <v>56</v>
      </c>
      <c r="EX79" s="4">
        <v>67</v>
      </c>
      <c r="EY79" s="4">
        <v>24</v>
      </c>
      <c r="EZ79" s="4">
        <v>80</v>
      </c>
      <c r="FA79" s="24">
        <f>EZ79/J79</f>
        <v>33.965191187582548</v>
      </c>
      <c r="FB79" s="4">
        <v>1</v>
      </c>
      <c r="FC79" s="4">
        <v>33</v>
      </c>
      <c r="FD79" s="4">
        <v>49</v>
      </c>
      <c r="FE79" s="4">
        <v>58</v>
      </c>
      <c r="FF79" s="4">
        <v>1</v>
      </c>
      <c r="FG79" s="6">
        <f t="shared" si="111"/>
        <v>1.0425531914893618</v>
      </c>
      <c r="FH79" s="4">
        <v>1</v>
      </c>
      <c r="FI79" s="5">
        <f t="shared" si="112"/>
        <v>1</v>
      </c>
      <c r="FJ79" s="4">
        <v>1</v>
      </c>
      <c r="FK79" s="4">
        <v>30</v>
      </c>
      <c r="FL79" s="4">
        <v>1</v>
      </c>
      <c r="FM79" s="4">
        <v>23</v>
      </c>
      <c r="FN79" s="31">
        <f t="shared" si="114"/>
        <v>0.23333333333333334</v>
      </c>
      <c r="FO79" s="4">
        <v>53</v>
      </c>
      <c r="FP79" s="4">
        <v>1</v>
      </c>
      <c r="FQ79" s="4">
        <v>1</v>
      </c>
      <c r="FR79" s="4">
        <v>15</v>
      </c>
      <c r="FS79" s="4">
        <v>1</v>
      </c>
      <c r="FT79" s="4">
        <v>0</v>
      </c>
      <c r="FU79" s="4">
        <v>2</v>
      </c>
      <c r="FV79" s="4">
        <v>1</v>
      </c>
      <c r="FW79" s="4">
        <v>3</v>
      </c>
      <c r="FX79" s="24">
        <v>47.5</v>
      </c>
      <c r="FY79" s="24">
        <v>53</v>
      </c>
      <c r="FZ79" s="4">
        <v>2</v>
      </c>
      <c r="GA79" s="4">
        <v>1</v>
      </c>
      <c r="GB79" s="4">
        <v>33</v>
      </c>
      <c r="GC79" s="4">
        <v>1</v>
      </c>
      <c r="GD79" s="4">
        <v>1</v>
      </c>
      <c r="GE79" s="4">
        <v>2</v>
      </c>
      <c r="GF79" s="4">
        <v>3</v>
      </c>
      <c r="GG79" s="4">
        <v>1</v>
      </c>
      <c r="GH79" s="4">
        <v>2</v>
      </c>
      <c r="GI79" s="4">
        <v>1</v>
      </c>
      <c r="GJ79" s="4">
        <v>0</v>
      </c>
      <c r="GK79" s="4">
        <v>1</v>
      </c>
      <c r="GL79" s="4">
        <v>0</v>
      </c>
      <c r="GM79" s="4">
        <v>1</v>
      </c>
      <c r="GN79" s="4">
        <v>1</v>
      </c>
      <c r="GO79" s="4">
        <v>0</v>
      </c>
      <c r="GP79" s="4">
        <v>0</v>
      </c>
      <c r="GQ79" s="4">
        <v>0</v>
      </c>
      <c r="GR79" s="4">
        <v>0</v>
      </c>
      <c r="GS79" s="4">
        <v>1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3</v>
      </c>
      <c r="GZ79" s="4">
        <v>1</v>
      </c>
      <c r="HA79" s="4">
        <v>3</v>
      </c>
      <c r="HB79" s="4">
        <v>1</v>
      </c>
      <c r="HC79" s="4">
        <v>1</v>
      </c>
      <c r="HD79" s="4">
        <v>1</v>
      </c>
      <c r="HE79" s="4">
        <v>1</v>
      </c>
      <c r="HF79" s="4">
        <v>1</v>
      </c>
      <c r="HG79" s="24">
        <v>38</v>
      </c>
      <c r="HH79" s="24">
        <v>33</v>
      </c>
      <c r="HI79" s="5">
        <f t="shared" si="116"/>
        <v>1</v>
      </c>
      <c r="HJ79" s="24">
        <v>28</v>
      </c>
      <c r="HK79" s="24">
        <v>32</v>
      </c>
      <c r="HL79" s="4">
        <v>70</v>
      </c>
      <c r="HM79" s="4">
        <v>0</v>
      </c>
      <c r="HN79" s="4">
        <v>1</v>
      </c>
      <c r="HO79" s="7">
        <v>0.33</v>
      </c>
      <c r="HP79" s="4">
        <v>1</v>
      </c>
      <c r="HQ79" s="7">
        <v>52.44</v>
      </c>
      <c r="HR79" s="4">
        <v>0</v>
      </c>
      <c r="HS79" s="7">
        <v>29.3</v>
      </c>
      <c r="HT79" s="4">
        <v>1</v>
      </c>
      <c r="HU79" s="4">
        <v>4940</v>
      </c>
      <c r="HV79" s="4">
        <v>1</v>
      </c>
      <c r="HW79" s="7">
        <v>108.15</v>
      </c>
      <c r="HX79" s="4">
        <v>0</v>
      </c>
      <c r="HY79" s="4">
        <v>65</v>
      </c>
      <c r="HZ79" s="24">
        <v>569</v>
      </c>
      <c r="IA79" s="4">
        <v>1</v>
      </c>
      <c r="IB79" s="7">
        <v>9.9700000000000006</v>
      </c>
      <c r="IC79" s="4">
        <v>1</v>
      </c>
      <c r="ID79" s="7">
        <v>3.73</v>
      </c>
      <c r="IE79" s="4">
        <v>129</v>
      </c>
      <c r="IF79" s="4">
        <v>0</v>
      </c>
      <c r="IG79" s="4">
        <v>118</v>
      </c>
      <c r="IH79" s="4">
        <v>0</v>
      </c>
      <c r="II79" s="4">
        <v>1</v>
      </c>
      <c r="IJ79" s="4">
        <v>18</v>
      </c>
      <c r="IK79" s="4">
        <v>1</v>
      </c>
      <c r="IL79" s="24">
        <v>26.8</v>
      </c>
      <c r="IM79" s="7">
        <v>3.9</v>
      </c>
      <c r="IN79" s="24">
        <v>17.5</v>
      </c>
      <c r="IO79" s="24">
        <v>1.28</v>
      </c>
      <c r="IP79" s="24">
        <v>68</v>
      </c>
      <c r="IQ79" s="7">
        <v>3.85</v>
      </c>
      <c r="IT79" s="7">
        <v>1.1299999999999999</v>
      </c>
      <c r="IU79" s="7">
        <v>5.17</v>
      </c>
      <c r="IV79" s="4">
        <f t="shared" si="115"/>
        <v>0</v>
      </c>
      <c r="IW79" s="24">
        <v>20.21</v>
      </c>
      <c r="IX79" s="4">
        <f t="shared" si="113"/>
        <v>1</v>
      </c>
    </row>
    <row r="80" spans="1:276" x14ac:dyDescent="0.25">
      <c r="A80" s="3">
        <v>79</v>
      </c>
      <c r="B80" s="3">
        <v>0</v>
      </c>
      <c r="C80" s="3">
        <v>0</v>
      </c>
      <c r="D80" s="3">
        <v>1</v>
      </c>
      <c r="E80" s="5">
        <v>2</v>
      </c>
      <c r="F80" s="5">
        <v>80</v>
      </c>
      <c r="G80" s="55">
        <v>0</v>
      </c>
      <c r="H80" s="6">
        <v>1.62</v>
      </c>
      <c r="I80" s="5">
        <v>75</v>
      </c>
      <c r="J80" s="6">
        <f t="shared" si="89"/>
        <v>1.8592213548492902</v>
      </c>
      <c r="K80" s="6">
        <f t="shared" si="90"/>
        <v>28.577960676726104</v>
      </c>
      <c r="L80" s="5">
        <v>2</v>
      </c>
      <c r="M80" s="5">
        <v>78</v>
      </c>
      <c r="N80" s="5">
        <v>140</v>
      </c>
      <c r="O80" s="5">
        <v>80</v>
      </c>
      <c r="P80" s="5">
        <v>96</v>
      </c>
      <c r="Q80" s="5">
        <v>17</v>
      </c>
      <c r="R80" s="5">
        <v>1</v>
      </c>
      <c r="S80" s="5">
        <v>1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1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1</v>
      </c>
      <c r="AV80" s="5">
        <v>0</v>
      </c>
      <c r="AW80" s="5">
        <v>1</v>
      </c>
      <c r="AX80" s="5">
        <v>0</v>
      </c>
      <c r="AY80" s="5">
        <f>IF(F80&gt;60,1,0)</f>
        <v>1</v>
      </c>
      <c r="AZ80" s="5">
        <v>0</v>
      </c>
      <c r="BA80" s="5">
        <f>C80</f>
        <v>0</v>
      </c>
      <c r="BB80" s="5">
        <v>0</v>
      </c>
      <c r="BC80" s="5">
        <v>1</v>
      </c>
      <c r="BD80" s="5">
        <v>1</v>
      </c>
      <c r="BE80" s="5">
        <v>1</v>
      </c>
      <c r="BF80" s="5">
        <v>1</v>
      </c>
      <c r="BG80" s="5">
        <v>0</v>
      </c>
      <c r="BH80" s="5">
        <v>0</v>
      </c>
      <c r="BI80" s="5">
        <v>1</v>
      </c>
      <c r="BJ80" s="5">
        <v>0</v>
      </c>
      <c r="BK80" s="5">
        <v>0</v>
      </c>
      <c r="BL80" s="5">
        <v>0</v>
      </c>
      <c r="BM80" s="5">
        <v>0</v>
      </c>
      <c r="BN80" s="5">
        <f t="shared" si="92"/>
        <v>0</v>
      </c>
      <c r="BO80" s="5">
        <f t="shared" si="93"/>
        <v>0</v>
      </c>
      <c r="BP80" s="5">
        <v>0</v>
      </c>
      <c r="BQ80" s="5">
        <f t="shared" si="94"/>
        <v>1</v>
      </c>
      <c r="BR80" s="5">
        <f t="shared" si="95"/>
        <v>0</v>
      </c>
      <c r="BS80" s="5">
        <f t="shared" si="85"/>
        <v>0</v>
      </c>
      <c r="BT80" s="5">
        <v>1</v>
      </c>
      <c r="BU80" s="23">
        <f t="shared" si="8"/>
        <v>4</v>
      </c>
      <c r="BV80" s="23">
        <f t="shared" si="96"/>
        <v>2</v>
      </c>
      <c r="BW80" s="5">
        <v>2</v>
      </c>
      <c r="BX80" s="5">
        <f t="shared" si="97"/>
        <v>1</v>
      </c>
      <c r="BY80" s="5">
        <f t="shared" si="98"/>
        <v>2</v>
      </c>
      <c r="BZ80" s="4">
        <f t="shared" si="99"/>
        <v>0</v>
      </c>
      <c r="CA80" s="4">
        <f t="shared" si="100"/>
        <v>1</v>
      </c>
      <c r="CB80" s="4">
        <f t="shared" si="101"/>
        <v>0</v>
      </c>
      <c r="CC80" s="4">
        <f t="shared" si="102"/>
        <v>0</v>
      </c>
      <c r="CD80" s="4">
        <f t="shared" si="103"/>
        <v>1</v>
      </c>
      <c r="CE80" s="4">
        <f t="shared" si="104"/>
        <v>0</v>
      </c>
      <c r="CF80" s="4">
        <f t="shared" si="105"/>
        <v>0</v>
      </c>
      <c r="CG80" s="4">
        <f t="shared" si="106"/>
        <v>0</v>
      </c>
      <c r="CH80" s="4">
        <f>IF(F80&gt;65,1,0)</f>
        <v>1</v>
      </c>
      <c r="CI80" s="4">
        <f t="shared" si="78"/>
        <v>6</v>
      </c>
      <c r="CJ80" s="4">
        <f t="shared" si="21"/>
        <v>3</v>
      </c>
      <c r="CK80" s="4">
        <v>2</v>
      </c>
      <c r="CL80" s="4">
        <v>2</v>
      </c>
      <c r="CM80" s="4">
        <f t="shared" si="107"/>
        <v>2</v>
      </c>
      <c r="CN80" s="4">
        <f t="shared" si="108"/>
        <v>2</v>
      </c>
      <c r="CO80" s="4">
        <f t="shared" si="109"/>
        <v>1</v>
      </c>
      <c r="CP80" s="4">
        <v>3</v>
      </c>
      <c r="CQ80" s="4">
        <f t="shared" si="110"/>
        <v>0</v>
      </c>
      <c r="CR80" s="4">
        <f>C80</f>
        <v>0</v>
      </c>
      <c r="CS80" s="4">
        <v>1</v>
      </c>
      <c r="CT80" s="4">
        <v>0</v>
      </c>
      <c r="CV80" s="4">
        <v>0</v>
      </c>
      <c r="CW80" s="4">
        <f>B80</f>
        <v>0</v>
      </c>
      <c r="CX80" s="4">
        <v>0</v>
      </c>
      <c r="CY80" s="4">
        <v>0</v>
      </c>
      <c r="CZ80" s="5">
        <f>F80</f>
        <v>80</v>
      </c>
      <c r="DA80" s="4">
        <f>IF(E80=1,1,0)</f>
        <v>0</v>
      </c>
      <c r="DB80" s="4">
        <v>0</v>
      </c>
      <c r="DC80" s="4">
        <v>1</v>
      </c>
      <c r="DD80" s="4">
        <v>0</v>
      </c>
      <c r="DE80" s="4">
        <f>IF(M80&gt;110,1,0)</f>
        <v>0</v>
      </c>
      <c r="DF80" s="4">
        <f>IF(N80&lt;100,1,0)</f>
        <v>0</v>
      </c>
      <c r="DG80" s="4">
        <f>IF(Q80&gt;30,1,0)</f>
        <v>0</v>
      </c>
      <c r="DH80" s="4">
        <v>0</v>
      </c>
      <c r="DI80" s="4">
        <v>0</v>
      </c>
      <c r="DJ80" s="5">
        <f>IF(P80&lt;90,1,0)</f>
        <v>0</v>
      </c>
      <c r="DK80" s="4">
        <f t="shared" si="79"/>
        <v>90</v>
      </c>
      <c r="DL80" s="4">
        <v>3</v>
      </c>
      <c r="DM80" s="4">
        <f t="shared" si="91"/>
        <v>1</v>
      </c>
      <c r="DN80" s="4">
        <f t="shared" si="84"/>
        <v>2</v>
      </c>
      <c r="DO80" s="4">
        <f>M80</f>
        <v>78</v>
      </c>
      <c r="DP80" s="4">
        <f t="shared" si="81"/>
        <v>0</v>
      </c>
      <c r="DQ80" s="4">
        <f t="shared" si="82"/>
        <v>0</v>
      </c>
      <c r="DR80" s="4">
        <v>0</v>
      </c>
      <c r="DS80" s="4">
        <v>0</v>
      </c>
      <c r="DT80" s="4">
        <v>0</v>
      </c>
      <c r="DU80" s="4">
        <v>0</v>
      </c>
      <c r="DV80" s="4">
        <v>1</v>
      </c>
      <c r="DW80" s="4">
        <v>33</v>
      </c>
      <c r="DX80" s="4">
        <v>46</v>
      </c>
      <c r="DY80" s="4">
        <v>42</v>
      </c>
      <c r="DZ80" s="4">
        <v>62</v>
      </c>
      <c r="EA80" s="4">
        <v>80</v>
      </c>
      <c r="EB80" s="24">
        <f>EA80/J80</f>
        <v>43.028765666520037</v>
      </c>
      <c r="EC80" s="4">
        <v>1</v>
      </c>
      <c r="ED80" s="4">
        <v>65</v>
      </c>
      <c r="EE80" s="4">
        <v>45</v>
      </c>
      <c r="EF80" s="4">
        <v>142</v>
      </c>
      <c r="EG80" s="4">
        <v>80</v>
      </c>
      <c r="EH80" s="4">
        <v>62</v>
      </c>
      <c r="EI80" s="4">
        <v>1</v>
      </c>
      <c r="EJ80" s="4">
        <v>45</v>
      </c>
      <c r="EK80" s="4">
        <v>1</v>
      </c>
      <c r="EL80" s="4">
        <v>1</v>
      </c>
      <c r="EM80" s="4">
        <v>11</v>
      </c>
      <c r="EN80" s="4">
        <v>13</v>
      </c>
      <c r="EP80" s="4">
        <v>9</v>
      </c>
      <c r="EQ80" s="4">
        <v>14</v>
      </c>
      <c r="ES80" s="4">
        <v>280</v>
      </c>
      <c r="ET80" s="24">
        <v>155.59</v>
      </c>
      <c r="EU80" s="4">
        <v>1</v>
      </c>
      <c r="EV80" s="7">
        <v>1.38</v>
      </c>
      <c r="EW80" s="4">
        <v>38</v>
      </c>
      <c r="EX80" s="4">
        <v>52</v>
      </c>
      <c r="EY80" s="4">
        <v>18</v>
      </c>
      <c r="EZ80" s="4">
        <v>50</v>
      </c>
      <c r="FA80" s="24">
        <f>EZ80/J80</f>
        <v>26.892978541575022</v>
      </c>
      <c r="FB80" s="4">
        <v>0</v>
      </c>
      <c r="FC80" s="4">
        <v>26</v>
      </c>
      <c r="FD80" s="4">
        <v>33</v>
      </c>
      <c r="FE80" s="4">
        <v>85</v>
      </c>
      <c r="FF80" s="4">
        <v>0</v>
      </c>
      <c r="FG80" s="6">
        <f t="shared" si="111"/>
        <v>0.50769230769230766</v>
      </c>
      <c r="FH80" s="4">
        <v>0</v>
      </c>
      <c r="FI80" s="5">
        <f t="shared" si="112"/>
        <v>0</v>
      </c>
      <c r="FJ80" s="4">
        <v>0</v>
      </c>
      <c r="FK80" s="4">
        <v>22</v>
      </c>
      <c r="FL80" s="4">
        <v>1</v>
      </c>
      <c r="FM80" s="4">
        <v>12</v>
      </c>
      <c r="FN80" s="31">
        <f t="shared" si="114"/>
        <v>0.45454545454545453</v>
      </c>
      <c r="FO80" s="4">
        <v>34</v>
      </c>
      <c r="FP80" s="4">
        <v>0</v>
      </c>
      <c r="FQ80" s="4">
        <v>0</v>
      </c>
      <c r="FR80" s="4">
        <v>19</v>
      </c>
      <c r="FS80" s="4">
        <v>0</v>
      </c>
      <c r="FT80" s="4">
        <v>1</v>
      </c>
      <c r="FU80" s="4">
        <v>2</v>
      </c>
      <c r="FV80" s="4">
        <v>1</v>
      </c>
      <c r="FW80" s="4">
        <v>2</v>
      </c>
      <c r="FX80" s="24">
        <v>23</v>
      </c>
      <c r="FY80" s="24">
        <v>34</v>
      </c>
      <c r="FZ80" s="4">
        <v>1</v>
      </c>
      <c r="GA80" s="4">
        <v>0</v>
      </c>
      <c r="GB80" s="4">
        <v>27</v>
      </c>
      <c r="GC80" s="4">
        <v>1</v>
      </c>
      <c r="GD80" s="4">
        <v>0</v>
      </c>
      <c r="GG80" s="4">
        <v>0</v>
      </c>
      <c r="GI80" s="4">
        <v>0</v>
      </c>
      <c r="GJ80" s="4">
        <v>0</v>
      </c>
      <c r="GK80" s="4">
        <v>0</v>
      </c>
      <c r="GL80" s="4">
        <v>0</v>
      </c>
      <c r="GM80" s="4">
        <v>0</v>
      </c>
      <c r="GN80" s="4">
        <v>0</v>
      </c>
      <c r="GO80" s="4">
        <v>0</v>
      </c>
      <c r="GP80" s="4">
        <v>0</v>
      </c>
      <c r="GQ80" s="4">
        <v>0</v>
      </c>
      <c r="GR80" s="4">
        <v>0</v>
      </c>
      <c r="GS80" s="4">
        <v>0</v>
      </c>
      <c r="GT80" s="4">
        <v>0</v>
      </c>
      <c r="GU80" s="4">
        <v>0</v>
      </c>
      <c r="GV80" s="4">
        <v>0</v>
      </c>
      <c r="GW80" s="4">
        <v>0</v>
      </c>
      <c r="GX80" s="4">
        <v>0</v>
      </c>
      <c r="GY80" s="4">
        <v>1</v>
      </c>
      <c r="GZ80" s="4">
        <v>1</v>
      </c>
      <c r="HA80" s="4">
        <v>2</v>
      </c>
      <c r="HB80" s="4">
        <v>1</v>
      </c>
      <c r="HC80" s="4">
        <v>0</v>
      </c>
      <c r="HD80" s="4">
        <v>0</v>
      </c>
      <c r="HE80" s="4">
        <v>0</v>
      </c>
      <c r="HF80" s="4">
        <v>1</v>
      </c>
      <c r="HG80" s="24">
        <v>28</v>
      </c>
      <c r="HH80" s="24">
        <v>30</v>
      </c>
      <c r="HI80" s="5">
        <f t="shared" si="116"/>
        <v>0</v>
      </c>
      <c r="HJ80" s="24">
        <v>18</v>
      </c>
      <c r="HK80" s="24">
        <v>26</v>
      </c>
      <c r="HL80" s="4">
        <v>30</v>
      </c>
      <c r="HM80" s="4">
        <v>1</v>
      </c>
      <c r="HN80" s="4">
        <v>0</v>
      </c>
      <c r="HO80" s="7">
        <v>0.01</v>
      </c>
      <c r="HP80" s="4">
        <v>0</v>
      </c>
      <c r="HQ80" s="7">
        <v>26.11</v>
      </c>
      <c r="HR80" s="4">
        <v>0</v>
      </c>
      <c r="HS80" s="7">
        <v>5.73</v>
      </c>
      <c r="HT80" s="4">
        <v>0</v>
      </c>
      <c r="HU80" s="4">
        <v>1020</v>
      </c>
      <c r="HV80" s="4">
        <v>1</v>
      </c>
      <c r="HW80" s="7">
        <v>76.400000000000006</v>
      </c>
      <c r="HX80" s="4">
        <v>0</v>
      </c>
      <c r="HY80" s="4">
        <v>82</v>
      </c>
      <c r="HZ80" s="24">
        <v>569</v>
      </c>
      <c r="IA80" s="4">
        <v>1</v>
      </c>
      <c r="IB80" s="7">
        <v>10.11</v>
      </c>
      <c r="IC80" s="4">
        <v>1</v>
      </c>
      <c r="ID80" s="7">
        <v>5.0199999999999996</v>
      </c>
      <c r="IE80" s="4">
        <v>147</v>
      </c>
      <c r="IF80" s="4">
        <v>0</v>
      </c>
      <c r="IG80" s="4">
        <v>323</v>
      </c>
      <c r="IH80" s="4">
        <v>0</v>
      </c>
      <c r="II80" s="4">
        <v>0</v>
      </c>
      <c r="IJ80" s="4">
        <v>32</v>
      </c>
      <c r="IK80" s="4">
        <v>1</v>
      </c>
      <c r="IL80" s="24">
        <v>34.799999999999997</v>
      </c>
      <c r="IM80" s="7">
        <v>7.31</v>
      </c>
      <c r="IN80" s="24">
        <v>13.5</v>
      </c>
      <c r="IO80" s="24">
        <v>1.07</v>
      </c>
      <c r="IP80" s="24">
        <v>87.7</v>
      </c>
      <c r="IQ80" s="7">
        <v>5.43</v>
      </c>
      <c r="IS80" s="7">
        <v>1.1399999999999999</v>
      </c>
      <c r="IT80" s="7">
        <v>1.23</v>
      </c>
      <c r="IU80" s="7">
        <v>117</v>
      </c>
      <c r="IV80" s="4">
        <f t="shared" si="115"/>
        <v>1</v>
      </c>
      <c r="IW80" s="24">
        <v>5.41</v>
      </c>
      <c r="IX80" s="4">
        <f t="shared" si="113"/>
        <v>0</v>
      </c>
    </row>
    <row r="81" spans="1:276" x14ac:dyDescent="0.25">
      <c r="A81" s="3">
        <v>80</v>
      </c>
      <c r="B81" s="3">
        <v>1</v>
      </c>
      <c r="C81" s="3">
        <v>0</v>
      </c>
      <c r="D81" s="3">
        <v>0</v>
      </c>
      <c r="E81" s="5">
        <v>2</v>
      </c>
      <c r="F81" s="5">
        <v>80</v>
      </c>
      <c r="G81" s="55">
        <v>0</v>
      </c>
      <c r="H81" s="6">
        <v>1.58</v>
      </c>
      <c r="I81" s="5">
        <v>69</v>
      </c>
      <c r="J81" s="6">
        <f t="shared" ref="J81:J123" si="117">0.0235*I81^0.51456*(H81*100)^0.42246</f>
        <v>1.7624253193844497</v>
      </c>
      <c r="K81" s="6">
        <f t="shared" ref="K81:K98" si="118">I81/(H81*H81)</f>
        <v>27.639801313892001</v>
      </c>
      <c r="L81" s="5">
        <v>2</v>
      </c>
      <c r="M81" s="5">
        <v>100</v>
      </c>
      <c r="N81" s="5">
        <v>160</v>
      </c>
      <c r="O81" s="5">
        <v>100</v>
      </c>
      <c r="P81" s="5">
        <v>86</v>
      </c>
      <c r="Q81" s="5">
        <v>24</v>
      </c>
      <c r="R81" s="5">
        <v>1</v>
      </c>
      <c r="S81" s="5">
        <v>2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1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1</v>
      </c>
      <c r="AT81" s="5">
        <v>0</v>
      </c>
      <c r="AU81" s="5">
        <v>0</v>
      </c>
      <c r="AV81" s="5">
        <v>0</v>
      </c>
      <c r="AW81" s="5">
        <v>1</v>
      </c>
      <c r="AX81" s="5">
        <v>0</v>
      </c>
      <c r="AY81" s="5">
        <f>IF(F81&gt;60,1,0)</f>
        <v>1</v>
      </c>
      <c r="AZ81" s="5">
        <v>0</v>
      </c>
      <c r="BA81" s="5">
        <f>C81</f>
        <v>0</v>
      </c>
      <c r="BB81" s="5">
        <v>0</v>
      </c>
      <c r="BC81" s="5">
        <v>1</v>
      </c>
      <c r="BD81" s="5">
        <v>1</v>
      </c>
      <c r="BE81" s="5">
        <v>1</v>
      </c>
      <c r="BF81" s="5">
        <v>1</v>
      </c>
      <c r="BG81" s="5">
        <v>0</v>
      </c>
      <c r="BH81" s="5">
        <v>0</v>
      </c>
      <c r="BI81" s="5">
        <v>0</v>
      </c>
      <c r="BJ81" s="5">
        <v>0</v>
      </c>
      <c r="BK81" s="5">
        <v>1</v>
      </c>
      <c r="BL81" s="5">
        <v>1</v>
      </c>
      <c r="BM81" s="5">
        <v>1</v>
      </c>
      <c r="BN81" s="5">
        <f t="shared" si="92"/>
        <v>1</v>
      </c>
      <c r="BO81" s="5">
        <f t="shared" si="93"/>
        <v>0</v>
      </c>
      <c r="BP81" s="5">
        <v>0</v>
      </c>
      <c r="BQ81" s="5">
        <f t="shared" si="94"/>
        <v>0</v>
      </c>
      <c r="BR81" s="5">
        <f t="shared" si="95"/>
        <v>0</v>
      </c>
      <c r="BS81" s="5">
        <f t="shared" si="85"/>
        <v>1</v>
      </c>
      <c r="BT81" s="5">
        <v>1</v>
      </c>
      <c r="BU81" s="23">
        <f t="shared" si="8"/>
        <v>7.5</v>
      </c>
      <c r="BV81" s="23">
        <f t="shared" si="96"/>
        <v>3</v>
      </c>
      <c r="BW81" s="5">
        <v>2</v>
      </c>
      <c r="BX81" s="5">
        <f t="shared" si="97"/>
        <v>2</v>
      </c>
      <c r="BY81" s="5">
        <f t="shared" si="98"/>
        <v>2</v>
      </c>
      <c r="BZ81" s="4">
        <f t="shared" si="99"/>
        <v>1</v>
      </c>
      <c r="CA81" s="4">
        <f t="shared" si="100"/>
        <v>0</v>
      </c>
      <c r="CB81" s="4">
        <f t="shared" si="101"/>
        <v>1</v>
      </c>
      <c r="CC81" s="4">
        <f t="shared" si="102"/>
        <v>0</v>
      </c>
      <c r="CD81" s="4">
        <f t="shared" si="103"/>
        <v>0</v>
      </c>
      <c r="CE81" s="4">
        <f t="shared" si="104"/>
        <v>0</v>
      </c>
      <c r="CF81" s="4">
        <f t="shared" si="105"/>
        <v>1</v>
      </c>
      <c r="CG81" s="4">
        <f t="shared" si="106"/>
        <v>1</v>
      </c>
      <c r="CH81" s="4">
        <f>IF(F81&gt;65,1,0)</f>
        <v>1</v>
      </c>
      <c r="CI81" s="4">
        <f t="shared" si="78"/>
        <v>16</v>
      </c>
      <c r="CJ81" s="4">
        <f t="shared" si="21"/>
        <v>6</v>
      </c>
      <c r="CK81" s="4">
        <v>3</v>
      </c>
      <c r="CL81" s="4">
        <v>3</v>
      </c>
      <c r="CM81" s="4">
        <f t="shared" si="107"/>
        <v>2</v>
      </c>
      <c r="CN81" s="4">
        <f t="shared" si="108"/>
        <v>2</v>
      </c>
      <c r="CO81" s="4">
        <f t="shared" si="109"/>
        <v>1</v>
      </c>
      <c r="CP81" s="4">
        <v>3</v>
      </c>
      <c r="CQ81" s="4">
        <f t="shared" si="110"/>
        <v>0</v>
      </c>
      <c r="CR81" s="4">
        <f>C81</f>
        <v>0</v>
      </c>
      <c r="CS81" s="4">
        <v>0</v>
      </c>
      <c r="CT81" s="4">
        <v>0</v>
      </c>
      <c r="CV81" s="4">
        <v>0</v>
      </c>
      <c r="CW81" s="4">
        <f>B81</f>
        <v>1</v>
      </c>
      <c r="CX81" s="4">
        <v>0</v>
      </c>
      <c r="CY81" s="4">
        <v>0</v>
      </c>
      <c r="CZ81" s="5">
        <f>F81</f>
        <v>80</v>
      </c>
      <c r="DA81" s="4">
        <f>IF(E81=1,1,0)</f>
        <v>0</v>
      </c>
      <c r="DB81" s="4">
        <v>0</v>
      </c>
      <c r="DC81" s="4">
        <v>0</v>
      </c>
      <c r="DD81" s="4">
        <v>1</v>
      </c>
      <c r="DE81" s="4">
        <f>IF(M81&gt;110,1,0)</f>
        <v>0</v>
      </c>
      <c r="DF81" s="4">
        <f>IF(N81&lt;100,1,0)</f>
        <v>0</v>
      </c>
      <c r="DG81" s="4">
        <f>IF(Q81&gt;30,1,0)</f>
        <v>0</v>
      </c>
      <c r="DH81" s="4">
        <v>0</v>
      </c>
      <c r="DI81" s="4">
        <v>0</v>
      </c>
      <c r="DJ81" s="5">
        <f>IF(P81&lt;90,1,0)</f>
        <v>1</v>
      </c>
      <c r="DK81" s="4">
        <f>CZ81+10*DA81+30*DB81+10*DC81+10*DD81+20*DE81+30*DF81+20*DG81+20*DH81+60*DI81+20*DJ81</f>
        <v>110</v>
      </c>
      <c r="DL81" s="4">
        <v>4</v>
      </c>
      <c r="DM81" s="4">
        <f t="shared" ref="DM81:DM124" si="119">DB81+DC81+DE81+DF81+DJ81</f>
        <v>1</v>
      </c>
      <c r="DN81" s="4">
        <f>IF(DM81=0,1,2)</f>
        <v>2</v>
      </c>
      <c r="DO81" s="4">
        <f>M81</f>
        <v>100</v>
      </c>
      <c r="DP81" s="4">
        <f t="shared" si="81"/>
        <v>1</v>
      </c>
      <c r="DQ81" s="4">
        <f t="shared" si="82"/>
        <v>0</v>
      </c>
      <c r="DR81" s="4">
        <v>0</v>
      </c>
      <c r="DS81" s="4">
        <v>0</v>
      </c>
      <c r="DT81" s="4">
        <v>0</v>
      </c>
      <c r="DU81" s="4">
        <v>0</v>
      </c>
      <c r="DV81" s="4">
        <v>1</v>
      </c>
      <c r="DW81" s="4">
        <v>32</v>
      </c>
      <c r="DX81" s="4">
        <v>40</v>
      </c>
      <c r="DY81" s="4">
        <v>42</v>
      </c>
      <c r="DZ81" s="4">
        <v>57</v>
      </c>
      <c r="EA81" s="4">
        <v>64</v>
      </c>
      <c r="EB81" s="24">
        <v>36</v>
      </c>
      <c r="EC81" s="4">
        <v>1</v>
      </c>
      <c r="ED81" s="4">
        <v>50</v>
      </c>
      <c r="EE81" s="4">
        <v>33</v>
      </c>
      <c r="EF81" s="4">
        <v>97</v>
      </c>
      <c r="EG81" s="4">
        <v>45</v>
      </c>
      <c r="EH81" s="4">
        <v>52</v>
      </c>
      <c r="EI81" s="4">
        <v>0</v>
      </c>
      <c r="EJ81" s="4">
        <v>54</v>
      </c>
      <c r="EK81" s="4">
        <v>0</v>
      </c>
      <c r="EL81" s="4">
        <v>0</v>
      </c>
      <c r="EM81" s="4">
        <v>11</v>
      </c>
      <c r="EN81" s="4">
        <v>15</v>
      </c>
      <c r="EO81" s="4">
        <v>6</v>
      </c>
      <c r="EP81" s="4">
        <v>10</v>
      </c>
      <c r="EQ81" s="4">
        <v>19</v>
      </c>
      <c r="ER81" s="4">
        <v>11</v>
      </c>
      <c r="ES81" s="4">
        <v>164</v>
      </c>
      <c r="ET81" s="24">
        <v>92.54</v>
      </c>
      <c r="EU81" s="4">
        <v>0</v>
      </c>
      <c r="EV81" s="7">
        <v>1.1299999999999999</v>
      </c>
      <c r="EW81" s="4">
        <v>40</v>
      </c>
      <c r="EX81" s="4">
        <v>57</v>
      </c>
      <c r="EY81" s="4">
        <v>20</v>
      </c>
      <c r="EZ81" s="4">
        <v>50</v>
      </c>
      <c r="FA81" s="24">
        <f>EZ81/J81</f>
        <v>28.369996419174889</v>
      </c>
      <c r="FB81" s="4">
        <v>0</v>
      </c>
      <c r="FC81" s="4">
        <v>28</v>
      </c>
      <c r="FD81" s="4">
        <v>37</v>
      </c>
      <c r="FE81" s="4">
        <v>68</v>
      </c>
      <c r="FF81" s="4">
        <v>0</v>
      </c>
      <c r="FG81" s="6">
        <f t="shared" ref="FG81:FG124" si="120">FD81/ED81</f>
        <v>0.74</v>
      </c>
      <c r="FH81" s="4">
        <v>0</v>
      </c>
      <c r="FI81" s="5">
        <f t="shared" ref="FI81:FI124" si="121">IF(FG81&gt;0.9,1,0)</f>
        <v>0</v>
      </c>
      <c r="FJ81" s="4">
        <v>0</v>
      </c>
      <c r="FK81" s="4">
        <v>19</v>
      </c>
      <c r="FL81" s="4">
        <v>0</v>
      </c>
      <c r="FM81" s="4">
        <v>6</v>
      </c>
      <c r="FN81" s="31">
        <f t="shared" ref="FN81:FN101" si="122">(FK81-FM81)/FK81</f>
        <v>0.68421052631578949</v>
      </c>
      <c r="FO81" s="4">
        <v>50</v>
      </c>
      <c r="FP81" s="4">
        <v>0</v>
      </c>
      <c r="FQ81" s="4">
        <v>0</v>
      </c>
      <c r="FR81" s="4">
        <v>17</v>
      </c>
      <c r="FS81" s="4">
        <v>0</v>
      </c>
      <c r="FT81" s="4">
        <v>0</v>
      </c>
      <c r="FU81" s="4">
        <v>2</v>
      </c>
      <c r="FV81" s="4">
        <v>1</v>
      </c>
      <c r="FW81" s="4">
        <v>3</v>
      </c>
      <c r="FX81" s="24">
        <v>32.5</v>
      </c>
      <c r="FY81" s="24">
        <v>50</v>
      </c>
      <c r="FZ81" s="4">
        <v>2</v>
      </c>
      <c r="GA81" s="4">
        <v>1</v>
      </c>
      <c r="GB81" s="4">
        <v>26</v>
      </c>
      <c r="GC81" s="4">
        <v>1</v>
      </c>
      <c r="GD81" s="4">
        <v>1</v>
      </c>
      <c r="GE81" s="4">
        <v>1</v>
      </c>
      <c r="GF81" s="4">
        <v>2</v>
      </c>
      <c r="GG81" s="4">
        <v>1</v>
      </c>
      <c r="GH81" s="4">
        <v>1</v>
      </c>
      <c r="GI81" s="4">
        <v>0</v>
      </c>
      <c r="GJ81" s="4">
        <v>0</v>
      </c>
      <c r="GK81" s="4">
        <v>1</v>
      </c>
      <c r="GL81" s="4">
        <v>0</v>
      </c>
      <c r="GM81" s="4">
        <v>0</v>
      </c>
      <c r="GN81" s="4">
        <v>0</v>
      </c>
      <c r="GO81" s="4">
        <v>0</v>
      </c>
      <c r="GP81" s="4">
        <v>0</v>
      </c>
      <c r="GQ81" s="4">
        <v>0</v>
      </c>
      <c r="GR81" s="4">
        <v>1</v>
      </c>
      <c r="GS81" s="4">
        <v>0</v>
      </c>
      <c r="GT81" s="4">
        <v>0</v>
      </c>
      <c r="GU81" s="4">
        <v>0</v>
      </c>
      <c r="GV81" s="4">
        <v>0</v>
      </c>
      <c r="GW81" s="4">
        <v>0</v>
      </c>
      <c r="GX81" s="4">
        <v>0</v>
      </c>
      <c r="GY81" s="4">
        <v>2</v>
      </c>
      <c r="GZ81" s="4">
        <v>2</v>
      </c>
      <c r="HA81" s="4">
        <v>2</v>
      </c>
      <c r="HB81" s="4">
        <v>0</v>
      </c>
      <c r="HC81" s="4">
        <v>0</v>
      </c>
      <c r="HD81" s="4">
        <v>0</v>
      </c>
      <c r="HE81" s="4">
        <v>1</v>
      </c>
      <c r="HF81" s="4">
        <v>1</v>
      </c>
      <c r="HG81" s="24">
        <v>37</v>
      </c>
      <c r="HH81" s="24">
        <v>35</v>
      </c>
      <c r="HI81" s="5">
        <f t="shared" si="116"/>
        <v>1</v>
      </c>
      <c r="HJ81" s="24">
        <v>22</v>
      </c>
      <c r="HK81" s="24">
        <v>28</v>
      </c>
      <c r="HL81" s="4">
        <v>65</v>
      </c>
      <c r="HM81" s="4">
        <v>0</v>
      </c>
      <c r="HN81" s="4">
        <v>0</v>
      </c>
      <c r="HO81" s="7">
        <v>0.01</v>
      </c>
      <c r="HP81" s="4">
        <v>0</v>
      </c>
      <c r="HQ81" s="7">
        <v>140</v>
      </c>
      <c r="HR81" s="4">
        <v>0</v>
      </c>
      <c r="HS81" s="7">
        <v>16.3</v>
      </c>
      <c r="HT81" s="4">
        <v>0</v>
      </c>
      <c r="HU81" s="4">
        <v>3832</v>
      </c>
      <c r="HV81" s="4">
        <v>1</v>
      </c>
      <c r="HW81" s="7">
        <v>93.2</v>
      </c>
      <c r="HX81" s="4">
        <v>0</v>
      </c>
      <c r="HY81" s="4">
        <v>50</v>
      </c>
      <c r="HZ81" s="24">
        <v>156.30000000000001</v>
      </c>
      <c r="IA81" s="4">
        <v>1</v>
      </c>
      <c r="IB81" s="7">
        <v>8.9</v>
      </c>
      <c r="IC81" s="4">
        <v>0</v>
      </c>
      <c r="ID81" s="7">
        <v>4.07</v>
      </c>
      <c r="IE81" s="4">
        <v>128</v>
      </c>
      <c r="IF81" s="4">
        <v>0</v>
      </c>
      <c r="IG81" s="4">
        <v>273</v>
      </c>
      <c r="IH81" s="4">
        <v>0</v>
      </c>
      <c r="II81" s="4">
        <v>0</v>
      </c>
      <c r="IJ81" s="4">
        <v>26</v>
      </c>
      <c r="IK81" s="4">
        <v>1</v>
      </c>
      <c r="IL81" s="24">
        <v>31.5</v>
      </c>
      <c r="IM81" s="7">
        <v>5.01</v>
      </c>
      <c r="IN81" s="24">
        <v>13.5</v>
      </c>
      <c r="IO81" s="24">
        <v>1.25</v>
      </c>
      <c r="IP81" s="24">
        <v>69</v>
      </c>
      <c r="IQ81" s="7">
        <v>5.21</v>
      </c>
      <c r="IU81" s="7">
        <v>60.9</v>
      </c>
      <c r="IV81" s="4">
        <f t="shared" si="115"/>
        <v>1</v>
      </c>
      <c r="IW81" s="24">
        <v>7.26</v>
      </c>
      <c r="IX81" s="4">
        <f t="shared" ref="IX81:IX98" si="123">IF(IW81&gt;5.9,1,0)</f>
        <v>1</v>
      </c>
    </row>
    <row r="82" spans="1:276" x14ac:dyDescent="0.25">
      <c r="A82" s="3">
        <v>81</v>
      </c>
      <c r="B82" s="3">
        <v>0</v>
      </c>
      <c r="C82" s="3">
        <v>0</v>
      </c>
      <c r="D82" s="3">
        <v>0</v>
      </c>
      <c r="E82" s="5">
        <v>1</v>
      </c>
      <c r="F82" s="5">
        <v>67</v>
      </c>
      <c r="G82" s="55">
        <v>1</v>
      </c>
      <c r="H82" s="6">
        <v>1.72</v>
      </c>
      <c r="I82" s="5">
        <v>60</v>
      </c>
      <c r="J82" s="6">
        <f t="shared" si="117"/>
        <v>1.7000226878710085</v>
      </c>
      <c r="K82" s="6">
        <f t="shared" si="118"/>
        <v>20.281233098972418</v>
      </c>
      <c r="L82" s="5">
        <v>1</v>
      </c>
      <c r="M82" s="5">
        <v>125</v>
      </c>
      <c r="N82" s="5">
        <v>81</v>
      </c>
      <c r="O82" s="5">
        <v>54</v>
      </c>
      <c r="P82" s="5">
        <v>66</v>
      </c>
      <c r="Q82" s="5">
        <v>40</v>
      </c>
      <c r="R82" s="5">
        <v>1</v>
      </c>
      <c r="S82" s="5">
        <v>3</v>
      </c>
      <c r="T82" s="5">
        <v>1</v>
      </c>
      <c r="U82" s="5">
        <v>1</v>
      </c>
      <c r="V82" s="5">
        <v>1</v>
      </c>
      <c r="W82" s="5">
        <v>0</v>
      </c>
      <c r="X82" s="5">
        <v>1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1</v>
      </c>
      <c r="AG82" s="5">
        <v>1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1</v>
      </c>
      <c r="AN82" s="5">
        <v>0</v>
      </c>
      <c r="AO82" s="5">
        <v>1</v>
      </c>
      <c r="AP82" s="5">
        <v>0</v>
      </c>
      <c r="AQ82" s="5">
        <v>1</v>
      </c>
      <c r="AR82" s="5">
        <v>0</v>
      </c>
      <c r="AS82" s="5">
        <v>0</v>
      </c>
      <c r="AT82" s="5">
        <v>1</v>
      </c>
      <c r="AU82" s="5">
        <v>1</v>
      </c>
      <c r="AV82" s="5">
        <v>0</v>
      </c>
      <c r="AW82" s="5">
        <v>1</v>
      </c>
      <c r="AX82" s="5">
        <v>0</v>
      </c>
      <c r="AY82" s="5">
        <f>IF(F82&gt;60,1,0)</f>
        <v>1</v>
      </c>
      <c r="AZ82" s="5">
        <v>0</v>
      </c>
      <c r="BA82" s="5">
        <f>C82</f>
        <v>0</v>
      </c>
      <c r="BB82" s="5">
        <v>0</v>
      </c>
      <c r="BC82" s="5">
        <v>0</v>
      </c>
      <c r="BD82" s="5">
        <v>1</v>
      </c>
      <c r="BE82" s="5">
        <v>0</v>
      </c>
      <c r="BF82" s="5">
        <v>1</v>
      </c>
      <c r="BG82" s="5">
        <v>1</v>
      </c>
      <c r="BH82" s="5">
        <v>1</v>
      </c>
      <c r="BI82" s="5">
        <v>1</v>
      </c>
      <c r="BJ82" s="5">
        <v>1</v>
      </c>
      <c r="BK82" s="5">
        <v>1</v>
      </c>
      <c r="BL82" s="5">
        <v>0</v>
      </c>
      <c r="BM82" s="5">
        <v>0</v>
      </c>
      <c r="BN82" s="5">
        <f t="shared" si="92"/>
        <v>0</v>
      </c>
      <c r="BO82" s="5">
        <f t="shared" si="93"/>
        <v>1</v>
      </c>
      <c r="BP82" s="5">
        <v>0</v>
      </c>
      <c r="BQ82" s="5">
        <f t="shared" si="94"/>
        <v>1</v>
      </c>
      <c r="BR82" s="5">
        <f t="shared" si="95"/>
        <v>1</v>
      </c>
      <c r="BS82" s="5">
        <f t="shared" si="85"/>
        <v>0</v>
      </c>
      <c r="BT82" s="5">
        <v>1</v>
      </c>
      <c r="BU82" s="23">
        <f t="shared" si="8"/>
        <v>6.5</v>
      </c>
      <c r="BV82" s="23">
        <f t="shared" si="96"/>
        <v>4</v>
      </c>
      <c r="BW82" s="5">
        <v>3</v>
      </c>
      <c r="BX82" s="5">
        <f t="shared" si="97"/>
        <v>2</v>
      </c>
      <c r="BY82" s="5">
        <f t="shared" si="98"/>
        <v>2</v>
      </c>
      <c r="BZ82" s="4">
        <f t="shared" si="99"/>
        <v>0</v>
      </c>
      <c r="CA82" s="4">
        <f t="shared" si="100"/>
        <v>0</v>
      </c>
      <c r="CB82" s="4">
        <f t="shared" si="101"/>
        <v>1</v>
      </c>
      <c r="CC82" s="4">
        <f t="shared" si="102"/>
        <v>0</v>
      </c>
      <c r="CD82" s="4">
        <f t="shared" si="103"/>
        <v>1</v>
      </c>
      <c r="CE82" s="4">
        <f t="shared" si="104"/>
        <v>1</v>
      </c>
      <c r="CF82" s="4">
        <f t="shared" si="105"/>
        <v>0</v>
      </c>
      <c r="CG82" s="4">
        <f t="shared" si="106"/>
        <v>0</v>
      </c>
      <c r="CH82" s="4">
        <f>IF(F82&gt;65,1,0)</f>
        <v>1</v>
      </c>
      <c r="CI82" s="4">
        <f t="shared" si="78"/>
        <v>10</v>
      </c>
      <c r="CJ82" s="4">
        <f t="shared" si="21"/>
        <v>5</v>
      </c>
      <c r="CK82" s="4">
        <v>2</v>
      </c>
      <c r="CL82" s="4">
        <v>3</v>
      </c>
      <c r="CM82" s="4">
        <f t="shared" si="107"/>
        <v>2</v>
      </c>
      <c r="CN82" s="4">
        <f t="shared" si="108"/>
        <v>2</v>
      </c>
      <c r="CO82" s="4">
        <f t="shared" si="109"/>
        <v>1</v>
      </c>
      <c r="CP82" s="4">
        <v>3</v>
      </c>
      <c r="CQ82" s="4">
        <f t="shared" si="110"/>
        <v>0</v>
      </c>
      <c r="CR82" s="4">
        <f>C82</f>
        <v>0</v>
      </c>
      <c r="CS82" s="4">
        <v>0</v>
      </c>
      <c r="CT82" s="4">
        <v>1</v>
      </c>
      <c r="CU82" s="4">
        <v>5</v>
      </c>
      <c r="CV82" s="4">
        <v>1</v>
      </c>
      <c r="CW82" s="4">
        <f>B82</f>
        <v>0</v>
      </c>
      <c r="CX82" s="4">
        <v>1</v>
      </c>
      <c r="CY82" s="4">
        <v>0</v>
      </c>
      <c r="CZ82" s="5">
        <f>F82</f>
        <v>67</v>
      </c>
      <c r="DA82" s="4">
        <f>IF(E82=1,1,0)</f>
        <v>1</v>
      </c>
      <c r="DB82" s="4">
        <v>1</v>
      </c>
      <c r="DC82" s="4">
        <v>0</v>
      </c>
      <c r="DD82" s="4">
        <v>0</v>
      </c>
      <c r="DE82" s="4">
        <f>IF(M82&gt;110,1,0)</f>
        <v>1</v>
      </c>
      <c r="DF82" s="4">
        <f>IF(N82&lt;100,1,0)</f>
        <v>1</v>
      </c>
      <c r="DG82" s="4">
        <f>IF(Q82&gt;30,1,0)</f>
        <v>1</v>
      </c>
      <c r="DH82" s="4">
        <v>0</v>
      </c>
      <c r="DI82" s="4">
        <v>1</v>
      </c>
      <c r="DJ82" s="5">
        <f>IF(P82&lt;90,1,0)</f>
        <v>1</v>
      </c>
      <c r="DK82" s="4">
        <f t="shared" ref="DK82:DK125" si="124">CZ82+10*DA82+30*DB82+10*DC82+10*DD82+20*DE82+30*DF82+20*DG82+20*DH82+60*DI82+20*DJ82</f>
        <v>257</v>
      </c>
      <c r="DL82" s="4">
        <v>4</v>
      </c>
      <c r="DM82" s="4">
        <f t="shared" si="119"/>
        <v>4</v>
      </c>
      <c r="DN82" s="4">
        <f>IF(DM82=0,1,2)</f>
        <v>2</v>
      </c>
      <c r="DO82" s="4">
        <f>M82</f>
        <v>125</v>
      </c>
      <c r="DP82" s="4">
        <f t="shared" si="81"/>
        <v>1</v>
      </c>
      <c r="DQ82" s="4">
        <f t="shared" si="82"/>
        <v>0</v>
      </c>
      <c r="DR82" s="4">
        <v>1</v>
      </c>
      <c r="DS82" s="4">
        <v>1</v>
      </c>
      <c r="DT82" s="4">
        <v>1</v>
      </c>
      <c r="DU82" s="4">
        <v>0</v>
      </c>
      <c r="DV82" s="4">
        <v>1</v>
      </c>
      <c r="DW82" s="4">
        <v>38</v>
      </c>
      <c r="DX82" s="4">
        <v>35</v>
      </c>
      <c r="DY82" s="4">
        <v>42</v>
      </c>
      <c r="DZ82" s="4">
        <v>46</v>
      </c>
      <c r="EA82" s="4">
        <v>58</v>
      </c>
      <c r="EB82" s="24">
        <f>EA82/J82</f>
        <v>34.117191737385113</v>
      </c>
      <c r="EC82" s="4">
        <v>0</v>
      </c>
      <c r="ED82" s="4">
        <v>40</v>
      </c>
      <c r="EE82" s="4">
        <v>27</v>
      </c>
      <c r="EF82" s="4">
        <v>93</v>
      </c>
      <c r="EG82" s="4">
        <v>50</v>
      </c>
      <c r="EH82" s="4">
        <v>43</v>
      </c>
      <c r="EI82" s="4">
        <v>0</v>
      </c>
      <c r="EJ82" s="4">
        <v>49</v>
      </c>
      <c r="EK82" s="4">
        <v>1</v>
      </c>
      <c r="EL82" s="4">
        <v>1</v>
      </c>
      <c r="EM82" s="4">
        <v>12</v>
      </c>
      <c r="EN82" s="4">
        <v>15</v>
      </c>
      <c r="EO82" s="4">
        <v>7</v>
      </c>
      <c r="EP82" s="4">
        <v>9</v>
      </c>
      <c r="EQ82" s="4">
        <v>15</v>
      </c>
      <c r="ER82" s="4">
        <v>11</v>
      </c>
      <c r="EU82" s="4">
        <v>1</v>
      </c>
      <c r="EV82" s="7">
        <v>2</v>
      </c>
      <c r="EW82" s="4">
        <v>42</v>
      </c>
      <c r="EX82" s="4">
        <v>48</v>
      </c>
      <c r="EY82" s="4">
        <v>24</v>
      </c>
      <c r="EZ82" s="4">
        <v>70</v>
      </c>
      <c r="FA82" s="24">
        <f>EZ82/J82</f>
        <v>41.17592106236134</v>
      </c>
      <c r="FB82" s="4">
        <v>1</v>
      </c>
      <c r="FC82" s="4">
        <v>75</v>
      </c>
      <c r="FD82" s="4">
        <v>46</v>
      </c>
      <c r="FE82" s="4">
        <v>72</v>
      </c>
      <c r="FF82" s="4">
        <v>1</v>
      </c>
      <c r="FG82" s="6">
        <f t="shared" si="120"/>
        <v>1.1499999999999999</v>
      </c>
      <c r="FH82" s="4">
        <v>1</v>
      </c>
      <c r="FI82" s="5">
        <f t="shared" si="121"/>
        <v>1</v>
      </c>
      <c r="FJ82" s="4">
        <v>1</v>
      </c>
      <c r="FK82" s="4">
        <v>19</v>
      </c>
      <c r="FL82" s="4">
        <v>0</v>
      </c>
      <c r="FM82" s="4">
        <v>11</v>
      </c>
      <c r="FN82" s="31">
        <f t="shared" si="122"/>
        <v>0.42105263157894735</v>
      </c>
      <c r="FO82" s="4">
        <v>63</v>
      </c>
      <c r="FP82" s="4">
        <v>1</v>
      </c>
      <c r="FQ82" s="4">
        <v>1</v>
      </c>
      <c r="FR82" s="4">
        <v>12</v>
      </c>
      <c r="FS82" s="4">
        <v>1</v>
      </c>
      <c r="FT82" s="4">
        <v>0</v>
      </c>
      <c r="FU82" s="4">
        <v>1</v>
      </c>
      <c r="FV82" s="4">
        <v>0</v>
      </c>
      <c r="FW82" s="4">
        <v>3</v>
      </c>
      <c r="FX82" s="24">
        <v>40.4</v>
      </c>
      <c r="FY82" s="24">
        <v>63</v>
      </c>
      <c r="FZ82" s="4">
        <v>2</v>
      </c>
      <c r="GA82" s="4">
        <v>1</v>
      </c>
      <c r="GB82" s="4">
        <v>23</v>
      </c>
      <c r="GC82" s="4">
        <v>0</v>
      </c>
      <c r="GD82" s="4">
        <v>0</v>
      </c>
      <c r="GG82" s="4">
        <v>0</v>
      </c>
      <c r="GY82" s="4">
        <v>3</v>
      </c>
      <c r="GZ82" s="4">
        <v>1</v>
      </c>
      <c r="HA82" s="4">
        <v>2</v>
      </c>
      <c r="HB82" s="4">
        <v>1</v>
      </c>
      <c r="HC82" s="4">
        <v>0</v>
      </c>
      <c r="HD82" s="4">
        <v>1</v>
      </c>
      <c r="HE82" s="4">
        <v>1</v>
      </c>
      <c r="HF82" s="4">
        <v>1</v>
      </c>
      <c r="HG82" s="24">
        <v>37</v>
      </c>
      <c r="HH82" s="24">
        <v>34</v>
      </c>
      <c r="HI82" s="5">
        <f t="shared" si="116"/>
        <v>1</v>
      </c>
      <c r="HJ82" s="24">
        <v>23</v>
      </c>
      <c r="HK82" s="24">
        <v>30</v>
      </c>
      <c r="HL82" s="4">
        <v>90</v>
      </c>
      <c r="HM82" s="4">
        <v>1</v>
      </c>
      <c r="HN82" s="4">
        <v>1</v>
      </c>
      <c r="HO82" s="7">
        <v>0.89</v>
      </c>
      <c r="HP82" s="4">
        <v>1</v>
      </c>
      <c r="HQ82" s="7">
        <v>176</v>
      </c>
      <c r="HR82" s="4">
        <v>1</v>
      </c>
      <c r="HS82" s="7">
        <v>33.6</v>
      </c>
      <c r="HT82" s="4">
        <v>1</v>
      </c>
      <c r="HU82" s="4">
        <v>4881</v>
      </c>
      <c r="HV82" s="4">
        <v>1</v>
      </c>
      <c r="HW82" s="7">
        <v>198</v>
      </c>
      <c r="HX82" s="4">
        <v>1</v>
      </c>
      <c r="HY82" s="4">
        <v>29</v>
      </c>
      <c r="HZ82" s="24">
        <v>698</v>
      </c>
      <c r="IA82" s="4">
        <v>1</v>
      </c>
      <c r="IB82" s="7">
        <v>15.5</v>
      </c>
      <c r="IC82" s="4">
        <v>1</v>
      </c>
      <c r="ID82" s="7">
        <v>3.86</v>
      </c>
      <c r="IE82" s="4">
        <v>108</v>
      </c>
      <c r="IF82" s="4">
        <v>1</v>
      </c>
      <c r="IG82" s="4">
        <v>87</v>
      </c>
      <c r="IH82" s="4">
        <v>0</v>
      </c>
      <c r="II82" s="4">
        <v>1</v>
      </c>
      <c r="IJ82" s="4">
        <v>65</v>
      </c>
      <c r="IK82" s="4">
        <v>1</v>
      </c>
      <c r="IL82" s="24">
        <v>28.1</v>
      </c>
      <c r="IM82" s="7">
        <v>5.13</v>
      </c>
      <c r="IN82" s="24">
        <v>13.6</v>
      </c>
      <c r="IO82" s="24">
        <v>1.27</v>
      </c>
      <c r="IP82" s="24">
        <v>77</v>
      </c>
      <c r="IU82" s="7">
        <v>81.5</v>
      </c>
      <c r="IV82" s="4">
        <f t="shared" si="115"/>
        <v>1</v>
      </c>
      <c r="IW82" s="24">
        <v>13.6</v>
      </c>
      <c r="IX82" s="4">
        <f t="shared" si="123"/>
        <v>1</v>
      </c>
      <c r="IY82" s="7">
        <v>7.4580000000000002</v>
      </c>
      <c r="IZ82" s="4">
        <v>33</v>
      </c>
      <c r="JA82" s="4">
        <v>70.099999999999994</v>
      </c>
      <c r="JB82" s="7">
        <v>7.4660000000000002</v>
      </c>
      <c r="JC82" s="4">
        <v>32.200000000000003</v>
      </c>
      <c r="JD82" s="4">
        <v>67.900000000000006</v>
      </c>
      <c r="JE82" s="24">
        <v>10.9</v>
      </c>
      <c r="JF82" s="4">
        <v>33.6</v>
      </c>
      <c r="JG82" s="4">
        <v>94.8</v>
      </c>
      <c r="JH82" s="24">
        <v>284.89999999999998</v>
      </c>
      <c r="JI82" s="24">
        <v>0.4</v>
      </c>
      <c r="JJ82" s="24">
        <v>2.1</v>
      </c>
      <c r="JK82" s="24">
        <v>3.9</v>
      </c>
      <c r="JL82" s="4">
        <v>140</v>
      </c>
      <c r="JM82" s="7">
        <v>1.01</v>
      </c>
      <c r="JN82" s="4">
        <v>110</v>
      </c>
      <c r="JO82" s="24">
        <v>5.6</v>
      </c>
      <c r="JP82" s="24">
        <v>1.2</v>
      </c>
    </row>
    <row r="83" spans="1:276" x14ac:dyDescent="0.25">
      <c r="A83" s="3">
        <v>82</v>
      </c>
      <c r="B83" s="3">
        <v>0</v>
      </c>
      <c r="C83" s="3">
        <v>0</v>
      </c>
      <c r="D83" s="3">
        <v>1</v>
      </c>
      <c r="E83" s="5">
        <v>2</v>
      </c>
      <c r="F83" s="5">
        <v>73</v>
      </c>
      <c r="G83" s="55">
        <v>0</v>
      </c>
      <c r="H83" s="6">
        <v>1.61</v>
      </c>
      <c r="I83" s="5">
        <v>77</v>
      </c>
      <c r="J83" s="6">
        <f t="shared" si="117"/>
        <v>1.8796465391372423</v>
      </c>
      <c r="K83" s="6">
        <f t="shared" si="118"/>
        <v>29.705644072373747</v>
      </c>
      <c r="L83" s="5">
        <v>2</v>
      </c>
      <c r="M83" s="5">
        <v>95</v>
      </c>
      <c r="N83" s="5">
        <v>110</v>
      </c>
      <c r="O83" s="5">
        <v>70</v>
      </c>
      <c r="P83" s="5">
        <v>90</v>
      </c>
      <c r="Q83" s="5">
        <v>20</v>
      </c>
      <c r="R83" s="5">
        <v>1</v>
      </c>
      <c r="S83" s="5">
        <v>2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1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1</v>
      </c>
      <c r="AX83" s="5">
        <v>0</v>
      </c>
      <c r="AY83" s="5">
        <f>IF(F83&gt;60,1,0)</f>
        <v>1</v>
      </c>
      <c r="AZ83" s="5">
        <v>0</v>
      </c>
      <c r="BA83" s="5">
        <f>C83</f>
        <v>0</v>
      </c>
      <c r="BB83" s="5">
        <v>0</v>
      </c>
      <c r="BC83" s="5">
        <v>0</v>
      </c>
      <c r="BD83" s="5">
        <v>1</v>
      </c>
      <c r="BE83" s="5">
        <v>0</v>
      </c>
      <c r="BF83" s="5">
        <v>1</v>
      </c>
      <c r="BG83" s="5">
        <v>0</v>
      </c>
      <c r="BH83" s="5">
        <v>1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f t="shared" si="92"/>
        <v>0</v>
      </c>
      <c r="BO83" s="5">
        <f t="shared" si="93"/>
        <v>0</v>
      </c>
      <c r="BP83" s="5">
        <v>0</v>
      </c>
      <c r="BQ83" s="5">
        <f t="shared" si="94"/>
        <v>0</v>
      </c>
      <c r="BR83" s="5">
        <f t="shared" si="95"/>
        <v>1</v>
      </c>
      <c r="BS83" s="5">
        <f t="shared" si="85"/>
        <v>0</v>
      </c>
      <c r="BT83" s="5">
        <v>0</v>
      </c>
      <c r="BU83" s="23">
        <f t="shared" si="8"/>
        <v>1</v>
      </c>
      <c r="BV83" s="23">
        <f t="shared" si="96"/>
        <v>1</v>
      </c>
      <c r="BW83" s="5">
        <v>1</v>
      </c>
      <c r="BX83" s="5">
        <f t="shared" si="97"/>
        <v>1</v>
      </c>
      <c r="BY83" s="5">
        <f t="shared" si="98"/>
        <v>1</v>
      </c>
      <c r="BZ83" s="4">
        <f t="shared" si="99"/>
        <v>0</v>
      </c>
      <c r="CA83" s="4">
        <f t="shared" si="100"/>
        <v>0</v>
      </c>
      <c r="CB83" s="4">
        <f t="shared" si="101"/>
        <v>1</v>
      </c>
      <c r="CC83" s="4">
        <f t="shared" si="102"/>
        <v>0</v>
      </c>
      <c r="CD83" s="4">
        <f t="shared" si="103"/>
        <v>0</v>
      </c>
      <c r="CE83" s="4">
        <f t="shared" si="104"/>
        <v>1</v>
      </c>
      <c r="CF83" s="4">
        <f t="shared" si="105"/>
        <v>0</v>
      </c>
      <c r="CG83" s="4">
        <f t="shared" si="106"/>
        <v>0</v>
      </c>
      <c r="CH83" s="4">
        <f>IF(F83&gt;65,1,0)</f>
        <v>1</v>
      </c>
      <c r="CI83" s="4">
        <f t="shared" si="78"/>
        <v>8</v>
      </c>
      <c r="CJ83" s="4">
        <f t="shared" si="21"/>
        <v>4</v>
      </c>
      <c r="CK83" s="4">
        <v>2</v>
      </c>
      <c r="CL83" s="4">
        <v>2</v>
      </c>
      <c r="CM83" s="4">
        <f t="shared" si="107"/>
        <v>2</v>
      </c>
      <c r="CN83" s="4">
        <f t="shared" si="108"/>
        <v>2</v>
      </c>
      <c r="CO83" s="4">
        <f t="shared" si="109"/>
        <v>1</v>
      </c>
      <c r="CP83" s="4">
        <v>3</v>
      </c>
      <c r="CQ83" s="4">
        <f t="shared" si="110"/>
        <v>0</v>
      </c>
      <c r="CR83" s="4">
        <f>C83</f>
        <v>0</v>
      </c>
      <c r="CS83" s="4">
        <v>0</v>
      </c>
      <c r="CT83" s="4">
        <v>0</v>
      </c>
      <c r="CV83" s="4">
        <v>0</v>
      </c>
      <c r="CW83" s="4">
        <f>B83</f>
        <v>0</v>
      </c>
      <c r="CX83" s="4">
        <v>0</v>
      </c>
      <c r="CY83" s="4">
        <v>0</v>
      </c>
      <c r="CZ83" s="5">
        <f>F83</f>
        <v>73</v>
      </c>
      <c r="DA83" s="4">
        <f>IF(E83=1,1,0)</f>
        <v>0</v>
      </c>
      <c r="DB83" s="4">
        <v>1</v>
      </c>
      <c r="DC83" s="4">
        <v>0</v>
      </c>
      <c r="DD83" s="4">
        <v>0</v>
      </c>
      <c r="DE83" s="4">
        <f>IF(M83&gt;110,1,0)</f>
        <v>0</v>
      </c>
      <c r="DF83" s="4">
        <f>IF(N83&lt;100,1,0)</f>
        <v>0</v>
      </c>
      <c r="DG83" s="4">
        <f>IF(Q83&gt;30,1,0)</f>
        <v>0</v>
      </c>
      <c r="DH83" s="4">
        <v>0</v>
      </c>
      <c r="DI83" s="4">
        <v>0</v>
      </c>
      <c r="DJ83" s="5">
        <f>IF(P83&lt;90,1,0)</f>
        <v>0</v>
      </c>
      <c r="DK83" s="4">
        <f t="shared" si="124"/>
        <v>103</v>
      </c>
      <c r="DL83" s="4">
        <v>3</v>
      </c>
      <c r="DM83" s="4">
        <f t="shared" si="119"/>
        <v>1</v>
      </c>
      <c r="DN83" s="4">
        <v>2</v>
      </c>
      <c r="DO83" s="4">
        <f>M83</f>
        <v>95</v>
      </c>
      <c r="DP83" s="4">
        <f t="shared" si="81"/>
        <v>1</v>
      </c>
      <c r="DQ83" s="4">
        <f t="shared" si="82"/>
        <v>0</v>
      </c>
      <c r="DR83" s="4">
        <v>0</v>
      </c>
      <c r="DS83" s="4">
        <v>1</v>
      </c>
      <c r="DT83" s="4">
        <v>0</v>
      </c>
      <c r="DU83" s="4">
        <v>0</v>
      </c>
      <c r="DV83" s="4">
        <v>0</v>
      </c>
      <c r="DW83" s="4">
        <v>29</v>
      </c>
      <c r="DX83" s="4">
        <v>38</v>
      </c>
      <c r="DY83" s="4">
        <v>45</v>
      </c>
      <c r="DZ83" s="4">
        <v>50</v>
      </c>
      <c r="EA83" s="4">
        <v>47</v>
      </c>
      <c r="EB83" s="24">
        <f>EA83/J83</f>
        <v>25.004701161300783</v>
      </c>
      <c r="EC83" s="4">
        <v>0</v>
      </c>
      <c r="ED83" s="4">
        <v>54</v>
      </c>
      <c r="EE83" s="4">
        <v>34</v>
      </c>
      <c r="EF83" s="4">
        <v>65</v>
      </c>
      <c r="EG83" s="4">
        <v>26</v>
      </c>
      <c r="EH83" s="4">
        <v>39</v>
      </c>
      <c r="EI83" s="4">
        <v>0</v>
      </c>
      <c r="EJ83" s="4">
        <v>59</v>
      </c>
      <c r="EK83" s="4">
        <v>0</v>
      </c>
      <c r="EL83" s="4">
        <v>0</v>
      </c>
      <c r="EM83" s="4">
        <v>8</v>
      </c>
      <c r="EN83" s="4">
        <v>13</v>
      </c>
      <c r="EO83" s="4">
        <v>9</v>
      </c>
      <c r="EP83" s="4">
        <v>8</v>
      </c>
      <c r="EQ83" s="4">
        <v>12</v>
      </c>
      <c r="ER83" s="4">
        <v>9</v>
      </c>
      <c r="ES83" s="4">
        <v>134</v>
      </c>
      <c r="ET83" s="24">
        <v>73.97</v>
      </c>
      <c r="EU83" s="4">
        <v>0</v>
      </c>
      <c r="EV83" s="7">
        <v>1</v>
      </c>
      <c r="EW83" s="4">
        <v>38</v>
      </c>
      <c r="EX83" s="4">
        <v>50</v>
      </c>
      <c r="EY83" s="4">
        <v>18</v>
      </c>
      <c r="EZ83" s="4">
        <v>54</v>
      </c>
      <c r="FA83" s="24">
        <f>EZ83/J83</f>
        <v>28.728805589579622</v>
      </c>
      <c r="FB83" s="4">
        <v>0</v>
      </c>
      <c r="FC83" s="4">
        <v>30</v>
      </c>
      <c r="FD83" s="4">
        <v>37</v>
      </c>
      <c r="FE83" s="4">
        <v>56</v>
      </c>
      <c r="FF83" s="4">
        <v>0</v>
      </c>
      <c r="FG83" s="6">
        <f t="shared" si="120"/>
        <v>0.68518518518518523</v>
      </c>
      <c r="FH83" s="4">
        <v>0</v>
      </c>
      <c r="FI83" s="5">
        <f t="shared" si="121"/>
        <v>0</v>
      </c>
      <c r="FJ83" s="4">
        <v>0</v>
      </c>
      <c r="FK83" s="4">
        <v>18</v>
      </c>
      <c r="FL83" s="4">
        <v>0</v>
      </c>
      <c r="FM83" s="4">
        <v>5</v>
      </c>
      <c r="FN83" s="31">
        <f t="shared" si="122"/>
        <v>0.72222222222222221</v>
      </c>
      <c r="FO83" s="4">
        <v>28</v>
      </c>
      <c r="FP83" s="4">
        <v>0</v>
      </c>
      <c r="FQ83" s="4">
        <v>0</v>
      </c>
      <c r="FR83" s="4">
        <v>19</v>
      </c>
      <c r="FS83" s="4">
        <v>0</v>
      </c>
      <c r="FT83" s="4">
        <v>1</v>
      </c>
      <c r="FU83" s="4">
        <v>2</v>
      </c>
      <c r="FV83" s="4">
        <v>1</v>
      </c>
      <c r="FW83" s="4">
        <v>2</v>
      </c>
      <c r="FX83" s="24">
        <v>19.100000000000001</v>
      </c>
      <c r="FY83" s="24">
        <v>28</v>
      </c>
      <c r="FZ83" s="4">
        <v>0</v>
      </c>
      <c r="GA83" s="4">
        <v>0</v>
      </c>
      <c r="GB83" s="4">
        <v>31</v>
      </c>
      <c r="GC83" s="4">
        <v>1</v>
      </c>
      <c r="GD83" s="4">
        <v>0</v>
      </c>
      <c r="GG83" s="4">
        <v>0</v>
      </c>
      <c r="GI83" s="4">
        <v>0</v>
      </c>
      <c r="GJ83" s="4">
        <v>0</v>
      </c>
      <c r="GK83" s="4">
        <v>0</v>
      </c>
      <c r="GL83" s="4">
        <v>0</v>
      </c>
      <c r="GM83" s="4">
        <v>0</v>
      </c>
      <c r="GN83" s="4">
        <v>0</v>
      </c>
      <c r="GO83" s="4">
        <v>0</v>
      </c>
      <c r="GP83" s="4">
        <v>0</v>
      </c>
      <c r="GQ83" s="4">
        <v>0</v>
      </c>
      <c r="GR83" s="4">
        <v>0</v>
      </c>
      <c r="GS83" s="4">
        <v>0</v>
      </c>
      <c r="GT83" s="4">
        <v>0</v>
      </c>
      <c r="GU83" s="4">
        <v>0</v>
      </c>
      <c r="GV83" s="4">
        <v>0</v>
      </c>
      <c r="GW83" s="4">
        <v>0</v>
      </c>
      <c r="GX83" s="4">
        <v>0</v>
      </c>
      <c r="GY83" s="4">
        <v>3</v>
      </c>
      <c r="GZ83" s="4">
        <v>1</v>
      </c>
      <c r="HA83" s="4">
        <v>3</v>
      </c>
      <c r="HB83" s="4">
        <v>1</v>
      </c>
      <c r="HC83" s="4">
        <v>0</v>
      </c>
      <c r="HD83" s="4">
        <v>1</v>
      </c>
      <c r="HE83" s="4">
        <v>1</v>
      </c>
      <c r="HF83" s="4">
        <v>1</v>
      </c>
      <c r="HG83" s="24">
        <v>31</v>
      </c>
      <c r="HH83" s="24">
        <v>32</v>
      </c>
      <c r="HI83" s="5">
        <f t="shared" si="116"/>
        <v>0</v>
      </c>
      <c r="HJ83" s="24">
        <v>23</v>
      </c>
      <c r="HK83" s="24">
        <v>30</v>
      </c>
      <c r="HL83" s="4">
        <v>70</v>
      </c>
      <c r="HM83" s="4">
        <v>1</v>
      </c>
      <c r="HN83" s="4">
        <v>0</v>
      </c>
      <c r="HO83" s="7">
        <v>0.01</v>
      </c>
      <c r="HP83" s="4">
        <v>0</v>
      </c>
      <c r="HQ83" s="7">
        <v>80</v>
      </c>
      <c r="HR83" s="4">
        <v>0</v>
      </c>
      <c r="HS83" s="7">
        <v>9.4</v>
      </c>
      <c r="HT83" s="4">
        <v>0</v>
      </c>
      <c r="HU83" s="4">
        <v>6415</v>
      </c>
      <c r="HV83" s="4">
        <v>1</v>
      </c>
      <c r="HW83" s="7">
        <v>92.9</v>
      </c>
      <c r="HX83" s="4">
        <v>0</v>
      </c>
      <c r="HY83" s="4">
        <v>53</v>
      </c>
      <c r="HZ83" s="24">
        <v>92.3</v>
      </c>
      <c r="IA83" s="4">
        <v>0</v>
      </c>
      <c r="IB83" s="7">
        <v>7.9</v>
      </c>
      <c r="IC83" s="4">
        <v>0</v>
      </c>
      <c r="ID83" s="7">
        <v>4.0999999999999996</v>
      </c>
      <c r="IE83" s="4">
        <v>125</v>
      </c>
      <c r="IF83" s="4">
        <v>0</v>
      </c>
      <c r="IG83" s="4">
        <v>125</v>
      </c>
      <c r="IH83" s="4">
        <v>0</v>
      </c>
      <c r="II83" s="4">
        <v>1</v>
      </c>
      <c r="IJ83" s="4">
        <v>36</v>
      </c>
      <c r="IK83" s="4">
        <v>1</v>
      </c>
      <c r="IL83" s="24">
        <v>30.9</v>
      </c>
      <c r="IM83" s="7">
        <v>3.95</v>
      </c>
      <c r="IN83" s="24">
        <v>15.1</v>
      </c>
      <c r="IO83" s="24">
        <v>1.1000000000000001</v>
      </c>
      <c r="IP83" s="24">
        <v>85</v>
      </c>
      <c r="IQ83" s="7">
        <v>3.75</v>
      </c>
      <c r="IU83" s="7">
        <v>105</v>
      </c>
      <c r="IV83" s="4">
        <f t="shared" si="115"/>
        <v>1</v>
      </c>
      <c r="IW83" s="24">
        <v>6.46</v>
      </c>
      <c r="IX83" s="4">
        <f t="shared" si="123"/>
        <v>1</v>
      </c>
    </row>
    <row r="84" spans="1:276" x14ac:dyDescent="0.25">
      <c r="A84" s="3">
        <v>83</v>
      </c>
      <c r="B84" s="3">
        <v>0</v>
      </c>
      <c r="C84" s="3">
        <v>1</v>
      </c>
      <c r="D84" s="3">
        <v>1</v>
      </c>
      <c r="E84" s="5">
        <v>1</v>
      </c>
      <c r="F84" s="5">
        <v>82</v>
      </c>
      <c r="G84" s="55">
        <v>0</v>
      </c>
      <c r="H84" s="6">
        <v>1.78</v>
      </c>
      <c r="I84" s="5">
        <v>102</v>
      </c>
      <c r="J84" s="6">
        <f t="shared" si="117"/>
        <v>2.2663428015310743</v>
      </c>
      <c r="K84" s="6">
        <f t="shared" si="118"/>
        <v>32.192904936245419</v>
      </c>
      <c r="L84" s="5">
        <v>3</v>
      </c>
      <c r="M84" s="5">
        <v>72</v>
      </c>
      <c r="N84" s="5">
        <v>140</v>
      </c>
      <c r="O84" s="5">
        <v>90</v>
      </c>
      <c r="P84" s="5">
        <v>94</v>
      </c>
      <c r="Q84" s="5">
        <v>22</v>
      </c>
      <c r="R84" s="5">
        <v>1</v>
      </c>
      <c r="S84" s="5">
        <v>1</v>
      </c>
      <c r="T84" s="5">
        <v>0</v>
      </c>
      <c r="U84" s="5">
        <v>0</v>
      </c>
      <c r="V84" s="5">
        <v>0</v>
      </c>
      <c r="W84" s="5">
        <v>0</v>
      </c>
      <c r="X84" s="5">
        <v>1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1</v>
      </c>
      <c r="AV84" s="5">
        <v>0</v>
      </c>
      <c r="AW84" s="5">
        <v>1</v>
      </c>
      <c r="AX84" s="5">
        <v>0</v>
      </c>
      <c r="AY84" s="5">
        <f>IF(F84&gt;60,1,0)</f>
        <v>1</v>
      </c>
      <c r="AZ84" s="5">
        <v>0</v>
      </c>
      <c r="BA84" s="5">
        <f>C84</f>
        <v>1</v>
      </c>
      <c r="BB84" s="5">
        <v>0</v>
      </c>
      <c r="BC84" s="5">
        <v>0</v>
      </c>
      <c r="BD84" s="5">
        <v>1</v>
      </c>
      <c r="BE84" s="5">
        <v>0</v>
      </c>
      <c r="BF84" s="5">
        <v>0</v>
      </c>
      <c r="BG84" s="5">
        <v>1</v>
      </c>
      <c r="BH84" s="5">
        <v>0</v>
      </c>
      <c r="BI84" s="5">
        <v>1</v>
      </c>
      <c r="BJ84" s="5">
        <v>0</v>
      </c>
      <c r="BK84" s="5">
        <v>0</v>
      </c>
      <c r="BL84" s="5">
        <v>0</v>
      </c>
      <c r="BM84" s="5">
        <v>0</v>
      </c>
      <c r="BN84" s="5">
        <f t="shared" si="92"/>
        <v>0</v>
      </c>
      <c r="BO84" s="5">
        <f t="shared" si="93"/>
        <v>0</v>
      </c>
      <c r="BP84" s="5">
        <v>0</v>
      </c>
      <c r="BQ84" s="5">
        <f t="shared" si="94"/>
        <v>1</v>
      </c>
      <c r="BR84" s="5">
        <f t="shared" si="95"/>
        <v>0</v>
      </c>
      <c r="BS84" s="5">
        <f t="shared" si="85"/>
        <v>0</v>
      </c>
      <c r="BT84" s="5">
        <v>0</v>
      </c>
      <c r="BU84" s="23">
        <f t="shared" si="8"/>
        <v>1</v>
      </c>
      <c r="BV84" s="23">
        <f t="shared" si="96"/>
        <v>1</v>
      </c>
      <c r="BW84" s="5">
        <v>1</v>
      </c>
      <c r="BX84" s="5">
        <v>1</v>
      </c>
      <c r="BY84" s="5">
        <f t="shared" si="98"/>
        <v>1</v>
      </c>
      <c r="BZ84" s="4">
        <f t="shared" si="99"/>
        <v>0</v>
      </c>
      <c r="CA84" s="4">
        <f t="shared" si="100"/>
        <v>0</v>
      </c>
      <c r="CB84" s="4">
        <f t="shared" si="101"/>
        <v>0</v>
      </c>
      <c r="CC84" s="4">
        <f t="shared" si="102"/>
        <v>0</v>
      </c>
      <c r="CD84" s="4">
        <f t="shared" si="103"/>
        <v>1</v>
      </c>
      <c r="CE84" s="4">
        <f t="shared" si="104"/>
        <v>0</v>
      </c>
      <c r="CF84" s="4">
        <f t="shared" si="105"/>
        <v>0</v>
      </c>
      <c r="CG84" s="4">
        <f t="shared" si="106"/>
        <v>0</v>
      </c>
      <c r="CH84" s="4">
        <f>IF(F84&gt;65,1,0)</f>
        <v>1</v>
      </c>
      <c r="CI84" s="4">
        <f t="shared" si="78"/>
        <v>3</v>
      </c>
      <c r="CJ84" s="4">
        <f t="shared" si="21"/>
        <v>2</v>
      </c>
      <c r="CK84" s="4">
        <v>1</v>
      </c>
      <c r="CL84" s="4">
        <v>2</v>
      </c>
      <c r="CM84" s="4">
        <f t="shared" si="107"/>
        <v>1</v>
      </c>
      <c r="CN84" s="4">
        <f t="shared" si="108"/>
        <v>1</v>
      </c>
      <c r="CO84" s="4">
        <f t="shared" si="109"/>
        <v>1</v>
      </c>
      <c r="CP84" s="4">
        <v>3</v>
      </c>
      <c r="CQ84" s="4">
        <f t="shared" si="110"/>
        <v>0</v>
      </c>
      <c r="CR84" s="4">
        <f>C84</f>
        <v>1</v>
      </c>
      <c r="CS84" s="4">
        <v>0</v>
      </c>
      <c r="CT84" s="4">
        <v>0</v>
      </c>
      <c r="CV84" s="4">
        <v>0</v>
      </c>
      <c r="CW84" s="4">
        <f>B84</f>
        <v>0</v>
      </c>
      <c r="CX84" s="4">
        <v>0</v>
      </c>
      <c r="CY84" s="4">
        <v>0</v>
      </c>
      <c r="CZ84" s="5">
        <f>F84</f>
        <v>82</v>
      </c>
      <c r="DA84" s="4">
        <f>IF(E84=1,1,0)</f>
        <v>1</v>
      </c>
      <c r="DB84" s="4">
        <v>0</v>
      </c>
      <c r="DC84" s="4">
        <v>0</v>
      </c>
      <c r="DD84" s="4">
        <v>0</v>
      </c>
      <c r="DE84" s="4">
        <f>IF(M84&gt;110,1,0)</f>
        <v>0</v>
      </c>
      <c r="DF84" s="4">
        <f>IF(N84&lt;100,1,0)</f>
        <v>0</v>
      </c>
      <c r="DG84" s="4">
        <f>IF(Q84&gt;30,1,0)</f>
        <v>0</v>
      </c>
      <c r="DH84" s="4">
        <v>0</v>
      </c>
      <c r="DI84" s="4">
        <v>0</v>
      </c>
      <c r="DJ84" s="5">
        <f>IF(P84&lt;90,1,0)</f>
        <v>0</v>
      </c>
      <c r="DK84" s="4">
        <f t="shared" si="124"/>
        <v>92</v>
      </c>
      <c r="DL84" s="4">
        <v>3</v>
      </c>
      <c r="DM84" s="4">
        <f t="shared" si="119"/>
        <v>0</v>
      </c>
      <c r="DN84" s="4">
        <v>1</v>
      </c>
      <c r="DO84" s="4">
        <f>M84</f>
        <v>72</v>
      </c>
      <c r="DP84" s="4">
        <f t="shared" si="81"/>
        <v>0</v>
      </c>
      <c r="DQ84" s="4">
        <f t="shared" si="82"/>
        <v>0</v>
      </c>
      <c r="DR84" s="4">
        <v>0</v>
      </c>
      <c r="DS84" s="4">
        <v>0</v>
      </c>
      <c r="DT84" s="4">
        <v>0</v>
      </c>
      <c r="DU84" s="4">
        <v>0</v>
      </c>
      <c r="DV84" s="4">
        <v>1</v>
      </c>
      <c r="DW84" s="4">
        <v>35</v>
      </c>
      <c r="DX84" s="4">
        <v>38</v>
      </c>
      <c r="DY84" s="4">
        <v>34</v>
      </c>
      <c r="DZ84" s="4">
        <v>51</v>
      </c>
      <c r="EA84" s="4">
        <v>94</v>
      </c>
      <c r="EB84" s="24">
        <f>EA84/J84</f>
        <v>41.476514469256976</v>
      </c>
      <c r="EC84" s="4">
        <v>1</v>
      </c>
      <c r="ED84" s="4">
        <v>53</v>
      </c>
      <c r="EE84" s="4">
        <v>36</v>
      </c>
      <c r="EF84" s="4">
        <v>126</v>
      </c>
      <c r="EG84" s="4">
        <v>56</v>
      </c>
      <c r="EH84" s="4">
        <v>70</v>
      </c>
      <c r="EI84" s="4">
        <v>0</v>
      </c>
      <c r="EJ84" s="4">
        <v>56</v>
      </c>
      <c r="EK84" s="4">
        <v>0</v>
      </c>
      <c r="EL84" s="4">
        <v>1</v>
      </c>
      <c r="EM84" s="4">
        <v>12</v>
      </c>
      <c r="EN84" s="4">
        <v>16</v>
      </c>
      <c r="EO84" s="4">
        <v>6</v>
      </c>
      <c r="EP84" s="4">
        <v>10</v>
      </c>
      <c r="EQ84" s="4">
        <v>14</v>
      </c>
      <c r="ER84" s="4">
        <v>10</v>
      </c>
      <c r="ES84" s="4">
        <v>264</v>
      </c>
      <c r="ET84" s="24">
        <v>122.24</v>
      </c>
      <c r="EU84" s="4">
        <v>1</v>
      </c>
      <c r="EV84" s="7">
        <v>1</v>
      </c>
      <c r="EW84" s="4">
        <v>30</v>
      </c>
      <c r="EX84" s="4">
        <v>50</v>
      </c>
      <c r="EY84" s="4">
        <v>18</v>
      </c>
      <c r="EZ84" s="4">
        <v>56</v>
      </c>
      <c r="FA84" s="24">
        <f>EZ84/J84</f>
        <v>24.709412875302029</v>
      </c>
      <c r="FB84" s="4">
        <v>0</v>
      </c>
      <c r="FC84" s="4">
        <v>34</v>
      </c>
      <c r="FD84" s="4">
        <v>37</v>
      </c>
      <c r="FE84" s="4">
        <v>76</v>
      </c>
      <c r="FF84" s="4">
        <v>0</v>
      </c>
      <c r="FG84" s="6">
        <f t="shared" si="120"/>
        <v>0.69811320754716977</v>
      </c>
      <c r="FH84" s="4">
        <v>0</v>
      </c>
      <c r="FI84" s="5">
        <f t="shared" si="121"/>
        <v>0</v>
      </c>
      <c r="FJ84" s="4">
        <v>0</v>
      </c>
      <c r="FK84" s="4">
        <v>24</v>
      </c>
      <c r="FL84" s="4">
        <v>1</v>
      </c>
      <c r="FM84" s="4">
        <v>8</v>
      </c>
      <c r="FN84" s="31">
        <f t="shared" si="122"/>
        <v>0.66666666666666663</v>
      </c>
      <c r="FO84" s="4">
        <v>28</v>
      </c>
      <c r="FP84" s="4">
        <v>0</v>
      </c>
      <c r="FQ84" s="4">
        <v>0</v>
      </c>
      <c r="FR84" s="4">
        <v>17</v>
      </c>
      <c r="FS84" s="4">
        <v>0</v>
      </c>
      <c r="FT84" s="4">
        <v>2</v>
      </c>
      <c r="FU84" s="4">
        <v>1</v>
      </c>
      <c r="FV84" s="4">
        <v>1</v>
      </c>
      <c r="FW84" s="4">
        <v>2</v>
      </c>
      <c r="FX84" s="24">
        <v>19.100000000000001</v>
      </c>
      <c r="FY84" s="24">
        <v>28</v>
      </c>
      <c r="FZ84" s="4">
        <v>0</v>
      </c>
      <c r="GA84" s="4">
        <v>0</v>
      </c>
      <c r="GB84" s="4">
        <v>26</v>
      </c>
      <c r="GC84" s="4">
        <v>1</v>
      </c>
      <c r="GD84" s="4">
        <v>0</v>
      </c>
      <c r="GG84" s="4">
        <v>0</v>
      </c>
      <c r="GI84" s="4">
        <v>0</v>
      </c>
      <c r="GJ84" s="4">
        <v>0</v>
      </c>
      <c r="GK84" s="4">
        <v>0</v>
      </c>
      <c r="GL84" s="4">
        <v>0</v>
      </c>
      <c r="GM84" s="4">
        <v>0</v>
      </c>
      <c r="GN84" s="4">
        <v>0</v>
      </c>
      <c r="GO84" s="4">
        <v>0</v>
      </c>
      <c r="GP84" s="4">
        <v>0</v>
      </c>
      <c r="GQ84" s="4">
        <v>0</v>
      </c>
      <c r="GR84" s="4">
        <v>0</v>
      </c>
      <c r="GS84" s="4">
        <v>0</v>
      </c>
      <c r="GT84" s="4">
        <v>0</v>
      </c>
      <c r="GU84" s="4">
        <v>0</v>
      </c>
      <c r="GV84" s="4">
        <v>0</v>
      </c>
      <c r="GW84" s="4">
        <v>0</v>
      </c>
      <c r="GX84" s="4">
        <v>0</v>
      </c>
      <c r="GY84" s="4">
        <v>2</v>
      </c>
      <c r="GZ84" s="4">
        <v>1</v>
      </c>
      <c r="HA84" s="4">
        <v>3</v>
      </c>
      <c r="HB84" s="4">
        <v>1</v>
      </c>
      <c r="HC84" s="4">
        <v>0</v>
      </c>
      <c r="HD84" s="4">
        <v>0</v>
      </c>
      <c r="HE84" s="4">
        <v>1</v>
      </c>
      <c r="HF84" s="4">
        <v>1</v>
      </c>
      <c r="HG84" s="24">
        <v>28</v>
      </c>
      <c r="HH84" s="24">
        <v>38</v>
      </c>
      <c r="HI84" s="5">
        <f t="shared" si="116"/>
        <v>0</v>
      </c>
      <c r="HJ84" s="24">
        <v>21</v>
      </c>
      <c r="HK84" s="24">
        <v>25</v>
      </c>
      <c r="HL84" s="4">
        <v>50</v>
      </c>
      <c r="HM84" s="4">
        <v>0</v>
      </c>
      <c r="HN84" s="4">
        <v>0</v>
      </c>
      <c r="HO84" s="7">
        <v>0.01</v>
      </c>
      <c r="HP84" s="4">
        <v>0</v>
      </c>
      <c r="HQ84" s="7">
        <v>59</v>
      </c>
      <c r="HR84" s="4">
        <v>0</v>
      </c>
      <c r="HS84" s="7">
        <v>14.7</v>
      </c>
      <c r="HT84" s="4">
        <v>0</v>
      </c>
      <c r="HU84" s="4">
        <v>12930</v>
      </c>
      <c r="HV84" s="4">
        <v>1</v>
      </c>
      <c r="HW84" s="7">
        <v>123</v>
      </c>
      <c r="HX84" s="4">
        <v>1</v>
      </c>
      <c r="HY84" s="4">
        <v>47</v>
      </c>
      <c r="HZ84" s="24">
        <v>340</v>
      </c>
      <c r="IA84" s="4">
        <v>1</v>
      </c>
      <c r="IB84" s="7">
        <v>8.84</v>
      </c>
      <c r="IC84" s="4">
        <v>0</v>
      </c>
      <c r="ID84" s="7">
        <v>5.78</v>
      </c>
      <c r="IE84" s="4">
        <v>171</v>
      </c>
      <c r="IF84" s="4">
        <v>0</v>
      </c>
      <c r="IG84" s="4">
        <v>171.8</v>
      </c>
      <c r="IH84" s="4">
        <v>0</v>
      </c>
      <c r="II84" s="4">
        <v>0</v>
      </c>
      <c r="IJ84" s="4">
        <v>30</v>
      </c>
      <c r="IK84" s="4">
        <v>1</v>
      </c>
      <c r="IL84" s="24">
        <v>28.6</v>
      </c>
      <c r="IM84" s="7">
        <v>4.67</v>
      </c>
      <c r="IN84" s="24">
        <v>12.1</v>
      </c>
      <c r="IO84" s="24">
        <v>1.01</v>
      </c>
      <c r="IP84" s="24">
        <v>98</v>
      </c>
      <c r="IQ84" s="7">
        <v>4.0199999999999996</v>
      </c>
      <c r="IU84" s="7">
        <v>13.3</v>
      </c>
      <c r="IV84" s="4">
        <f t="shared" ref="IV84:IV97" si="125">IF(IU84&gt;10,1,0)</f>
        <v>1</v>
      </c>
      <c r="IW84" s="24">
        <v>9.48</v>
      </c>
      <c r="IX84" s="4">
        <f t="shared" si="123"/>
        <v>1</v>
      </c>
    </row>
    <row r="85" spans="1:276" x14ac:dyDescent="0.25">
      <c r="A85" s="3">
        <v>84</v>
      </c>
      <c r="B85" s="3">
        <v>0</v>
      </c>
      <c r="C85" s="3">
        <v>1</v>
      </c>
      <c r="D85" s="3">
        <v>0</v>
      </c>
      <c r="E85" s="5">
        <v>1</v>
      </c>
      <c r="F85" s="5">
        <v>80</v>
      </c>
      <c r="G85" s="55">
        <v>0</v>
      </c>
      <c r="H85" s="6">
        <v>1.78</v>
      </c>
      <c r="I85" s="5">
        <v>99</v>
      </c>
      <c r="J85" s="6">
        <f t="shared" si="117"/>
        <v>2.2317952153387397</v>
      </c>
      <c r="K85" s="6">
        <f t="shared" si="118"/>
        <v>31.246054791061734</v>
      </c>
      <c r="L85" s="5">
        <v>3</v>
      </c>
      <c r="M85" s="5">
        <v>120</v>
      </c>
      <c r="N85" s="5">
        <v>70</v>
      </c>
      <c r="O85" s="5">
        <v>40</v>
      </c>
      <c r="P85" s="5">
        <v>89</v>
      </c>
      <c r="Q85" s="5">
        <v>24</v>
      </c>
      <c r="R85" s="5">
        <v>1</v>
      </c>
      <c r="S85" s="5">
        <v>2</v>
      </c>
      <c r="T85" s="5">
        <v>0</v>
      </c>
      <c r="U85" s="5">
        <v>1</v>
      </c>
      <c r="V85" s="5">
        <v>1</v>
      </c>
      <c r="W85" s="5">
        <v>0</v>
      </c>
      <c r="X85" s="5">
        <v>1</v>
      </c>
      <c r="Y85" s="5">
        <v>0</v>
      </c>
      <c r="Z85" s="5">
        <v>0</v>
      </c>
      <c r="AA85" s="5">
        <v>0</v>
      </c>
      <c r="AB85" s="5">
        <v>1</v>
      </c>
      <c r="AC85" s="5">
        <v>0</v>
      </c>
      <c r="AD85" s="5">
        <v>0</v>
      </c>
      <c r="AE85" s="5">
        <v>1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1</v>
      </c>
      <c r="AT85" s="5">
        <v>0</v>
      </c>
      <c r="AU85" s="5">
        <v>1</v>
      </c>
      <c r="AV85" s="5">
        <v>1</v>
      </c>
      <c r="AW85" s="5">
        <v>1</v>
      </c>
      <c r="AX85" s="5">
        <v>0</v>
      </c>
      <c r="AY85" s="5">
        <f>IF(F85&gt;60,1,0)</f>
        <v>1</v>
      </c>
      <c r="AZ85" s="5">
        <v>0</v>
      </c>
      <c r="BA85" s="5">
        <f>C85</f>
        <v>1</v>
      </c>
      <c r="BB85" s="5">
        <v>0</v>
      </c>
      <c r="BC85" s="5">
        <v>1</v>
      </c>
      <c r="BD85" s="5">
        <v>1</v>
      </c>
      <c r="BE85" s="5">
        <v>0</v>
      </c>
      <c r="BF85" s="5">
        <v>0</v>
      </c>
      <c r="BG85" s="5">
        <v>1</v>
      </c>
      <c r="BH85" s="5">
        <v>1</v>
      </c>
      <c r="BI85" s="5">
        <v>1</v>
      </c>
      <c r="BJ85" s="5">
        <v>0</v>
      </c>
      <c r="BK85" s="5">
        <v>1</v>
      </c>
      <c r="BL85" s="5">
        <v>1</v>
      </c>
      <c r="BM85" s="5">
        <v>1</v>
      </c>
      <c r="BN85" s="5">
        <f t="shared" si="92"/>
        <v>1</v>
      </c>
      <c r="BO85" s="5">
        <f t="shared" si="93"/>
        <v>1</v>
      </c>
      <c r="BP85" s="5">
        <v>0</v>
      </c>
      <c r="BQ85" s="5">
        <f t="shared" si="94"/>
        <v>1</v>
      </c>
      <c r="BR85" s="5">
        <f t="shared" si="95"/>
        <v>0</v>
      </c>
      <c r="BS85" s="5">
        <f t="shared" si="85"/>
        <v>1</v>
      </c>
      <c r="BT85" s="5">
        <v>1</v>
      </c>
      <c r="BU85" s="23">
        <f t="shared" si="8"/>
        <v>10</v>
      </c>
      <c r="BV85" s="23">
        <f t="shared" si="96"/>
        <v>5</v>
      </c>
      <c r="BW85" s="5">
        <v>3</v>
      </c>
      <c r="BX85" s="5">
        <v>2</v>
      </c>
      <c r="BY85" s="5">
        <f t="shared" si="98"/>
        <v>2</v>
      </c>
      <c r="BZ85" s="4">
        <f t="shared" si="99"/>
        <v>1</v>
      </c>
      <c r="CA85" s="4">
        <f t="shared" si="100"/>
        <v>0</v>
      </c>
      <c r="CB85" s="4">
        <f t="shared" si="101"/>
        <v>1</v>
      </c>
      <c r="CC85" s="4">
        <f t="shared" si="102"/>
        <v>0</v>
      </c>
      <c r="CD85" s="4">
        <f t="shared" si="103"/>
        <v>1</v>
      </c>
      <c r="CE85" s="4">
        <f t="shared" si="104"/>
        <v>0</v>
      </c>
      <c r="CF85" s="4">
        <f t="shared" si="105"/>
        <v>1</v>
      </c>
      <c r="CG85" s="4">
        <f t="shared" si="106"/>
        <v>1</v>
      </c>
      <c r="CH85" s="4">
        <f>IF(F85&gt;65,1,0)</f>
        <v>1</v>
      </c>
      <c r="CI85" s="4">
        <f t="shared" si="78"/>
        <v>18</v>
      </c>
      <c r="CJ85" s="4">
        <f t="shared" si="21"/>
        <v>7</v>
      </c>
      <c r="CK85" s="4">
        <v>3</v>
      </c>
      <c r="CL85" s="4">
        <v>3</v>
      </c>
      <c r="CM85" s="4">
        <f t="shared" si="107"/>
        <v>2</v>
      </c>
      <c r="CN85" s="4">
        <f t="shared" si="108"/>
        <v>2</v>
      </c>
      <c r="CO85" s="4">
        <f t="shared" si="109"/>
        <v>1</v>
      </c>
      <c r="CP85" s="4">
        <v>0</v>
      </c>
      <c r="CQ85" s="4">
        <f t="shared" si="110"/>
        <v>1</v>
      </c>
      <c r="CR85" s="4">
        <f>C85</f>
        <v>1</v>
      </c>
      <c r="CS85" s="4">
        <v>0</v>
      </c>
      <c r="CT85" s="4">
        <v>1</v>
      </c>
      <c r="CU85" s="4">
        <v>6</v>
      </c>
      <c r="CV85" s="4">
        <v>0</v>
      </c>
      <c r="CW85" s="4">
        <f>B85</f>
        <v>0</v>
      </c>
      <c r="CX85" s="4">
        <v>0</v>
      </c>
      <c r="CY85" s="4">
        <v>0</v>
      </c>
      <c r="CZ85" s="5">
        <f>F85</f>
        <v>80</v>
      </c>
      <c r="DA85" s="4">
        <f>IF(E85=1,1,0)</f>
        <v>1</v>
      </c>
      <c r="DB85" s="4">
        <v>0</v>
      </c>
      <c r="DC85" s="4">
        <v>0</v>
      </c>
      <c r="DD85" s="4">
        <v>0</v>
      </c>
      <c r="DE85" s="4">
        <f>IF(M85&gt;110,1,0)</f>
        <v>1</v>
      </c>
      <c r="DF85" s="4">
        <f>IF(N85&lt;100,1,0)</f>
        <v>1</v>
      </c>
      <c r="DG85" s="4">
        <f>IF(Q85&gt;30,1,0)</f>
        <v>0</v>
      </c>
      <c r="DH85" s="4">
        <v>0</v>
      </c>
      <c r="DI85" s="4">
        <v>0</v>
      </c>
      <c r="DJ85" s="5">
        <f>IF(P85&lt;90,1,0)</f>
        <v>1</v>
      </c>
      <c r="DK85" s="4">
        <f t="shared" si="124"/>
        <v>160</v>
      </c>
      <c r="DL85" s="4">
        <v>5</v>
      </c>
      <c r="DM85" s="4">
        <f t="shared" si="119"/>
        <v>3</v>
      </c>
      <c r="DN85" s="4">
        <v>2</v>
      </c>
      <c r="DO85" s="4">
        <f>M85</f>
        <v>120</v>
      </c>
      <c r="DP85" s="4">
        <f t="shared" si="81"/>
        <v>1</v>
      </c>
      <c r="DQ85" s="4">
        <f t="shared" si="82"/>
        <v>0</v>
      </c>
      <c r="DR85" s="4">
        <v>1</v>
      </c>
      <c r="DS85" s="4">
        <v>1</v>
      </c>
      <c r="DT85" s="4">
        <v>1</v>
      </c>
      <c r="DU85" s="4">
        <v>0</v>
      </c>
      <c r="DV85" s="4">
        <v>0</v>
      </c>
      <c r="DW85" s="4">
        <v>35</v>
      </c>
      <c r="DX85" s="4">
        <v>43</v>
      </c>
      <c r="DY85" s="4">
        <v>38</v>
      </c>
      <c r="DZ85" s="4">
        <v>57</v>
      </c>
      <c r="EA85" s="4">
        <v>90</v>
      </c>
      <c r="EB85" s="24">
        <f>EA85/J85</f>
        <v>40.326280557214965</v>
      </c>
      <c r="EC85" s="4">
        <v>1</v>
      </c>
      <c r="ED85" s="4">
        <v>54</v>
      </c>
      <c r="EE85" s="4">
        <v>34</v>
      </c>
      <c r="EF85" s="4">
        <v>71</v>
      </c>
      <c r="EG85" s="4">
        <v>32</v>
      </c>
      <c r="EH85" s="4">
        <v>39</v>
      </c>
      <c r="EI85" s="4">
        <v>0</v>
      </c>
      <c r="EJ85" s="4">
        <v>55</v>
      </c>
      <c r="EK85" s="4">
        <v>0</v>
      </c>
      <c r="EL85" s="4">
        <v>0</v>
      </c>
      <c r="EM85" s="4">
        <v>14</v>
      </c>
      <c r="EN85" s="4">
        <v>21</v>
      </c>
      <c r="EO85" s="4">
        <v>6</v>
      </c>
      <c r="EP85" s="4">
        <v>14</v>
      </c>
      <c r="EQ85" s="4">
        <v>19</v>
      </c>
      <c r="ER85" s="4">
        <v>8</v>
      </c>
      <c r="EU85" s="4">
        <v>1</v>
      </c>
      <c r="EV85" s="7">
        <v>1</v>
      </c>
      <c r="EW85" s="4">
        <v>47</v>
      </c>
      <c r="EX85" s="4">
        <v>53</v>
      </c>
      <c r="EY85" s="4">
        <v>24</v>
      </c>
      <c r="EZ85" s="4">
        <v>74</v>
      </c>
      <c r="FA85" s="24">
        <f>EZ85/J85</f>
        <v>33.15716401371008</v>
      </c>
      <c r="FB85" s="4">
        <v>1</v>
      </c>
      <c r="FC85" s="4">
        <v>30</v>
      </c>
      <c r="FD85" s="4">
        <v>39</v>
      </c>
      <c r="FE85" s="4">
        <v>51</v>
      </c>
      <c r="FF85" s="4">
        <v>0</v>
      </c>
      <c r="FG85" s="6">
        <f t="shared" si="120"/>
        <v>0.72222222222222221</v>
      </c>
      <c r="FH85" s="4">
        <v>0</v>
      </c>
      <c r="FI85" s="5">
        <f t="shared" si="121"/>
        <v>0</v>
      </c>
      <c r="FJ85" s="4">
        <v>0</v>
      </c>
      <c r="FK85" s="4">
        <v>23</v>
      </c>
      <c r="FL85" s="4">
        <v>1</v>
      </c>
      <c r="FM85" s="4">
        <v>19</v>
      </c>
      <c r="FN85" s="31">
        <f t="shared" si="122"/>
        <v>0.17391304347826086</v>
      </c>
      <c r="FO85" s="4">
        <v>51</v>
      </c>
      <c r="FP85" s="4">
        <v>1</v>
      </c>
      <c r="FQ85" s="4">
        <v>1</v>
      </c>
      <c r="FR85" s="4">
        <v>15</v>
      </c>
      <c r="FS85" s="4">
        <v>1</v>
      </c>
      <c r="FT85" s="4">
        <v>0</v>
      </c>
      <c r="FU85" s="4">
        <v>2</v>
      </c>
      <c r="FV85" s="4">
        <v>1</v>
      </c>
      <c r="FW85" s="4">
        <v>2</v>
      </c>
      <c r="FX85" s="24">
        <v>33.1</v>
      </c>
      <c r="FY85" s="24">
        <v>51</v>
      </c>
      <c r="FZ85" s="4">
        <v>1</v>
      </c>
      <c r="GA85" s="4">
        <v>1</v>
      </c>
      <c r="GB85" s="4">
        <v>24</v>
      </c>
      <c r="GC85" s="4">
        <v>0</v>
      </c>
      <c r="GD85" s="4">
        <v>1</v>
      </c>
      <c r="GE85" s="4">
        <v>1</v>
      </c>
      <c r="GF85" s="4">
        <v>3</v>
      </c>
      <c r="GG85" s="4">
        <v>1</v>
      </c>
      <c r="GH85" s="4">
        <v>1</v>
      </c>
      <c r="GI85" s="4">
        <v>1</v>
      </c>
      <c r="GJ85" s="4">
        <v>1</v>
      </c>
      <c r="GK85" s="4">
        <v>1</v>
      </c>
      <c r="GL85" s="4">
        <v>0</v>
      </c>
      <c r="GM85" s="4">
        <v>0</v>
      </c>
      <c r="GN85" s="4">
        <v>0</v>
      </c>
      <c r="GO85" s="4">
        <v>1</v>
      </c>
      <c r="GP85" s="4">
        <v>0</v>
      </c>
      <c r="GQ85" s="4">
        <v>0</v>
      </c>
      <c r="GR85" s="4">
        <v>0</v>
      </c>
      <c r="GS85" s="4">
        <v>1</v>
      </c>
      <c r="GT85" s="4">
        <v>0</v>
      </c>
      <c r="GU85" s="4">
        <v>0</v>
      </c>
      <c r="GV85" s="4">
        <v>0</v>
      </c>
      <c r="GW85" s="4">
        <v>0</v>
      </c>
      <c r="GX85" s="4">
        <v>0</v>
      </c>
      <c r="GY85" s="4">
        <v>3</v>
      </c>
      <c r="GZ85" s="4">
        <v>1</v>
      </c>
      <c r="HA85" s="4">
        <v>2</v>
      </c>
      <c r="HB85" s="4">
        <v>1</v>
      </c>
      <c r="HC85" s="4">
        <v>0</v>
      </c>
      <c r="HD85" s="4">
        <v>1</v>
      </c>
      <c r="HE85" s="4">
        <v>1</v>
      </c>
      <c r="HF85" s="4">
        <v>1</v>
      </c>
      <c r="HG85" s="24">
        <v>33</v>
      </c>
      <c r="HH85" s="24">
        <v>36</v>
      </c>
      <c r="HI85" s="5">
        <f t="shared" si="116"/>
        <v>0</v>
      </c>
      <c r="HJ85" s="24">
        <v>31</v>
      </c>
      <c r="HK85" s="24">
        <v>26</v>
      </c>
      <c r="HL85" s="4">
        <v>80</v>
      </c>
      <c r="HM85" s="4">
        <v>0</v>
      </c>
      <c r="HN85" s="4">
        <v>0</v>
      </c>
      <c r="HO85" s="7">
        <v>0.06</v>
      </c>
      <c r="HP85" s="4">
        <v>1</v>
      </c>
      <c r="HQ85" s="7">
        <v>32</v>
      </c>
      <c r="HR85" s="4">
        <v>0</v>
      </c>
      <c r="HS85" s="7">
        <v>12</v>
      </c>
      <c r="HT85" s="4">
        <v>0</v>
      </c>
      <c r="HU85" s="4">
        <v>6673</v>
      </c>
      <c r="HV85" s="4">
        <v>1</v>
      </c>
      <c r="HW85" s="7">
        <v>84</v>
      </c>
      <c r="HX85" s="4">
        <v>0</v>
      </c>
      <c r="HY85" s="4">
        <v>75</v>
      </c>
      <c r="HZ85" s="24">
        <v>898</v>
      </c>
      <c r="IA85" s="4">
        <v>1</v>
      </c>
      <c r="IB85" s="7">
        <v>10.1</v>
      </c>
      <c r="IC85" s="4">
        <v>1</v>
      </c>
      <c r="ID85" s="7">
        <v>4.2</v>
      </c>
      <c r="IE85" s="4">
        <v>134</v>
      </c>
      <c r="IF85" s="4">
        <v>0</v>
      </c>
      <c r="IG85" s="4">
        <v>127</v>
      </c>
      <c r="IH85" s="4">
        <v>0</v>
      </c>
      <c r="II85" s="4">
        <v>1</v>
      </c>
      <c r="IJ85" s="4">
        <v>29</v>
      </c>
      <c r="IK85" s="4">
        <v>1</v>
      </c>
      <c r="IQ85" s="7">
        <v>3.7</v>
      </c>
      <c r="IR85" s="7">
        <v>2.8</v>
      </c>
      <c r="IS85" s="7">
        <v>0.76</v>
      </c>
      <c r="IT85" s="7">
        <v>1.2</v>
      </c>
      <c r="IU85" s="7">
        <v>32</v>
      </c>
      <c r="IV85" s="4">
        <f t="shared" si="125"/>
        <v>1</v>
      </c>
      <c r="IW85" s="24">
        <v>9.1999999999999993</v>
      </c>
      <c r="IX85" s="4">
        <f t="shared" si="123"/>
        <v>1</v>
      </c>
    </row>
    <row r="86" spans="1:276" x14ac:dyDescent="0.25">
      <c r="A86" s="3">
        <v>85</v>
      </c>
      <c r="B86" s="3">
        <v>0</v>
      </c>
      <c r="C86" s="3">
        <v>0</v>
      </c>
      <c r="D86" s="3">
        <v>0</v>
      </c>
      <c r="E86" s="5">
        <v>2</v>
      </c>
      <c r="F86" s="5">
        <v>79</v>
      </c>
      <c r="G86" s="55">
        <v>0</v>
      </c>
      <c r="H86" s="6">
        <v>1.65</v>
      </c>
      <c r="I86" s="5">
        <v>57</v>
      </c>
      <c r="J86" s="6">
        <f t="shared" si="117"/>
        <v>1.6269308526874406</v>
      </c>
      <c r="K86" s="6">
        <f t="shared" si="118"/>
        <v>20.936639118457304</v>
      </c>
      <c r="L86" s="5">
        <v>1</v>
      </c>
      <c r="M86" s="5">
        <v>90</v>
      </c>
      <c r="N86" s="5">
        <v>90</v>
      </c>
      <c r="O86" s="5">
        <v>60</v>
      </c>
      <c r="P86" s="5">
        <v>90</v>
      </c>
      <c r="Q86" s="5">
        <v>22</v>
      </c>
      <c r="R86" s="5">
        <v>1</v>
      </c>
      <c r="S86" s="5">
        <v>2</v>
      </c>
      <c r="T86" s="5">
        <v>0</v>
      </c>
      <c r="U86" s="5">
        <v>0</v>
      </c>
      <c r="V86" s="5">
        <v>1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1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1</v>
      </c>
      <c r="AT86" s="5">
        <v>1</v>
      </c>
      <c r="AU86" s="5">
        <v>1</v>
      </c>
      <c r="AV86" s="5">
        <v>0</v>
      </c>
      <c r="AW86" s="5">
        <v>1</v>
      </c>
      <c r="AX86" s="5">
        <v>0</v>
      </c>
      <c r="AY86" s="5">
        <f>IF(F86&gt;60,1,0)</f>
        <v>1</v>
      </c>
      <c r="AZ86" s="5">
        <v>0</v>
      </c>
      <c r="BA86" s="5">
        <f>C86</f>
        <v>0</v>
      </c>
      <c r="BB86" s="5">
        <v>0</v>
      </c>
      <c r="BC86" s="5">
        <v>1</v>
      </c>
      <c r="BD86" s="5">
        <v>1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1</v>
      </c>
      <c r="BL86" s="5">
        <v>1</v>
      </c>
      <c r="BM86" s="5">
        <v>1</v>
      </c>
      <c r="BN86" s="5">
        <f t="shared" si="92"/>
        <v>1</v>
      </c>
      <c r="BO86" s="5">
        <f t="shared" si="93"/>
        <v>0</v>
      </c>
      <c r="BP86" s="5">
        <v>0</v>
      </c>
      <c r="BQ86" s="5">
        <f t="shared" si="94"/>
        <v>0</v>
      </c>
      <c r="BR86" s="5">
        <f t="shared" si="95"/>
        <v>0</v>
      </c>
      <c r="BS86" s="5">
        <f t="shared" si="85"/>
        <v>1</v>
      </c>
      <c r="BT86" s="5">
        <v>1</v>
      </c>
      <c r="BU86" s="23">
        <f t="shared" si="8"/>
        <v>7.5</v>
      </c>
      <c r="BV86" s="23">
        <f t="shared" si="96"/>
        <v>3</v>
      </c>
      <c r="BW86" s="5">
        <v>3</v>
      </c>
      <c r="BX86" s="5">
        <v>1</v>
      </c>
      <c r="BY86" s="5">
        <f t="shared" si="98"/>
        <v>2</v>
      </c>
      <c r="BZ86" s="4">
        <f t="shared" si="99"/>
        <v>1</v>
      </c>
      <c r="CA86" s="4">
        <f t="shared" si="100"/>
        <v>1</v>
      </c>
      <c r="CB86" s="4">
        <f t="shared" si="101"/>
        <v>0</v>
      </c>
      <c r="CC86" s="4">
        <f t="shared" si="102"/>
        <v>0</v>
      </c>
      <c r="CD86" s="4">
        <f t="shared" si="103"/>
        <v>0</v>
      </c>
      <c r="CE86" s="4">
        <f t="shared" si="104"/>
        <v>0</v>
      </c>
      <c r="CF86" s="4">
        <f t="shared" si="105"/>
        <v>1</v>
      </c>
      <c r="CG86" s="4">
        <f t="shared" si="106"/>
        <v>1</v>
      </c>
      <c r="CH86" s="4">
        <f>IF(F86&gt;65,1,0)</f>
        <v>1</v>
      </c>
      <c r="CI86" s="4">
        <f t="shared" si="78"/>
        <v>14</v>
      </c>
      <c r="CJ86" s="4">
        <f t="shared" si="21"/>
        <v>5</v>
      </c>
      <c r="CK86" s="4">
        <v>3</v>
      </c>
      <c r="CL86" s="4">
        <v>3</v>
      </c>
      <c r="CM86" s="4">
        <f t="shared" si="107"/>
        <v>2</v>
      </c>
      <c r="CN86" s="4">
        <f t="shared" si="108"/>
        <v>2</v>
      </c>
      <c r="CO86" s="4">
        <f t="shared" si="109"/>
        <v>1</v>
      </c>
      <c r="CP86" s="4">
        <v>0</v>
      </c>
      <c r="CQ86" s="4">
        <f t="shared" si="110"/>
        <v>0</v>
      </c>
      <c r="CR86" s="4">
        <f>C86</f>
        <v>0</v>
      </c>
      <c r="CS86" s="4">
        <v>0</v>
      </c>
      <c r="CT86" s="4">
        <v>1</v>
      </c>
      <c r="CU86" s="4">
        <v>4</v>
      </c>
      <c r="CV86" s="4">
        <v>0</v>
      </c>
      <c r="CW86" s="4">
        <f>B86</f>
        <v>0</v>
      </c>
      <c r="CX86" s="4">
        <v>0</v>
      </c>
      <c r="CY86" s="4">
        <v>0</v>
      </c>
      <c r="CZ86" s="5">
        <f>F86</f>
        <v>79</v>
      </c>
      <c r="DA86" s="4">
        <f>IF(E86=1,1,0)</f>
        <v>0</v>
      </c>
      <c r="DB86" s="4">
        <v>0</v>
      </c>
      <c r="DC86" s="4">
        <v>0</v>
      </c>
      <c r="DD86" s="4">
        <v>0</v>
      </c>
      <c r="DE86" s="4">
        <f>IF(M86&gt;110,1,0)</f>
        <v>0</v>
      </c>
      <c r="DF86" s="4">
        <f>IF(N86&lt;100,1,0)</f>
        <v>1</v>
      </c>
      <c r="DG86" s="4">
        <f>IF(Q86&gt;30,1,0)</f>
        <v>0</v>
      </c>
      <c r="DH86" s="4">
        <v>0</v>
      </c>
      <c r="DI86" s="4">
        <v>0</v>
      </c>
      <c r="DJ86" s="5">
        <f>IF(P86&lt;90,1,0)</f>
        <v>0</v>
      </c>
      <c r="DK86" s="4">
        <f t="shared" si="124"/>
        <v>109</v>
      </c>
      <c r="DL86" s="4">
        <v>4</v>
      </c>
      <c r="DM86" s="4">
        <f t="shared" si="119"/>
        <v>1</v>
      </c>
      <c r="DN86" s="4">
        <v>2</v>
      </c>
      <c r="DO86" s="4">
        <f>M86</f>
        <v>90</v>
      </c>
      <c r="DP86" s="4">
        <f t="shared" si="81"/>
        <v>0</v>
      </c>
      <c r="DQ86" s="4">
        <f t="shared" si="82"/>
        <v>0</v>
      </c>
      <c r="DR86" s="4">
        <v>0</v>
      </c>
      <c r="DS86" s="4">
        <v>1</v>
      </c>
      <c r="DT86" s="4">
        <v>0</v>
      </c>
      <c r="DU86" s="4">
        <v>1</v>
      </c>
      <c r="DV86" s="4">
        <v>1</v>
      </c>
      <c r="DW86" s="4">
        <v>33</v>
      </c>
      <c r="DX86" s="4">
        <v>38</v>
      </c>
      <c r="DY86" s="4">
        <v>37</v>
      </c>
      <c r="DZ86" s="4">
        <v>61</v>
      </c>
      <c r="EA86" s="4">
        <v>70</v>
      </c>
      <c r="EB86" s="24">
        <f>EA86/J86</f>
        <v>43.025799089353256</v>
      </c>
      <c r="EC86" s="4">
        <v>1</v>
      </c>
      <c r="ED86" s="4">
        <v>45</v>
      </c>
      <c r="EE86" s="4">
        <v>24</v>
      </c>
      <c r="EF86" s="4">
        <v>42</v>
      </c>
      <c r="EG86" s="4">
        <v>14</v>
      </c>
      <c r="EH86" s="4">
        <v>28</v>
      </c>
      <c r="EI86" s="4">
        <v>0</v>
      </c>
      <c r="EJ86" s="4">
        <v>66</v>
      </c>
      <c r="EK86" s="4">
        <v>0</v>
      </c>
      <c r="EL86" s="4">
        <v>0</v>
      </c>
      <c r="EM86" s="4">
        <v>12</v>
      </c>
      <c r="EN86" s="4">
        <v>18</v>
      </c>
      <c r="EO86" s="4">
        <v>13</v>
      </c>
      <c r="EP86" s="4">
        <v>10</v>
      </c>
      <c r="EQ86" s="4">
        <v>14</v>
      </c>
      <c r="ER86" s="4">
        <v>15</v>
      </c>
      <c r="ES86" s="4">
        <v>258</v>
      </c>
      <c r="EU86" s="4">
        <v>1</v>
      </c>
      <c r="EV86" s="7">
        <v>1</v>
      </c>
      <c r="EW86" s="4">
        <v>40</v>
      </c>
      <c r="EX86" s="4">
        <v>56</v>
      </c>
      <c r="EY86" s="4">
        <v>18</v>
      </c>
      <c r="EZ86" s="4">
        <v>50</v>
      </c>
      <c r="FA86" s="24">
        <f>EZ86/J86</f>
        <v>30.732713635252324</v>
      </c>
      <c r="FB86" s="4">
        <v>0</v>
      </c>
      <c r="FC86" s="4">
        <v>32</v>
      </c>
      <c r="FD86" s="4">
        <v>43</v>
      </c>
      <c r="FE86" s="4">
        <v>68</v>
      </c>
      <c r="FF86" s="4">
        <v>1</v>
      </c>
      <c r="FG86" s="6">
        <f t="shared" si="120"/>
        <v>0.9555555555555556</v>
      </c>
      <c r="FH86" s="4">
        <v>0</v>
      </c>
      <c r="FI86" s="5">
        <f t="shared" si="121"/>
        <v>1</v>
      </c>
      <c r="FJ86" s="4">
        <v>0</v>
      </c>
      <c r="FK86" s="4">
        <v>18</v>
      </c>
      <c r="FL86" s="4">
        <v>0</v>
      </c>
      <c r="FM86" s="4">
        <v>4</v>
      </c>
      <c r="FN86" s="31">
        <f t="shared" si="122"/>
        <v>0.77777777777777779</v>
      </c>
      <c r="FO86" s="4">
        <v>84</v>
      </c>
      <c r="FP86" s="4">
        <v>0</v>
      </c>
      <c r="FQ86" s="4">
        <v>0</v>
      </c>
      <c r="FR86" s="4">
        <v>21</v>
      </c>
      <c r="FS86" s="4">
        <v>0</v>
      </c>
      <c r="FT86" s="4">
        <v>0</v>
      </c>
      <c r="FU86" s="4">
        <v>1</v>
      </c>
      <c r="FV86" s="4">
        <v>1</v>
      </c>
      <c r="FW86" s="4">
        <v>3</v>
      </c>
      <c r="FX86" s="24">
        <v>43</v>
      </c>
      <c r="FY86" s="24">
        <v>84</v>
      </c>
      <c r="FZ86" s="4">
        <v>3</v>
      </c>
      <c r="GA86" s="4">
        <v>1</v>
      </c>
      <c r="GB86" s="4">
        <v>26</v>
      </c>
      <c r="GC86" s="4">
        <v>1</v>
      </c>
      <c r="GD86" s="4">
        <v>1</v>
      </c>
      <c r="GE86" s="4">
        <v>3</v>
      </c>
      <c r="GF86" s="4">
        <v>3</v>
      </c>
      <c r="GG86" s="4">
        <v>1</v>
      </c>
      <c r="GH86" s="4">
        <v>3</v>
      </c>
      <c r="GI86" s="4">
        <v>1</v>
      </c>
      <c r="GJ86" s="4">
        <v>0</v>
      </c>
      <c r="GK86" s="4">
        <v>1</v>
      </c>
      <c r="GL86" s="4">
        <v>1</v>
      </c>
      <c r="GM86" s="4">
        <v>1</v>
      </c>
      <c r="GN86" s="4">
        <v>0</v>
      </c>
      <c r="GO86" s="4">
        <v>0</v>
      </c>
      <c r="GP86" s="4">
        <v>1</v>
      </c>
      <c r="GQ86" s="4">
        <v>0</v>
      </c>
      <c r="GR86" s="4">
        <v>1</v>
      </c>
      <c r="GS86" s="4">
        <v>1</v>
      </c>
      <c r="GT86" s="4">
        <v>0</v>
      </c>
      <c r="GU86" s="4">
        <v>0</v>
      </c>
      <c r="GV86" s="4">
        <v>0</v>
      </c>
      <c r="GW86" s="4">
        <v>0</v>
      </c>
      <c r="GX86" s="4">
        <v>0</v>
      </c>
      <c r="HO86" s="7">
        <v>0.41</v>
      </c>
      <c r="HP86" s="4">
        <v>1</v>
      </c>
      <c r="HQ86" s="7">
        <v>50.4</v>
      </c>
      <c r="HR86" s="4">
        <v>0</v>
      </c>
      <c r="HS86" s="7">
        <v>25.2</v>
      </c>
      <c r="HT86" s="4">
        <v>1</v>
      </c>
      <c r="HU86" s="4">
        <v>2970</v>
      </c>
      <c r="HV86" s="4">
        <v>1</v>
      </c>
      <c r="HW86" s="7">
        <v>78</v>
      </c>
      <c r="HX86" s="4">
        <v>0</v>
      </c>
      <c r="HY86" s="4">
        <v>62</v>
      </c>
      <c r="HZ86" s="24">
        <v>789</v>
      </c>
      <c r="IA86" s="4">
        <v>1</v>
      </c>
      <c r="IB86" s="7">
        <v>6.8</v>
      </c>
      <c r="IC86" s="4">
        <v>0</v>
      </c>
      <c r="ID86" s="7">
        <v>4.4800000000000004</v>
      </c>
      <c r="IE86" s="4">
        <v>147</v>
      </c>
      <c r="IF86" s="4">
        <v>0</v>
      </c>
      <c r="IG86" s="4">
        <v>153</v>
      </c>
      <c r="IH86" s="4">
        <v>0</v>
      </c>
      <c r="II86" s="4">
        <v>0</v>
      </c>
      <c r="IJ86" s="4">
        <v>12</v>
      </c>
      <c r="IK86" s="4">
        <v>0</v>
      </c>
      <c r="IL86" s="24">
        <v>36.700000000000003</v>
      </c>
      <c r="IM86" s="7">
        <v>2.67</v>
      </c>
      <c r="IN86" s="24">
        <v>18.3</v>
      </c>
      <c r="IO86" s="24">
        <v>1.3</v>
      </c>
      <c r="IP86" s="24">
        <v>61</v>
      </c>
      <c r="IQ86" s="7">
        <v>2.71</v>
      </c>
      <c r="IR86" s="7">
        <v>1.78</v>
      </c>
      <c r="IS86" s="7">
        <v>0.6</v>
      </c>
      <c r="IT86" s="7">
        <v>1.2</v>
      </c>
      <c r="IU86" s="7">
        <v>18.46</v>
      </c>
      <c r="IV86" s="4">
        <f t="shared" si="125"/>
        <v>1</v>
      </c>
      <c r="IW86" s="24">
        <v>5.35</v>
      </c>
      <c r="IX86" s="4">
        <f t="shared" si="123"/>
        <v>0</v>
      </c>
      <c r="IY86" s="7">
        <v>7.3620000000000001</v>
      </c>
      <c r="IZ86" s="4">
        <v>39.799999999999997</v>
      </c>
      <c r="JA86" s="4">
        <v>19</v>
      </c>
      <c r="JE86" s="24">
        <v>14.6</v>
      </c>
      <c r="JF86" s="4">
        <v>44.8</v>
      </c>
      <c r="JG86" s="4">
        <v>23.1</v>
      </c>
    </row>
    <row r="87" spans="1:276" x14ac:dyDescent="0.25">
      <c r="A87" s="3">
        <v>86</v>
      </c>
      <c r="B87" s="3">
        <v>0</v>
      </c>
      <c r="C87" s="3">
        <v>1</v>
      </c>
      <c r="D87" s="3">
        <v>0</v>
      </c>
      <c r="E87" s="5">
        <v>1</v>
      </c>
      <c r="F87" s="5">
        <v>66</v>
      </c>
      <c r="G87" s="55">
        <v>0</v>
      </c>
      <c r="H87" s="6">
        <v>1.68</v>
      </c>
      <c r="I87" s="5">
        <v>92</v>
      </c>
      <c r="J87" s="6">
        <f t="shared" si="117"/>
        <v>2.0972909646604587</v>
      </c>
      <c r="K87" s="6">
        <f t="shared" si="118"/>
        <v>32.596371882086174</v>
      </c>
      <c r="L87" s="5">
        <v>3</v>
      </c>
      <c r="M87" s="5">
        <v>115</v>
      </c>
      <c r="N87" s="5">
        <v>95</v>
      </c>
      <c r="O87" s="5">
        <v>60</v>
      </c>
      <c r="P87" s="5">
        <v>76</v>
      </c>
      <c r="Q87" s="5">
        <v>38</v>
      </c>
      <c r="R87" s="5">
        <v>1</v>
      </c>
      <c r="S87" s="5">
        <v>2</v>
      </c>
      <c r="T87" s="5">
        <v>0</v>
      </c>
      <c r="U87" s="5">
        <v>1</v>
      </c>
      <c r="V87" s="5">
        <v>1</v>
      </c>
      <c r="W87" s="5">
        <v>0</v>
      </c>
      <c r="X87" s="5">
        <v>1</v>
      </c>
      <c r="Y87" s="5">
        <v>0</v>
      </c>
      <c r="Z87" s="5">
        <v>0</v>
      </c>
      <c r="AA87" s="5">
        <v>0</v>
      </c>
      <c r="AB87" s="5">
        <v>1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1</v>
      </c>
      <c r="AX87" s="5">
        <v>0</v>
      </c>
      <c r="AY87" s="5">
        <f>IF(F87&gt;60,1,0)</f>
        <v>1</v>
      </c>
      <c r="AZ87" s="5">
        <v>0</v>
      </c>
      <c r="BA87" s="5">
        <f>C87</f>
        <v>1</v>
      </c>
      <c r="BB87" s="5">
        <v>0</v>
      </c>
      <c r="BC87" s="5">
        <v>0</v>
      </c>
      <c r="BD87" s="5">
        <v>1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1</v>
      </c>
      <c r="BK87" s="5">
        <v>1</v>
      </c>
      <c r="BL87" s="5">
        <v>0</v>
      </c>
      <c r="BM87" s="5">
        <v>0</v>
      </c>
      <c r="BN87" s="5">
        <f t="shared" si="92"/>
        <v>1</v>
      </c>
      <c r="BO87" s="5">
        <f t="shared" si="93"/>
        <v>1</v>
      </c>
      <c r="BP87" s="5">
        <v>0</v>
      </c>
      <c r="BQ87" s="5">
        <f t="shared" si="94"/>
        <v>0</v>
      </c>
      <c r="BR87" s="5">
        <f t="shared" si="95"/>
        <v>0</v>
      </c>
      <c r="BS87" s="5">
        <f t="shared" si="85"/>
        <v>0</v>
      </c>
      <c r="BT87" s="5">
        <v>1</v>
      </c>
      <c r="BU87" s="23">
        <f t="shared" si="8"/>
        <v>6</v>
      </c>
      <c r="BV87" s="23">
        <f t="shared" si="96"/>
        <v>3</v>
      </c>
      <c r="BW87" s="5">
        <v>2</v>
      </c>
      <c r="BX87" s="5">
        <v>2</v>
      </c>
      <c r="BY87" s="5">
        <f t="shared" si="98"/>
        <v>2</v>
      </c>
      <c r="BZ87" s="4">
        <f t="shared" si="99"/>
        <v>1</v>
      </c>
      <c r="CA87" s="4">
        <f t="shared" si="100"/>
        <v>0</v>
      </c>
      <c r="CB87" s="4">
        <f t="shared" si="101"/>
        <v>1</v>
      </c>
      <c r="CC87" s="4">
        <f t="shared" si="102"/>
        <v>0</v>
      </c>
      <c r="CD87" s="4">
        <f t="shared" si="103"/>
        <v>0</v>
      </c>
      <c r="CE87" s="4">
        <f t="shared" si="104"/>
        <v>0</v>
      </c>
      <c r="CF87" s="4">
        <f t="shared" si="105"/>
        <v>0</v>
      </c>
      <c r="CG87" s="4">
        <f t="shared" si="106"/>
        <v>0</v>
      </c>
      <c r="CH87" s="4">
        <f>IF(F87&gt;65,1,0)</f>
        <v>1</v>
      </c>
      <c r="CI87" s="4">
        <f t="shared" si="78"/>
        <v>9</v>
      </c>
      <c r="CJ87" s="4">
        <f t="shared" si="21"/>
        <v>4</v>
      </c>
      <c r="CK87" s="4">
        <v>2</v>
      </c>
      <c r="CL87" s="4">
        <v>2</v>
      </c>
      <c r="CM87" s="4">
        <f t="shared" si="107"/>
        <v>2</v>
      </c>
      <c r="CN87" s="4">
        <f t="shared" si="108"/>
        <v>2</v>
      </c>
      <c r="CO87" s="4">
        <f t="shared" si="109"/>
        <v>1</v>
      </c>
      <c r="CP87" s="4">
        <v>0</v>
      </c>
      <c r="CQ87" s="4">
        <f t="shared" si="110"/>
        <v>0</v>
      </c>
      <c r="CR87" s="4">
        <f>C87</f>
        <v>1</v>
      </c>
      <c r="CS87" s="4">
        <v>0</v>
      </c>
      <c r="CT87" s="4">
        <v>0</v>
      </c>
      <c r="CV87" s="4">
        <v>0</v>
      </c>
      <c r="CW87" s="4">
        <f>B87</f>
        <v>0</v>
      </c>
      <c r="CX87" s="4">
        <v>0</v>
      </c>
      <c r="CY87" s="4">
        <v>0</v>
      </c>
      <c r="CZ87" s="5">
        <f>F87</f>
        <v>66</v>
      </c>
      <c r="DA87" s="4">
        <f>IF(E87=1,1,0)</f>
        <v>1</v>
      </c>
      <c r="DB87" s="4">
        <v>0</v>
      </c>
      <c r="DC87" s="4">
        <v>0</v>
      </c>
      <c r="DD87" s="4">
        <v>0</v>
      </c>
      <c r="DE87" s="4">
        <f>IF(M87&gt;110,1,0)</f>
        <v>1</v>
      </c>
      <c r="DF87" s="4">
        <f>IF(N87&lt;100,1,0)</f>
        <v>1</v>
      </c>
      <c r="DG87" s="4">
        <f>IF(Q87&gt;30,1,0)</f>
        <v>1</v>
      </c>
      <c r="DH87" s="4">
        <v>0</v>
      </c>
      <c r="DI87" s="4">
        <v>1</v>
      </c>
      <c r="DJ87" s="5">
        <f>IF(P87&lt;90,1,0)</f>
        <v>1</v>
      </c>
      <c r="DK87" s="4">
        <f t="shared" si="124"/>
        <v>226</v>
      </c>
      <c r="DL87" s="4">
        <v>5</v>
      </c>
      <c r="DM87" s="4">
        <f t="shared" si="119"/>
        <v>3</v>
      </c>
      <c r="DN87" s="4">
        <v>2</v>
      </c>
      <c r="DO87" s="4">
        <f>M87</f>
        <v>115</v>
      </c>
      <c r="DP87" s="4">
        <f t="shared" si="81"/>
        <v>1</v>
      </c>
      <c r="DQ87" s="4">
        <f t="shared" si="82"/>
        <v>0</v>
      </c>
      <c r="DR87" s="4">
        <v>0</v>
      </c>
      <c r="DS87" s="4">
        <v>0</v>
      </c>
      <c r="DT87" s="4">
        <v>0</v>
      </c>
      <c r="DU87" s="4">
        <v>0</v>
      </c>
      <c r="DV87" s="4">
        <v>1</v>
      </c>
      <c r="DW87" s="4">
        <v>37</v>
      </c>
      <c r="DX87" s="4">
        <v>43</v>
      </c>
      <c r="DY87" s="4">
        <v>39</v>
      </c>
      <c r="DZ87" s="4">
        <v>61</v>
      </c>
      <c r="EA87" s="4">
        <v>81</v>
      </c>
      <c r="EB87" s="24">
        <f>EA87/J87</f>
        <v>38.621250634679349</v>
      </c>
      <c r="EC87" s="4">
        <v>1</v>
      </c>
      <c r="ED87" s="4">
        <v>42</v>
      </c>
      <c r="EE87" s="4">
        <v>29</v>
      </c>
      <c r="EF87" s="4">
        <v>51</v>
      </c>
      <c r="EG87" s="4">
        <v>21</v>
      </c>
      <c r="EH87" s="4">
        <v>30</v>
      </c>
      <c r="EI87" s="4">
        <v>0</v>
      </c>
      <c r="EJ87" s="4">
        <v>59</v>
      </c>
      <c r="EK87" s="4">
        <v>0</v>
      </c>
      <c r="EL87" s="4">
        <v>0</v>
      </c>
      <c r="EM87" s="4">
        <v>13</v>
      </c>
      <c r="EN87" s="4">
        <v>15</v>
      </c>
      <c r="EO87" s="4">
        <v>6</v>
      </c>
      <c r="EP87" s="4">
        <v>11</v>
      </c>
      <c r="EQ87" s="4">
        <v>16</v>
      </c>
      <c r="ER87" s="4">
        <v>9</v>
      </c>
      <c r="ES87" s="4">
        <v>170</v>
      </c>
      <c r="ET87" s="24">
        <v>85.15</v>
      </c>
      <c r="EU87" s="4">
        <v>0</v>
      </c>
      <c r="EV87" s="7">
        <v>1</v>
      </c>
      <c r="EW87" s="4">
        <v>47</v>
      </c>
      <c r="EX87" s="4">
        <v>59</v>
      </c>
      <c r="EY87" s="4">
        <v>22</v>
      </c>
      <c r="EZ87" s="4">
        <v>66</v>
      </c>
      <c r="FA87" s="24">
        <f>EZ87/J87</f>
        <v>31.4691671838128</v>
      </c>
      <c r="FB87" s="4">
        <v>1</v>
      </c>
      <c r="FC87" s="4">
        <v>30</v>
      </c>
      <c r="FD87" s="4">
        <v>46</v>
      </c>
      <c r="FE87" s="4">
        <v>78</v>
      </c>
      <c r="FF87" s="4">
        <v>1</v>
      </c>
      <c r="FG87" s="6">
        <f t="shared" si="120"/>
        <v>1.0952380952380953</v>
      </c>
      <c r="FH87" s="4">
        <v>1</v>
      </c>
      <c r="FI87" s="5">
        <f t="shared" si="121"/>
        <v>1</v>
      </c>
      <c r="FJ87" s="4">
        <v>1</v>
      </c>
      <c r="FK87" s="4">
        <v>26</v>
      </c>
      <c r="FL87" s="4">
        <v>1</v>
      </c>
      <c r="FM87" s="4">
        <v>19</v>
      </c>
      <c r="FN87" s="31">
        <f t="shared" si="122"/>
        <v>0.26923076923076922</v>
      </c>
      <c r="FO87" s="4">
        <v>90</v>
      </c>
      <c r="FP87" s="4">
        <v>1</v>
      </c>
      <c r="FQ87" s="4">
        <v>1</v>
      </c>
      <c r="FR87" s="4">
        <v>13</v>
      </c>
      <c r="FS87" s="4">
        <v>1</v>
      </c>
      <c r="FT87" s="4">
        <v>0</v>
      </c>
      <c r="FU87" s="4">
        <v>1</v>
      </c>
      <c r="FV87" s="4">
        <v>1</v>
      </c>
      <c r="FW87" s="4">
        <v>3</v>
      </c>
      <c r="FX87" s="24">
        <v>63</v>
      </c>
      <c r="FY87" s="24">
        <v>100</v>
      </c>
      <c r="FZ87" s="4">
        <v>3</v>
      </c>
      <c r="GA87" s="4">
        <v>1</v>
      </c>
      <c r="GB87" s="4">
        <v>28</v>
      </c>
      <c r="GC87" s="4">
        <v>1</v>
      </c>
      <c r="GD87" s="4">
        <v>1</v>
      </c>
      <c r="GE87" s="4">
        <v>1</v>
      </c>
      <c r="GF87" s="4">
        <v>1</v>
      </c>
      <c r="GG87" s="4">
        <v>1</v>
      </c>
      <c r="GI87" s="4">
        <v>1</v>
      </c>
      <c r="GJ87" s="4">
        <v>0</v>
      </c>
      <c r="GK87" s="4">
        <v>0</v>
      </c>
      <c r="GL87" s="4">
        <v>0</v>
      </c>
      <c r="GM87" s="4">
        <v>0</v>
      </c>
      <c r="GN87" s="4">
        <v>0</v>
      </c>
      <c r="GO87" s="4">
        <v>1</v>
      </c>
      <c r="GP87" s="4">
        <v>0</v>
      </c>
      <c r="GQ87" s="4">
        <v>0</v>
      </c>
      <c r="GR87" s="4">
        <v>0</v>
      </c>
      <c r="GS87" s="4">
        <v>0</v>
      </c>
      <c r="GT87" s="4">
        <v>0</v>
      </c>
      <c r="GU87" s="4">
        <v>0</v>
      </c>
      <c r="GV87" s="4">
        <v>0</v>
      </c>
      <c r="GW87" s="4">
        <v>0</v>
      </c>
      <c r="GX87" s="4">
        <v>0</v>
      </c>
      <c r="GY87" s="4">
        <v>2</v>
      </c>
      <c r="GZ87" s="4">
        <v>2</v>
      </c>
      <c r="HA87" s="4">
        <v>2</v>
      </c>
      <c r="HB87" s="4">
        <v>0</v>
      </c>
      <c r="HC87" s="4">
        <v>0</v>
      </c>
      <c r="HD87" s="4">
        <v>0</v>
      </c>
      <c r="HE87" s="4">
        <v>1</v>
      </c>
      <c r="HF87" s="4">
        <v>1</v>
      </c>
      <c r="HG87" s="24">
        <v>30</v>
      </c>
      <c r="HH87" s="24">
        <v>32</v>
      </c>
      <c r="HI87" s="5">
        <f t="shared" ref="HI87:HI90" si="126">IF(HG87&gt;HH87,1,0)</f>
        <v>0</v>
      </c>
      <c r="HJ87" s="24">
        <v>27</v>
      </c>
      <c r="HK87" s="24">
        <v>28</v>
      </c>
      <c r="HL87" s="4">
        <v>50</v>
      </c>
      <c r="HM87" s="4">
        <v>1</v>
      </c>
      <c r="HN87" s="4">
        <v>1</v>
      </c>
      <c r="HO87" s="7">
        <v>0.6</v>
      </c>
      <c r="HP87" s="4">
        <v>1</v>
      </c>
      <c r="HQ87" s="7">
        <v>40</v>
      </c>
      <c r="HR87" s="4">
        <v>0</v>
      </c>
      <c r="HS87" s="7">
        <v>26</v>
      </c>
      <c r="HT87" s="4">
        <v>1</v>
      </c>
      <c r="HU87" s="4">
        <v>614</v>
      </c>
      <c r="HV87" s="4">
        <v>1</v>
      </c>
      <c r="HW87" s="7">
        <v>93</v>
      </c>
      <c r="HX87" s="4">
        <v>0</v>
      </c>
      <c r="HY87" s="4">
        <v>73</v>
      </c>
      <c r="HZ87" s="24">
        <v>32.299999999999997</v>
      </c>
      <c r="IA87" s="4">
        <v>0</v>
      </c>
      <c r="IB87" s="7">
        <v>9.5</v>
      </c>
      <c r="IC87" s="4">
        <v>1</v>
      </c>
      <c r="ID87" s="7">
        <v>4.9000000000000004</v>
      </c>
      <c r="IE87" s="4">
        <v>116</v>
      </c>
      <c r="IF87" s="4">
        <v>0</v>
      </c>
      <c r="IG87" s="4">
        <v>333</v>
      </c>
      <c r="IH87" s="4">
        <v>0</v>
      </c>
      <c r="II87" s="4">
        <v>0</v>
      </c>
      <c r="IJ87" s="4">
        <v>17</v>
      </c>
      <c r="IK87" s="4">
        <v>1</v>
      </c>
      <c r="IL87" s="24">
        <v>36</v>
      </c>
      <c r="IM87" s="7">
        <v>3.5</v>
      </c>
      <c r="IO87" s="24">
        <v>1.25</v>
      </c>
      <c r="IP87" s="24">
        <v>77</v>
      </c>
      <c r="IQ87" s="7">
        <v>2.2999999999999998</v>
      </c>
      <c r="IR87" s="7">
        <v>1.46</v>
      </c>
      <c r="IS87" s="7">
        <v>0.67</v>
      </c>
      <c r="IT87" s="7">
        <v>0.6</v>
      </c>
      <c r="IU87" s="7">
        <v>29</v>
      </c>
      <c r="IV87" s="4">
        <f t="shared" si="125"/>
        <v>1</v>
      </c>
      <c r="IW87" s="24">
        <v>8.4</v>
      </c>
      <c r="IX87" s="4">
        <f t="shared" si="123"/>
        <v>1</v>
      </c>
      <c r="IY87" s="7">
        <v>7.4260000000000002</v>
      </c>
      <c r="IZ87" s="4">
        <v>32.200000000000003</v>
      </c>
      <c r="JA87" s="4">
        <v>11.6</v>
      </c>
      <c r="JE87" s="24">
        <v>11.3</v>
      </c>
      <c r="JF87" s="4">
        <v>34.9</v>
      </c>
      <c r="JG87" s="4">
        <v>11.7</v>
      </c>
      <c r="JI87" s="24">
        <v>1.3</v>
      </c>
      <c r="JJ87" s="24">
        <v>0.6</v>
      </c>
      <c r="JK87" s="24">
        <v>5.0999999999999996</v>
      </c>
      <c r="JL87" s="4">
        <v>133</v>
      </c>
      <c r="JM87" s="7">
        <v>0.96</v>
      </c>
      <c r="JN87" s="4">
        <v>118</v>
      </c>
      <c r="JO87" s="24">
        <v>9.9</v>
      </c>
      <c r="JP87" s="24">
        <v>4.2</v>
      </c>
    </row>
    <row r="88" spans="1:276" x14ac:dyDescent="0.25">
      <c r="A88" s="3">
        <v>87</v>
      </c>
      <c r="B88" s="3">
        <v>0</v>
      </c>
      <c r="C88" s="3">
        <v>0</v>
      </c>
      <c r="D88" s="3">
        <v>1</v>
      </c>
      <c r="E88" s="5">
        <v>1</v>
      </c>
      <c r="F88" s="5">
        <v>67</v>
      </c>
      <c r="G88" s="55">
        <v>0</v>
      </c>
      <c r="H88" s="6">
        <v>1.64</v>
      </c>
      <c r="I88" s="5">
        <v>75</v>
      </c>
      <c r="J88" s="6">
        <f t="shared" si="117"/>
        <v>1.8688838798234417</v>
      </c>
      <c r="K88" s="6">
        <f t="shared" si="118"/>
        <v>27.885187388459254</v>
      </c>
      <c r="L88" s="5">
        <v>2</v>
      </c>
      <c r="M88" s="5">
        <v>71</v>
      </c>
      <c r="N88" s="5">
        <v>123</v>
      </c>
      <c r="O88" s="5">
        <v>80</v>
      </c>
      <c r="P88" s="5">
        <v>90</v>
      </c>
      <c r="Q88" s="5">
        <v>24</v>
      </c>
      <c r="R88" s="5">
        <v>1</v>
      </c>
      <c r="S88" s="5">
        <v>2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1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1</v>
      </c>
      <c r="AN88" s="5">
        <v>0</v>
      </c>
      <c r="AO88" s="5">
        <v>0</v>
      </c>
      <c r="AP88" s="5">
        <v>0</v>
      </c>
      <c r="AQ88" s="5">
        <v>1</v>
      </c>
      <c r="AR88" s="5">
        <v>0</v>
      </c>
      <c r="AS88" s="5">
        <v>0</v>
      </c>
      <c r="AT88" s="5">
        <v>0</v>
      </c>
      <c r="AU88" s="5">
        <v>1</v>
      </c>
      <c r="AV88" s="5">
        <v>0</v>
      </c>
      <c r="AW88" s="5">
        <v>1</v>
      </c>
      <c r="AX88" s="5">
        <v>0</v>
      </c>
      <c r="AY88" s="5">
        <f>IF(F88&gt;60,1,0)</f>
        <v>1</v>
      </c>
      <c r="AZ88" s="5">
        <v>0</v>
      </c>
      <c r="BA88" s="5">
        <f>C88</f>
        <v>0</v>
      </c>
      <c r="BB88" s="5">
        <v>0</v>
      </c>
      <c r="BC88" s="5">
        <v>0</v>
      </c>
      <c r="BD88" s="5">
        <v>1</v>
      </c>
      <c r="BE88" s="5">
        <v>0</v>
      </c>
      <c r="BF88" s="5">
        <v>0</v>
      </c>
      <c r="BG88" s="5">
        <v>1</v>
      </c>
      <c r="BH88" s="5">
        <v>1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f t="shared" si="92"/>
        <v>0</v>
      </c>
      <c r="BO88" s="5">
        <f t="shared" si="93"/>
        <v>0</v>
      </c>
      <c r="BP88" s="5">
        <v>0</v>
      </c>
      <c r="BQ88" s="5">
        <f t="shared" si="94"/>
        <v>0</v>
      </c>
      <c r="BR88" s="5">
        <f t="shared" si="95"/>
        <v>0</v>
      </c>
      <c r="BS88" s="5">
        <f t="shared" si="85"/>
        <v>0</v>
      </c>
      <c r="BT88" s="5">
        <v>0</v>
      </c>
      <c r="BU88" s="23">
        <f t="shared" si="8"/>
        <v>0</v>
      </c>
      <c r="BV88" s="23">
        <f t="shared" si="96"/>
        <v>0</v>
      </c>
      <c r="BW88" s="5">
        <v>1</v>
      </c>
      <c r="BX88" s="5">
        <v>1</v>
      </c>
      <c r="BY88" s="5">
        <f t="shared" si="98"/>
        <v>1</v>
      </c>
      <c r="BZ88" s="4">
        <f t="shared" si="99"/>
        <v>0</v>
      </c>
      <c r="CA88" s="4">
        <f t="shared" si="100"/>
        <v>0</v>
      </c>
      <c r="CB88" s="4">
        <f t="shared" si="101"/>
        <v>0</v>
      </c>
      <c r="CC88" s="4">
        <f t="shared" si="102"/>
        <v>0</v>
      </c>
      <c r="CD88" s="4">
        <f t="shared" si="103"/>
        <v>0</v>
      </c>
      <c r="CE88" s="4">
        <f t="shared" si="104"/>
        <v>0</v>
      </c>
      <c r="CF88" s="4">
        <f t="shared" si="105"/>
        <v>0</v>
      </c>
      <c r="CG88" s="4">
        <f t="shared" si="106"/>
        <v>0</v>
      </c>
      <c r="CH88" s="4">
        <f>IF(F88&gt;65,1,0)</f>
        <v>1</v>
      </c>
      <c r="CI88" s="4">
        <f t="shared" si="78"/>
        <v>1</v>
      </c>
      <c r="CJ88" s="4">
        <f t="shared" si="21"/>
        <v>1</v>
      </c>
      <c r="CK88" s="4">
        <v>1</v>
      </c>
      <c r="CL88" s="4">
        <v>1</v>
      </c>
      <c r="CM88" s="4">
        <f t="shared" si="107"/>
        <v>1</v>
      </c>
      <c r="CN88" s="4">
        <f t="shared" si="108"/>
        <v>1</v>
      </c>
      <c r="CO88" s="4">
        <f t="shared" si="109"/>
        <v>1</v>
      </c>
      <c r="CP88" s="4">
        <v>2</v>
      </c>
      <c r="CQ88" s="4">
        <f t="shared" si="110"/>
        <v>0</v>
      </c>
      <c r="CR88" s="4">
        <f>C88</f>
        <v>0</v>
      </c>
      <c r="CS88" s="4">
        <v>0</v>
      </c>
      <c r="CT88" s="4">
        <v>0</v>
      </c>
      <c r="CV88" s="4">
        <v>1</v>
      </c>
      <c r="CW88" s="4">
        <f>B88</f>
        <v>0</v>
      </c>
      <c r="CX88" s="4">
        <v>1</v>
      </c>
      <c r="CY88" s="4">
        <v>0</v>
      </c>
      <c r="CZ88" s="5">
        <f>F88</f>
        <v>67</v>
      </c>
      <c r="DA88" s="4">
        <f>IF(E88=1,1,0)</f>
        <v>1</v>
      </c>
      <c r="DB88" s="4">
        <v>0</v>
      </c>
      <c r="DC88" s="4">
        <v>0</v>
      </c>
      <c r="DD88" s="4">
        <v>0</v>
      </c>
      <c r="DE88" s="4">
        <f>IF(M88&gt;110,1,0)</f>
        <v>0</v>
      </c>
      <c r="DF88" s="4">
        <f>IF(N88&lt;100,1,0)</f>
        <v>0</v>
      </c>
      <c r="DG88" s="4">
        <f>IF(Q88&gt;30,1,0)</f>
        <v>0</v>
      </c>
      <c r="DH88" s="4">
        <v>0</v>
      </c>
      <c r="DI88" s="4">
        <v>1</v>
      </c>
      <c r="DJ88" s="5">
        <f>IF(P88&lt;90,1,0)</f>
        <v>0</v>
      </c>
      <c r="DK88" s="4">
        <f t="shared" si="124"/>
        <v>137</v>
      </c>
      <c r="DL88" s="4">
        <v>5</v>
      </c>
      <c r="DM88" s="4">
        <f t="shared" si="119"/>
        <v>0</v>
      </c>
      <c r="DN88" s="4">
        <v>1</v>
      </c>
      <c r="DO88" s="4">
        <f>M88</f>
        <v>71</v>
      </c>
      <c r="DP88" s="4">
        <f t="shared" si="81"/>
        <v>0</v>
      </c>
      <c r="DQ88" s="4">
        <f t="shared" si="82"/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35</v>
      </c>
      <c r="DX88" s="4">
        <v>37</v>
      </c>
      <c r="DY88" s="4">
        <v>38</v>
      </c>
      <c r="DZ88" s="4">
        <v>51</v>
      </c>
      <c r="EA88" s="4">
        <v>54</v>
      </c>
      <c r="EB88" s="24">
        <f>EA88/J88</f>
        <v>28.8942510462991</v>
      </c>
      <c r="EC88" s="4">
        <v>0</v>
      </c>
      <c r="ED88" s="4">
        <v>44</v>
      </c>
      <c r="EE88" s="4">
        <v>33</v>
      </c>
      <c r="EF88" s="4">
        <v>72</v>
      </c>
      <c r="EG88" s="4">
        <v>35</v>
      </c>
      <c r="EH88" s="4">
        <v>37</v>
      </c>
      <c r="EI88" s="4">
        <v>0</v>
      </c>
      <c r="EJ88" s="4">
        <v>51</v>
      </c>
      <c r="EK88" s="4">
        <v>0</v>
      </c>
      <c r="EL88" s="4">
        <v>0</v>
      </c>
      <c r="EM88" s="4">
        <v>12</v>
      </c>
      <c r="EN88" s="4">
        <v>15</v>
      </c>
      <c r="EO88" s="4">
        <v>3</v>
      </c>
      <c r="EP88" s="4">
        <v>11</v>
      </c>
      <c r="EQ88" s="4">
        <v>18</v>
      </c>
      <c r="ER88" s="4">
        <v>10</v>
      </c>
      <c r="EU88" s="4">
        <v>0</v>
      </c>
      <c r="EV88" s="7">
        <v>1.56</v>
      </c>
      <c r="EW88" s="4">
        <v>51</v>
      </c>
      <c r="EX88" s="4">
        <v>58</v>
      </c>
      <c r="EY88" s="4">
        <v>19</v>
      </c>
      <c r="EZ88" s="4">
        <v>54</v>
      </c>
      <c r="FA88" s="24">
        <f>EZ88/J88</f>
        <v>28.8942510462991</v>
      </c>
      <c r="FB88" s="4">
        <v>1</v>
      </c>
      <c r="FC88" s="4">
        <v>30</v>
      </c>
      <c r="FD88" s="4">
        <v>34</v>
      </c>
      <c r="FE88" s="4">
        <v>61</v>
      </c>
      <c r="FF88" s="4">
        <v>0</v>
      </c>
      <c r="FG88" s="6">
        <f t="shared" si="120"/>
        <v>0.77272727272727271</v>
      </c>
      <c r="FH88" s="4">
        <v>0</v>
      </c>
      <c r="FI88" s="5">
        <f t="shared" si="121"/>
        <v>0</v>
      </c>
      <c r="FJ88" s="4">
        <v>0</v>
      </c>
      <c r="FK88" s="4">
        <v>22</v>
      </c>
      <c r="FL88" s="4">
        <v>1</v>
      </c>
      <c r="FM88" s="4">
        <v>18</v>
      </c>
      <c r="FN88" s="31">
        <f t="shared" si="122"/>
        <v>0.18181818181818182</v>
      </c>
      <c r="FO88" s="4">
        <v>46</v>
      </c>
      <c r="FP88" s="4">
        <v>0</v>
      </c>
      <c r="FQ88" s="4">
        <v>0</v>
      </c>
      <c r="FR88" s="4">
        <v>19</v>
      </c>
      <c r="FS88" s="4">
        <v>0</v>
      </c>
      <c r="FT88" s="4">
        <v>0</v>
      </c>
      <c r="FU88" s="4">
        <v>2</v>
      </c>
      <c r="FV88" s="4">
        <v>1</v>
      </c>
      <c r="FW88" s="4">
        <v>3</v>
      </c>
      <c r="FX88" s="24">
        <v>30.1</v>
      </c>
      <c r="FY88" s="24">
        <v>46</v>
      </c>
      <c r="FZ88" s="4">
        <v>1</v>
      </c>
      <c r="GA88" s="4">
        <v>1</v>
      </c>
      <c r="GB88" s="4">
        <v>29</v>
      </c>
      <c r="GC88" s="4">
        <v>1</v>
      </c>
      <c r="GD88" s="4">
        <v>1</v>
      </c>
      <c r="GE88" s="4">
        <v>2</v>
      </c>
      <c r="GF88" s="4">
        <v>2</v>
      </c>
      <c r="GG88" s="4">
        <v>1</v>
      </c>
      <c r="GI88" s="4">
        <v>1</v>
      </c>
      <c r="GJ88" s="4">
        <v>0</v>
      </c>
      <c r="GK88" s="4">
        <v>0</v>
      </c>
      <c r="GL88" s="4">
        <v>1</v>
      </c>
      <c r="GM88" s="4">
        <v>1</v>
      </c>
      <c r="GN88" s="4">
        <v>0</v>
      </c>
      <c r="GO88" s="4">
        <v>0</v>
      </c>
      <c r="GP88" s="4">
        <v>0</v>
      </c>
      <c r="GQ88" s="4">
        <v>0</v>
      </c>
      <c r="GR88" s="4">
        <v>0</v>
      </c>
      <c r="GS88" s="4">
        <v>0</v>
      </c>
      <c r="GT88" s="4">
        <v>0</v>
      </c>
      <c r="GU88" s="4">
        <v>0</v>
      </c>
      <c r="GV88" s="4">
        <v>0</v>
      </c>
      <c r="GW88" s="4">
        <v>0</v>
      </c>
      <c r="GX88" s="4">
        <v>0</v>
      </c>
      <c r="GY88" s="4">
        <v>1</v>
      </c>
      <c r="GZ88" s="4">
        <v>1</v>
      </c>
      <c r="HA88" s="4">
        <v>1</v>
      </c>
      <c r="HB88" s="4">
        <v>1</v>
      </c>
      <c r="HC88" s="4">
        <v>0</v>
      </c>
      <c r="HD88" s="4">
        <v>0</v>
      </c>
      <c r="HE88" s="4">
        <v>0</v>
      </c>
      <c r="HF88" s="4">
        <v>1</v>
      </c>
      <c r="HG88" s="24">
        <v>34</v>
      </c>
      <c r="HH88" s="24">
        <v>32</v>
      </c>
      <c r="HI88" s="5">
        <f t="shared" si="126"/>
        <v>1</v>
      </c>
      <c r="HJ88" s="24">
        <v>26</v>
      </c>
      <c r="HK88" s="24">
        <v>26</v>
      </c>
      <c r="HL88" s="4">
        <v>30</v>
      </c>
      <c r="HM88" s="4">
        <v>1</v>
      </c>
      <c r="HN88" s="4">
        <v>0</v>
      </c>
      <c r="HO88" s="7">
        <v>0.23899999999999999</v>
      </c>
      <c r="HP88" s="4">
        <v>1</v>
      </c>
      <c r="HQ88" s="7">
        <v>36</v>
      </c>
      <c r="HR88" s="4">
        <v>0</v>
      </c>
      <c r="HS88" s="7">
        <v>13</v>
      </c>
      <c r="HT88" s="4">
        <v>0</v>
      </c>
      <c r="HU88" s="4">
        <v>553</v>
      </c>
      <c r="HV88" s="4">
        <v>1</v>
      </c>
      <c r="HW88" s="7">
        <v>54</v>
      </c>
      <c r="HX88" s="4">
        <v>0</v>
      </c>
      <c r="HY88" s="4">
        <v>103</v>
      </c>
      <c r="HZ88" s="24">
        <v>2639</v>
      </c>
      <c r="IA88" s="4">
        <v>1</v>
      </c>
      <c r="IB88" s="7">
        <v>7.17</v>
      </c>
      <c r="IC88" s="4">
        <v>0</v>
      </c>
      <c r="ID88" s="7">
        <v>3.65</v>
      </c>
      <c r="IE88" s="4">
        <v>120.5</v>
      </c>
      <c r="IF88" s="4">
        <v>0</v>
      </c>
      <c r="IG88" s="4">
        <v>285</v>
      </c>
      <c r="IH88" s="4">
        <v>0</v>
      </c>
      <c r="II88" s="4">
        <v>0</v>
      </c>
      <c r="IL88" s="24">
        <v>32.5</v>
      </c>
      <c r="IM88" s="7">
        <v>4.5199999999999996</v>
      </c>
      <c r="IN88" s="24">
        <v>12.5</v>
      </c>
      <c r="IO88" s="24">
        <v>2.46</v>
      </c>
      <c r="IP88" s="24">
        <v>31</v>
      </c>
      <c r="IU88" s="7">
        <v>54.4</v>
      </c>
      <c r="IV88" s="4">
        <f t="shared" si="125"/>
        <v>1</v>
      </c>
      <c r="IW88" s="24">
        <v>4.93</v>
      </c>
      <c r="IX88" s="4">
        <f t="shared" si="123"/>
        <v>0</v>
      </c>
      <c r="IY88" s="7">
        <v>7.4660000000000002</v>
      </c>
      <c r="IZ88" s="4">
        <v>32</v>
      </c>
      <c r="JA88" s="4">
        <v>39.799999999999997</v>
      </c>
      <c r="JB88" s="7">
        <v>7.4660000000000002</v>
      </c>
      <c r="JC88" s="4">
        <v>32</v>
      </c>
      <c r="JD88" s="4">
        <v>39.799999999999997</v>
      </c>
      <c r="JE88" s="24">
        <v>12.2</v>
      </c>
      <c r="JF88" s="4">
        <v>37.4</v>
      </c>
      <c r="JG88" s="4">
        <v>73</v>
      </c>
      <c r="JI88" s="24">
        <v>0.3</v>
      </c>
      <c r="JJ88" s="24">
        <v>2</v>
      </c>
      <c r="JK88" s="24">
        <v>3.4</v>
      </c>
      <c r="JL88" s="4">
        <v>134</v>
      </c>
      <c r="JM88" s="7">
        <v>1.08</v>
      </c>
      <c r="JN88" s="4">
        <v>103</v>
      </c>
      <c r="JO88" s="24">
        <v>5.5</v>
      </c>
      <c r="JP88" s="24">
        <v>1</v>
      </c>
    </row>
    <row r="89" spans="1:276" x14ac:dyDescent="0.25">
      <c r="A89" s="3">
        <v>88</v>
      </c>
      <c r="B89" s="3">
        <v>0</v>
      </c>
      <c r="C89" s="3">
        <v>0</v>
      </c>
      <c r="D89" s="3">
        <v>1</v>
      </c>
      <c r="E89" s="5">
        <v>2</v>
      </c>
      <c r="F89" s="5">
        <v>83</v>
      </c>
      <c r="G89" s="55">
        <v>0</v>
      </c>
      <c r="H89" s="6">
        <v>1.72</v>
      </c>
      <c r="I89" s="5">
        <v>81</v>
      </c>
      <c r="J89" s="6">
        <f t="shared" si="117"/>
        <v>1.9838976421446806</v>
      </c>
      <c r="K89" s="6">
        <f t="shared" si="118"/>
        <v>27.379664683612766</v>
      </c>
      <c r="L89" s="5">
        <v>2</v>
      </c>
      <c r="M89" s="5">
        <v>100</v>
      </c>
      <c r="N89" s="5">
        <v>90</v>
      </c>
      <c r="O89" s="5">
        <v>60</v>
      </c>
      <c r="P89" s="5">
        <v>89</v>
      </c>
      <c r="Q89" s="5">
        <v>22</v>
      </c>
      <c r="R89" s="5">
        <v>1</v>
      </c>
      <c r="S89" s="5">
        <v>2</v>
      </c>
      <c r="T89" s="5">
        <v>0</v>
      </c>
      <c r="U89" s="5">
        <v>0</v>
      </c>
      <c r="V89" s="5">
        <v>1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1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1</v>
      </c>
      <c r="AV89" s="5">
        <v>0</v>
      </c>
      <c r="AW89" s="5">
        <v>1</v>
      </c>
      <c r="AX89" s="5">
        <v>0</v>
      </c>
      <c r="AY89" s="5">
        <f>IF(F89&gt;60,1,0)</f>
        <v>1</v>
      </c>
      <c r="AZ89" s="5">
        <v>0</v>
      </c>
      <c r="BA89" s="5">
        <f>C89</f>
        <v>0</v>
      </c>
      <c r="BB89" s="5">
        <v>0</v>
      </c>
      <c r="BC89" s="5">
        <v>0</v>
      </c>
      <c r="BD89" s="5">
        <v>1</v>
      </c>
      <c r="BE89" s="5">
        <v>0</v>
      </c>
      <c r="BF89" s="5">
        <v>0</v>
      </c>
      <c r="BG89" s="5">
        <v>1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f t="shared" si="92"/>
        <v>0</v>
      </c>
      <c r="BO89" s="5">
        <f t="shared" si="93"/>
        <v>0</v>
      </c>
      <c r="BP89" s="5">
        <v>0</v>
      </c>
      <c r="BQ89" s="5">
        <f t="shared" si="94"/>
        <v>0</v>
      </c>
      <c r="BR89" s="5">
        <f t="shared" si="95"/>
        <v>0</v>
      </c>
      <c r="BS89" s="5">
        <f t="shared" si="85"/>
        <v>0</v>
      </c>
      <c r="BT89" s="5">
        <v>0</v>
      </c>
      <c r="BU89" s="23">
        <f t="shared" si="8"/>
        <v>0</v>
      </c>
      <c r="BV89" s="23">
        <f t="shared" si="96"/>
        <v>0</v>
      </c>
      <c r="BW89" s="5">
        <v>1</v>
      </c>
      <c r="BX89" s="5">
        <v>1</v>
      </c>
      <c r="BY89" s="5">
        <f t="shared" si="98"/>
        <v>1</v>
      </c>
      <c r="BZ89" s="4">
        <f t="shared" si="99"/>
        <v>0</v>
      </c>
      <c r="CA89" s="4">
        <f t="shared" si="100"/>
        <v>0</v>
      </c>
      <c r="CB89" s="4">
        <f t="shared" si="101"/>
        <v>1</v>
      </c>
      <c r="CC89" s="4">
        <f t="shared" si="102"/>
        <v>0</v>
      </c>
      <c r="CD89" s="4">
        <f t="shared" si="103"/>
        <v>0</v>
      </c>
      <c r="CE89" s="4">
        <f t="shared" si="104"/>
        <v>0</v>
      </c>
      <c r="CF89" s="4">
        <f t="shared" si="105"/>
        <v>0</v>
      </c>
      <c r="CG89" s="4">
        <f t="shared" si="106"/>
        <v>0</v>
      </c>
      <c r="CH89" s="4">
        <f>IF(F89&gt;65,1,0)</f>
        <v>1</v>
      </c>
      <c r="CI89" s="4">
        <f t="shared" si="78"/>
        <v>6</v>
      </c>
      <c r="CJ89" s="4">
        <f t="shared" si="21"/>
        <v>3</v>
      </c>
      <c r="CK89" s="4">
        <v>2</v>
      </c>
      <c r="CL89" s="4">
        <v>2</v>
      </c>
      <c r="CM89" s="4">
        <f t="shared" si="107"/>
        <v>2</v>
      </c>
      <c r="CN89" s="4">
        <f t="shared" si="108"/>
        <v>2</v>
      </c>
      <c r="CO89" s="4">
        <f t="shared" si="109"/>
        <v>1</v>
      </c>
      <c r="CP89" s="4">
        <v>2</v>
      </c>
      <c r="CQ89" s="4">
        <f t="shared" si="110"/>
        <v>0</v>
      </c>
      <c r="CR89" s="4">
        <f>C89</f>
        <v>0</v>
      </c>
      <c r="CS89" s="4">
        <v>0</v>
      </c>
      <c r="CT89" s="4">
        <v>0</v>
      </c>
      <c r="CV89" s="4">
        <v>1</v>
      </c>
      <c r="CW89" s="4">
        <f>B89</f>
        <v>0</v>
      </c>
      <c r="CX89" s="4">
        <v>0</v>
      </c>
      <c r="CY89" s="4">
        <v>0</v>
      </c>
      <c r="CZ89" s="5">
        <f>F89</f>
        <v>83</v>
      </c>
      <c r="DA89" s="4">
        <f>IF(E89=1,1,0)</f>
        <v>0</v>
      </c>
      <c r="DB89" s="4">
        <v>0</v>
      </c>
      <c r="DC89" s="4">
        <v>0</v>
      </c>
      <c r="DD89" s="4">
        <v>0</v>
      </c>
      <c r="DE89" s="4">
        <f>IF(M89&gt;110,1,0)</f>
        <v>0</v>
      </c>
      <c r="DF89" s="4">
        <f>IF(N89&lt;100,1,0)</f>
        <v>1</v>
      </c>
      <c r="DG89" s="4">
        <f>IF(Q89&gt;30,1,0)</f>
        <v>0</v>
      </c>
      <c r="DH89" s="4">
        <v>1</v>
      </c>
      <c r="DI89" s="4">
        <v>0</v>
      </c>
      <c r="DJ89" s="5">
        <f>IF(P89&lt;90,1,0)</f>
        <v>1</v>
      </c>
      <c r="DK89" s="4">
        <f t="shared" si="124"/>
        <v>153</v>
      </c>
      <c r="DL89" s="4">
        <v>5</v>
      </c>
      <c r="DM89" s="4">
        <f t="shared" si="119"/>
        <v>2</v>
      </c>
      <c r="DN89" s="4">
        <v>2</v>
      </c>
      <c r="DO89" s="4">
        <f>M89</f>
        <v>100</v>
      </c>
      <c r="DP89" s="4">
        <f t="shared" si="81"/>
        <v>1</v>
      </c>
      <c r="DQ89" s="4">
        <f t="shared" si="82"/>
        <v>0</v>
      </c>
      <c r="DR89" s="4">
        <v>0</v>
      </c>
      <c r="DS89" s="4">
        <v>1</v>
      </c>
      <c r="DT89" s="4">
        <v>1</v>
      </c>
      <c r="DU89" s="4">
        <v>0</v>
      </c>
      <c r="DV89" s="4">
        <v>0</v>
      </c>
      <c r="DW89" s="4">
        <v>35</v>
      </c>
      <c r="DX89" s="4">
        <v>38</v>
      </c>
      <c r="DY89" s="4">
        <v>34</v>
      </c>
      <c r="DZ89" s="4">
        <v>63</v>
      </c>
      <c r="EA89" s="4">
        <v>77</v>
      </c>
      <c r="EB89" s="24">
        <f>EA89/J89</f>
        <v>38.812486271599987</v>
      </c>
      <c r="EC89" s="4">
        <v>1</v>
      </c>
      <c r="ED89" s="4">
        <v>43</v>
      </c>
      <c r="EE89" s="4">
        <v>27</v>
      </c>
      <c r="EF89" s="4">
        <v>72</v>
      </c>
      <c r="EG89" s="4">
        <v>30</v>
      </c>
      <c r="EH89" s="4">
        <v>42</v>
      </c>
      <c r="EI89" s="4">
        <v>0</v>
      </c>
      <c r="EJ89" s="4">
        <v>58</v>
      </c>
      <c r="EK89" s="4">
        <v>0</v>
      </c>
      <c r="EL89" s="4">
        <v>0</v>
      </c>
      <c r="EM89" s="4">
        <v>13</v>
      </c>
      <c r="EN89" s="4">
        <v>20</v>
      </c>
      <c r="EO89" s="4">
        <v>7</v>
      </c>
      <c r="EP89" s="4">
        <v>11</v>
      </c>
      <c r="EQ89" s="4">
        <v>17</v>
      </c>
      <c r="ER89" s="4">
        <v>8</v>
      </c>
      <c r="ES89" s="4">
        <v>215</v>
      </c>
      <c r="ET89" s="24">
        <v>115.37</v>
      </c>
      <c r="EU89" s="4">
        <v>1</v>
      </c>
      <c r="EV89" s="7">
        <v>1.1299999999999999</v>
      </c>
      <c r="EW89" s="4">
        <v>42</v>
      </c>
      <c r="EX89" s="4">
        <v>58</v>
      </c>
      <c r="EY89" s="4">
        <v>21.7</v>
      </c>
      <c r="EZ89" s="4">
        <v>56</v>
      </c>
      <c r="FA89" s="24">
        <f>EZ89/J89</f>
        <v>28.227262742981811</v>
      </c>
      <c r="FB89" s="4">
        <v>1</v>
      </c>
      <c r="FC89" s="4">
        <v>35</v>
      </c>
      <c r="FD89" s="4">
        <v>42</v>
      </c>
      <c r="FE89" s="4">
        <v>61</v>
      </c>
      <c r="FF89" s="4">
        <v>1</v>
      </c>
      <c r="FG89" s="6">
        <f t="shared" si="120"/>
        <v>0.97674418604651159</v>
      </c>
      <c r="FH89" s="4">
        <v>1</v>
      </c>
      <c r="FI89" s="5">
        <f t="shared" si="121"/>
        <v>1</v>
      </c>
      <c r="FJ89" s="4">
        <v>1</v>
      </c>
      <c r="FK89" s="4">
        <v>26</v>
      </c>
      <c r="FL89" s="4">
        <v>1</v>
      </c>
      <c r="FM89" s="4">
        <v>21</v>
      </c>
      <c r="FN89" s="31">
        <f t="shared" si="122"/>
        <v>0.19230769230769232</v>
      </c>
      <c r="FO89" s="4">
        <v>61</v>
      </c>
      <c r="FP89" s="4">
        <v>1</v>
      </c>
      <c r="FQ89" s="4">
        <v>1</v>
      </c>
      <c r="FR89" s="4">
        <v>14</v>
      </c>
      <c r="FS89" s="4">
        <v>1</v>
      </c>
      <c r="FT89" s="4">
        <v>1</v>
      </c>
      <c r="FU89" s="4">
        <v>2</v>
      </c>
      <c r="FV89" s="4">
        <v>1</v>
      </c>
      <c r="FW89" s="4">
        <v>2</v>
      </c>
      <c r="FX89" s="24">
        <v>39.200000000000003</v>
      </c>
      <c r="FY89" s="24">
        <v>61</v>
      </c>
      <c r="FZ89" s="4">
        <v>2</v>
      </c>
      <c r="GA89" s="4">
        <v>1</v>
      </c>
      <c r="GB89" s="4">
        <v>26</v>
      </c>
      <c r="GC89" s="4">
        <v>1</v>
      </c>
      <c r="GD89" s="4">
        <v>1</v>
      </c>
      <c r="GE89" s="4">
        <v>2</v>
      </c>
      <c r="GF89" s="4">
        <v>1</v>
      </c>
      <c r="GG89" s="4">
        <v>0</v>
      </c>
      <c r="GI89" s="4">
        <v>1</v>
      </c>
      <c r="GJ89" s="4">
        <v>1</v>
      </c>
      <c r="GK89" s="4">
        <v>0</v>
      </c>
      <c r="GL89" s="4">
        <v>0</v>
      </c>
      <c r="GM89" s="4">
        <v>0</v>
      </c>
      <c r="GN89" s="4">
        <v>0</v>
      </c>
      <c r="GO89" s="4">
        <v>1</v>
      </c>
      <c r="GP89" s="4">
        <v>1</v>
      </c>
      <c r="GQ89" s="4">
        <v>1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3</v>
      </c>
      <c r="GZ89" s="4">
        <v>1</v>
      </c>
      <c r="HA89" s="4">
        <v>3</v>
      </c>
      <c r="HB89" s="4">
        <v>0</v>
      </c>
      <c r="HC89" s="4">
        <v>0</v>
      </c>
      <c r="HD89" s="4">
        <v>0</v>
      </c>
      <c r="HE89" s="4">
        <v>1</v>
      </c>
      <c r="HF89" s="4">
        <v>1</v>
      </c>
      <c r="HG89" s="24">
        <v>35.799999999999997</v>
      </c>
      <c r="HH89" s="24">
        <v>34</v>
      </c>
      <c r="HI89" s="5">
        <f t="shared" si="126"/>
        <v>1</v>
      </c>
      <c r="HJ89" s="24">
        <v>29</v>
      </c>
      <c r="HK89" s="24">
        <v>32</v>
      </c>
      <c r="HL89" s="4">
        <v>80</v>
      </c>
      <c r="HM89" s="4">
        <v>0</v>
      </c>
      <c r="HN89" s="4">
        <v>1</v>
      </c>
      <c r="HO89" s="7">
        <v>0.6</v>
      </c>
      <c r="HP89" s="4">
        <v>1</v>
      </c>
      <c r="HQ89" s="7">
        <v>139.80000000000001</v>
      </c>
      <c r="HR89" s="4">
        <v>0</v>
      </c>
      <c r="HS89" s="7">
        <v>31</v>
      </c>
      <c r="HT89" s="4">
        <v>1</v>
      </c>
      <c r="HU89" s="4">
        <v>3061</v>
      </c>
      <c r="HV89" s="4">
        <v>1</v>
      </c>
      <c r="HW89" s="7">
        <v>109.6</v>
      </c>
      <c r="HX89" s="4">
        <v>0</v>
      </c>
      <c r="HY89" s="4">
        <v>40</v>
      </c>
      <c r="HZ89" s="24">
        <v>1256</v>
      </c>
      <c r="IA89" s="4">
        <v>1</v>
      </c>
      <c r="IB89" s="7">
        <v>7.5</v>
      </c>
      <c r="IC89" s="4">
        <v>0</v>
      </c>
      <c r="ID89" s="7">
        <v>4.99</v>
      </c>
      <c r="IE89" s="4">
        <v>148.80000000000001</v>
      </c>
      <c r="IF89" s="4">
        <v>0</v>
      </c>
      <c r="IG89" s="4">
        <v>162.80000000000001</v>
      </c>
      <c r="IH89" s="4">
        <v>0</v>
      </c>
      <c r="II89" s="4">
        <v>0</v>
      </c>
      <c r="IJ89" s="4">
        <v>7</v>
      </c>
      <c r="IK89" s="4">
        <v>0</v>
      </c>
      <c r="IL89" s="24">
        <v>29.5</v>
      </c>
      <c r="IM89" s="7">
        <v>2.52</v>
      </c>
      <c r="IN89" s="24">
        <v>16.7</v>
      </c>
      <c r="IO89" s="24">
        <v>1.1499999999999999</v>
      </c>
      <c r="IP89" s="24">
        <v>87</v>
      </c>
      <c r="IQ89" s="7">
        <v>6.44</v>
      </c>
      <c r="IR89" s="7">
        <v>4.43</v>
      </c>
      <c r="IS89" s="7">
        <v>1.1200000000000001</v>
      </c>
      <c r="IT89" s="7">
        <v>1.4</v>
      </c>
      <c r="IU89" s="7">
        <v>12.9</v>
      </c>
      <c r="IV89" s="4">
        <f t="shared" si="125"/>
        <v>1</v>
      </c>
      <c r="IW89" s="24">
        <v>9.11</v>
      </c>
      <c r="IX89" s="4">
        <f t="shared" si="123"/>
        <v>1</v>
      </c>
      <c r="IY89" s="7">
        <v>7.4690000000000003</v>
      </c>
      <c r="IZ89" s="4">
        <v>31.2</v>
      </c>
      <c r="JA89" s="4">
        <v>93.4</v>
      </c>
      <c r="JB89" s="7">
        <v>7.4779999999999998</v>
      </c>
      <c r="JC89" s="4">
        <v>30.3</v>
      </c>
      <c r="JD89" s="4">
        <v>90.3</v>
      </c>
      <c r="JE89" s="24">
        <v>13.4</v>
      </c>
      <c r="JF89" s="4">
        <v>41.2</v>
      </c>
      <c r="JG89" s="4">
        <v>97.8</v>
      </c>
      <c r="JI89" s="24">
        <v>1.5</v>
      </c>
      <c r="JJ89" s="24">
        <v>0.8</v>
      </c>
      <c r="JK89" s="24">
        <v>3.8</v>
      </c>
      <c r="JL89" s="4">
        <v>135</v>
      </c>
      <c r="JM89" s="7">
        <v>0.89</v>
      </c>
      <c r="JN89" s="4">
        <v>117</v>
      </c>
      <c r="JO89" s="24">
        <v>9.6</v>
      </c>
      <c r="JP89" s="24">
        <v>2.6</v>
      </c>
    </row>
    <row r="90" spans="1:276" x14ac:dyDescent="0.25">
      <c r="A90" s="3">
        <v>89</v>
      </c>
      <c r="B90" s="3">
        <v>0</v>
      </c>
      <c r="C90" s="3">
        <v>0</v>
      </c>
      <c r="D90" s="3">
        <v>0</v>
      </c>
      <c r="E90" s="5">
        <v>1</v>
      </c>
      <c r="F90" s="5">
        <v>70</v>
      </c>
      <c r="G90" s="55">
        <v>0</v>
      </c>
      <c r="H90" s="6">
        <v>1.52</v>
      </c>
      <c r="I90" s="5">
        <v>62</v>
      </c>
      <c r="J90" s="6">
        <f t="shared" si="117"/>
        <v>1.6409772953886259</v>
      </c>
      <c r="K90" s="6">
        <f t="shared" si="118"/>
        <v>26.835180055401661</v>
      </c>
      <c r="L90" s="5">
        <v>2</v>
      </c>
      <c r="M90" s="5">
        <v>80</v>
      </c>
      <c r="N90" s="5">
        <v>150</v>
      </c>
      <c r="O90" s="5">
        <v>90</v>
      </c>
      <c r="P90" s="5">
        <v>95</v>
      </c>
      <c r="Q90" s="5">
        <v>18</v>
      </c>
      <c r="R90" s="5">
        <v>1</v>
      </c>
      <c r="S90" s="5">
        <v>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1</v>
      </c>
      <c r="AX90" s="5">
        <v>0</v>
      </c>
      <c r="AY90" s="5">
        <f>IF(F90&gt;60,1,0)</f>
        <v>1</v>
      </c>
      <c r="AZ90" s="5">
        <v>0</v>
      </c>
      <c r="BA90" s="5">
        <f>C90</f>
        <v>0</v>
      </c>
      <c r="BB90" s="5">
        <v>0</v>
      </c>
      <c r="BC90" s="5">
        <v>0</v>
      </c>
      <c r="BD90" s="5">
        <v>1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f t="shared" si="92"/>
        <v>0</v>
      </c>
      <c r="BO90" s="5">
        <f t="shared" si="93"/>
        <v>0</v>
      </c>
      <c r="BP90" s="5">
        <v>0</v>
      </c>
      <c r="BQ90" s="5">
        <f t="shared" si="94"/>
        <v>0</v>
      </c>
      <c r="BR90" s="5">
        <f t="shared" si="95"/>
        <v>0</v>
      </c>
      <c r="BS90" s="5">
        <f t="shared" si="85"/>
        <v>0</v>
      </c>
      <c r="BT90" s="5">
        <v>0</v>
      </c>
      <c r="BU90" s="23">
        <f t="shared" si="8"/>
        <v>0</v>
      </c>
      <c r="BV90" s="23">
        <f t="shared" si="96"/>
        <v>0</v>
      </c>
      <c r="BW90" s="5">
        <v>1</v>
      </c>
      <c r="BX90" s="5">
        <v>1</v>
      </c>
      <c r="BY90" s="5">
        <f t="shared" si="98"/>
        <v>1</v>
      </c>
      <c r="BZ90" s="4">
        <f t="shared" si="99"/>
        <v>0</v>
      </c>
      <c r="CA90" s="4">
        <f t="shared" si="100"/>
        <v>1</v>
      </c>
      <c r="CB90" s="4">
        <f t="shared" si="101"/>
        <v>0</v>
      </c>
      <c r="CC90" s="4">
        <f t="shared" si="102"/>
        <v>0</v>
      </c>
      <c r="CD90" s="4">
        <f t="shared" si="103"/>
        <v>0</v>
      </c>
      <c r="CE90" s="4">
        <f t="shared" si="104"/>
        <v>0</v>
      </c>
      <c r="CF90" s="4">
        <f t="shared" si="105"/>
        <v>0</v>
      </c>
      <c r="CG90" s="4">
        <f t="shared" si="106"/>
        <v>0</v>
      </c>
      <c r="CH90" s="4">
        <f>IF(F90&gt;65,1,0)</f>
        <v>1</v>
      </c>
      <c r="CI90" s="4">
        <f t="shared" si="78"/>
        <v>4</v>
      </c>
      <c r="CJ90" s="4">
        <f t="shared" si="21"/>
        <v>2</v>
      </c>
      <c r="CK90" s="4">
        <v>2</v>
      </c>
      <c r="CL90" s="4">
        <v>2</v>
      </c>
      <c r="CM90" s="4">
        <f t="shared" si="107"/>
        <v>1</v>
      </c>
      <c r="CN90" s="4">
        <f t="shared" si="108"/>
        <v>1</v>
      </c>
      <c r="CO90" s="4">
        <f t="shared" si="109"/>
        <v>1</v>
      </c>
      <c r="CP90" s="4">
        <v>0</v>
      </c>
      <c r="CQ90" s="4">
        <f t="shared" si="110"/>
        <v>0</v>
      </c>
      <c r="CR90" s="4">
        <f>C90</f>
        <v>0</v>
      </c>
      <c r="CS90" s="4">
        <v>0</v>
      </c>
      <c r="CT90" s="4">
        <v>0</v>
      </c>
      <c r="CV90" s="4">
        <v>0</v>
      </c>
      <c r="CW90" s="4">
        <f>B90</f>
        <v>0</v>
      </c>
      <c r="CX90" s="4">
        <v>0</v>
      </c>
      <c r="CY90" s="4">
        <v>0</v>
      </c>
      <c r="CZ90" s="5">
        <f>F90</f>
        <v>70</v>
      </c>
      <c r="DA90" s="4">
        <f>IF(E90=1,1,0)</f>
        <v>1</v>
      </c>
      <c r="DB90" s="4">
        <v>0</v>
      </c>
      <c r="DC90" s="4">
        <v>0</v>
      </c>
      <c r="DD90" s="4">
        <v>0</v>
      </c>
      <c r="DE90" s="4">
        <f>IF(M90&gt;110,1,0)</f>
        <v>0</v>
      </c>
      <c r="DF90" s="4">
        <f>IF(N90&lt;100,1,0)</f>
        <v>0</v>
      </c>
      <c r="DG90" s="4">
        <f>IF(Q90&gt;30,1,0)</f>
        <v>0</v>
      </c>
      <c r="DH90" s="4">
        <v>0</v>
      </c>
      <c r="DI90" s="4">
        <v>0</v>
      </c>
      <c r="DJ90" s="5">
        <f>IF(P90&lt;90,1,0)</f>
        <v>0</v>
      </c>
      <c r="DK90" s="4">
        <f t="shared" si="124"/>
        <v>80</v>
      </c>
      <c r="DL90" s="4">
        <v>2</v>
      </c>
      <c r="DM90" s="4">
        <f t="shared" si="119"/>
        <v>0</v>
      </c>
      <c r="DN90" s="4">
        <v>1</v>
      </c>
      <c r="DO90" s="4">
        <f>M90</f>
        <v>80</v>
      </c>
      <c r="DP90" s="4">
        <f t="shared" si="81"/>
        <v>0</v>
      </c>
      <c r="DQ90" s="4">
        <f t="shared" si="82"/>
        <v>0</v>
      </c>
      <c r="DR90" s="4">
        <v>0</v>
      </c>
      <c r="DS90" s="4">
        <v>1</v>
      </c>
      <c r="DT90" s="4">
        <v>0</v>
      </c>
      <c r="DU90" s="4">
        <v>0</v>
      </c>
      <c r="DV90" s="4">
        <v>0</v>
      </c>
      <c r="DW90" s="4">
        <v>30</v>
      </c>
      <c r="DX90" s="4">
        <v>47</v>
      </c>
      <c r="DY90" s="4">
        <v>38</v>
      </c>
      <c r="DZ90" s="4">
        <v>58</v>
      </c>
      <c r="EA90" s="4">
        <v>70</v>
      </c>
      <c r="EB90" s="24">
        <v>43</v>
      </c>
      <c r="EC90" s="4">
        <v>1</v>
      </c>
      <c r="ED90" s="4">
        <v>50</v>
      </c>
      <c r="EE90" s="4">
        <v>32</v>
      </c>
      <c r="EF90" s="4">
        <v>82</v>
      </c>
      <c r="EG90" s="4">
        <v>34</v>
      </c>
      <c r="EH90" s="4">
        <v>48</v>
      </c>
      <c r="EI90" s="4">
        <v>0</v>
      </c>
      <c r="EJ90" s="4">
        <v>58</v>
      </c>
      <c r="EK90" s="4">
        <v>0</v>
      </c>
      <c r="EL90" s="4">
        <v>1</v>
      </c>
      <c r="EM90" s="4">
        <v>9</v>
      </c>
      <c r="EN90" s="4">
        <v>13</v>
      </c>
      <c r="EO90" s="4">
        <v>5</v>
      </c>
      <c r="EP90" s="4">
        <v>10</v>
      </c>
      <c r="EQ90" s="4">
        <v>15</v>
      </c>
      <c r="ER90" s="4">
        <v>11</v>
      </c>
      <c r="ES90" s="4">
        <v>144</v>
      </c>
      <c r="ET90" s="24">
        <v>88.15</v>
      </c>
      <c r="EU90" s="4">
        <v>0</v>
      </c>
      <c r="EV90" s="7">
        <v>1</v>
      </c>
      <c r="EW90" s="4">
        <v>37</v>
      </c>
      <c r="EX90" s="4">
        <v>50</v>
      </c>
      <c r="EY90" s="4">
        <v>18</v>
      </c>
      <c r="EZ90" s="4">
        <v>46</v>
      </c>
      <c r="FA90" s="24">
        <f>EZ90/J90</f>
        <v>28.032075842405856</v>
      </c>
      <c r="FB90" s="4">
        <v>0</v>
      </c>
      <c r="FC90" s="4">
        <v>26</v>
      </c>
      <c r="FD90" s="4">
        <v>33</v>
      </c>
      <c r="FE90" s="4">
        <v>72</v>
      </c>
      <c r="FF90" s="4">
        <v>0</v>
      </c>
      <c r="FG90" s="6">
        <f t="shared" si="120"/>
        <v>0.66</v>
      </c>
      <c r="FH90" s="4">
        <v>0</v>
      </c>
      <c r="FI90" s="5">
        <f t="shared" si="121"/>
        <v>0</v>
      </c>
      <c r="FJ90" s="4">
        <v>0</v>
      </c>
      <c r="FK90" s="4">
        <v>13</v>
      </c>
      <c r="FL90" s="4">
        <v>0</v>
      </c>
      <c r="FM90" s="4">
        <v>5</v>
      </c>
      <c r="FN90" s="31">
        <f t="shared" si="122"/>
        <v>0.61538461538461542</v>
      </c>
      <c r="FO90" s="4">
        <v>22</v>
      </c>
      <c r="FP90" s="4">
        <v>0</v>
      </c>
      <c r="FQ90" s="4">
        <v>0</v>
      </c>
      <c r="FR90" s="4">
        <v>21</v>
      </c>
      <c r="FS90" s="4">
        <v>0</v>
      </c>
      <c r="FT90" s="4">
        <v>0</v>
      </c>
      <c r="FU90" s="4">
        <v>1</v>
      </c>
      <c r="FV90" s="4">
        <v>1</v>
      </c>
      <c r="FW90" s="4">
        <v>1</v>
      </c>
      <c r="FX90" s="24">
        <v>15.4</v>
      </c>
      <c r="FY90" s="24">
        <v>22</v>
      </c>
      <c r="FZ90" s="4">
        <v>0</v>
      </c>
      <c r="GA90" s="4">
        <v>0</v>
      </c>
      <c r="GB90" s="4">
        <v>21</v>
      </c>
      <c r="GC90" s="4">
        <v>0</v>
      </c>
      <c r="GY90" s="4">
        <v>1</v>
      </c>
      <c r="GZ90" s="4">
        <v>1</v>
      </c>
      <c r="HA90" s="4">
        <v>3</v>
      </c>
      <c r="HB90" s="4">
        <v>0</v>
      </c>
      <c r="HC90" s="4">
        <v>0</v>
      </c>
      <c r="HD90" s="4">
        <v>0</v>
      </c>
      <c r="HE90" s="4">
        <v>0</v>
      </c>
      <c r="HF90" s="4">
        <v>1</v>
      </c>
      <c r="HG90" s="24">
        <v>40</v>
      </c>
      <c r="HH90" s="24">
        <v>28</v>
      </c>
      <c r="HI90" s="5">
        <f t="shared" si="126"/>
        <v>1</v>
      </c>
      <c r="HJ90" s="24">
        <v>28</v>
      </c>
      <c r="HK90" s="24">
        <v>32</v>
      </c>
      <c r="HL90" s="4">
        <v>30</v>
      </c>
      <c r="HM90" s="4">
        <v>1</v>
      </c>
      <c r="HN90" s="4">
        <v>0</v>
      </c>
      <c r="HO90" s="7">
        <v>0.05</v>
      </c>
      <c r="HP90" s="4">
        <v>1</v>
      </c>
      <c r="HQ90" s="7">
        <v>144</v>
      </c>
      <c r="HR90" s="4">
        <v>0</v>
      </c>
      <c r="HS90" s="7">
        <v>20.8</v>
      </c>
      <c r="HT90" s="4">
        <v>0</v>
      </c>
      <c r="HU90" s="4">
        <v>488</v>
      </c>
      <c r="HV90" s="4">
        <v>1</v>
      </c>
      <c r="HW90" s="7">
        <v>78.900000000000006</v>
      </c>
      <c r="HX90" s="4">
        <v>0</v>
      </c>
      <c r="HY90" s="4">
        <v>87</v>
      </c>
      <c r="HZ90" s="24">
        <v>340</v>
      </c>
      <c r="IA90" s="4">
        <v>1</v>
      </c>
      <c r="IB90" s="7">
        <v>8.9</v>
      </c>
      <c r="IC90" s="4">
        <v>0</v>
      </c>
      <c r="ID90" s="7">
        <v>4.34</v>
      </c>
      <c r="IE90" s="4">
        <v>140</v>
      </c>
      <c r="IF90" s="4">
        <v>0</v>
      </c>
      <c r="IG90" s="4">
        <v>318</v>
      </c>
      <c r="IH90" s="4">
        <v>0</v>
      </c>
      <c r="II90" s="4">
        <v>0</v>
      </c>
      <c r="IJ90" s="4">
        <v>24</v>
      </c>
      <c r="IK90" s="4">
        <v>1</v>
      </c>
      <c r="IL90" s="24">
        <v>23.3</v>
      </c>
      <c r="IM90" s="7">
        <v>3.8</v>
      </c>
      <c r="IO90" s="24">
        <v>1.05</v>
      </c>
      <c r="IP90" s="24">
        <v>95</v>
      </c>
      <c r="IQ90" s="7">
        <v>6.6</v>
      </c>
      <c r="IR90" s="7">
        <v>4.32</v>
      </c>
      <c r="IS90" s="7">
        <v>1.2</v>
      </c>
      <c r="IT90" s="7">
        <v>1.7</v>
      </c>
      <c r="IU90" s="7">
        <v>3.2</v>
      </c>
      <c r="IV90" s="4">
        <f t="shared" si="125"/>
        <v>0</v>
      </c>
      <c r="IW90" s="24">
        <v>5.42</v>
      </c>
      <c r="IX90" s="4">
        <f t="shared" si="123"/>
        <v>0</v>
      </c>
    </row>
    <row r="91" spans="1:276" x14ac:dyDescent="0.25">
      <c r="A91" s="3">
        <v>90</v>
      </c>
      <c r="B91" s="3">
        <v>0</v>
      </c>
      <c r="C91" s="3">
        <v>0</v>
      </c>
      <c r="D91" s="3">
        <v>0</v>
      </c>
      <c r="E91" s="5">
        <v>1</v>
      </c>
      <c r="F91" s="5">
        <v>63</v>
      </c>
      <c r="G91" s="55">
        <v>0</v>
      </c>
      <c r="H91" s="6">
        <v>1.78</v>
      </c>
      <c r="I91" s="5">
        <v>81</v>
      </c>
      <c r="J91" s="6">
        <f t="shared" si="117"/>
        <v>2.0128450677580187</v>
      </c>
      <c r="K91" s="6">
        <f t="shared" si="118"/>
        <v>25.564953919959599</v>
      </c>
      <c r="L91" s="5">
        <v>2</v>
      </c>
      <c r="M91" s="5">
        <v>126</v>
      </c>
      <c r="N91" s="5">
        <v>150</v>
      </c>
      <c r="O91" s="5">
        <v>80</v>
      </c>
      <c r="P91" s="5">
        <v>98</v>
      </c>
      <c r="Q91" s="5">
        <v>18</v>
      </c>
      <c r="R91" s="5">
        <v>0</v>
      </c>
      <c r="S91" s="5"/>
      <c r="T91" s="5">
        <v>0</v>
      </c>
      <c r="U91" s="5">
        <v>0</v>
      </c>
      <c r="V91" s="5">
        <v>0</v>
      </c>
      <c r="W91" s="5">
        <v>0</v>
      </c>
      <c r="X91" s="5">
        <v>1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1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1</v>
      </c>
      <c r="AX91" s="5">
        <v>0</v>
      </c>
      <c r="AY91" s="5">
        <f>IF(F91&gt;60,1,0)</f>
        <v>1</v>
      </c>
      <c r="AZ91" s="5">
        <v>0</v>
      </c>
      <c r="BA91" s="5">
        <f>C91</f>
        <v>0</v>
      </c>
      <c r="BB91" s="5">
        <v>0</v>
      </c>
      <c r="BC91" s="5">
        <v>1</v>
      </c>
      <c r="BD91" s="5">
        <v>1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f t="shared" si="92"/>
        <v>0</v>
      </c>
      <c r="BO91" s="5">
        <f t="shared" si="93"/>
        <v>1</v>
      </c>
      <c r="BP91" s="5">
        <v>0</v>
      </c>
      <c r="BQ91" s="5">
        <f t="shared" si="94"/>
        <v>0</v>
      </c>
      <c r="BR91" s="5">
        <f t="shared" si="95"/>
        <v>0</v>
      </c>
      <c r="BS91" s="5">
        <f t="shared" si="85"/>
        <v>0</v>
      </c>
      <c r="BT91" s="5">
        <v>0</v>
      </c>
      <c r="BU91" s="23">
        <f t="shared" si="8"/>
        <v>1.5</v>
      </c>
      <c r="BV91" s="23">
        <f t="shared" si="96"/>
        <v>1</v>
      </c>
      <c r="BW91" s="5">
        <v>1</v>
      </c>
      <c r="BX91" s="5">
        <v>1</v>
      </c>
      <c r="BY91" s="5">
        <f t="shared" si="98"/>
        <v>1</v>
      </c>
      <c r="BZ91" s="4">
        <f t="shared" si="99"/>
        <v>0</v>
      </c>
      <c r="CA91" s="4">
        <f t="shared" si="100"/>
        <v>0</v>
      </c>
      <c r="CB91" s="4">
        <f t="shared" si="101"/>
        <v>1</v>
      </c>
      <c r="CC91" s="4">
        <f t="shared" si="102"/>
        <v>0</v>
      </c>
      <c r="CD91" s="4">
        <f t="shared" si="103"/>
        <v>0</v>
      </c>
      <c r="CE91" s="4">
        <f t="shared" si="104"/>
        <v>0</v>
      </c>
      <c r="CF91" s="4">
        <f t="shared" si="105"/>
        <v>0</v>
      </c>
      <c r="CG91" s="4">
        <f t="shared" si="106"/>
        <v>0</v>
      </c>
      <c r="CH91" s="4">
        <f>IF(F91&gt;65,1,0)</f>
        <v>0</v>
      </c>
      <c r="CI91" s="4">
        <f t="shared" si="78"/>
        <v>5</v>
      </c>
      <c r="CJ91" s="4">
        <f t="shared" si="21"/>
        <v>2</v>
      </c>
      <c r="CK91" s="4">
        <v>2</v>
      </c>
      <c r="CL91" s="4">
        <v>2</v>
      </c>
      <c r="CM91" s="4">
        <f t="shared" si="107"/>
        <v>1</v>
      </c>
      <c r="CN91" s="4">
        <f t="shared" si="108"/>
        <v>1</v>
      </c>
      <c r="CO91" s="4">
        <f t="shared" si="109"/>
        <v>1</v>
      </c>
      <c r="CP91" s="4">
        <v>0</v>
      </c>
      <c r="CQ91" s="4">
        <f t="shared" si="110"/>
        <v>0</v>
      </c>
      <c r="CR91" s="4">
        <f>C91</f>
        <v>0</v>
      </c>
      <c r="CS91" s="4">
        <v>0</v>
      </c>
      <c r="CT91" s="4">
        <v>1</v>
      </c>
      <c r="CU91" s="4">
        <v>1</v>
      </c>
      <c r="CV91" s="4">
        <v>0</v>
      </c>
      <c r="CW91" s="4">
        <f>B91</f>
        <v>0</v>
      </c>
      <c r="CX91" s="4">
        <v>1</v>
      </c>
      <c r="CY91" s="4">
        <v>0</v>
      </c>
      <c r="CZ91" s="5">
        <f>F91</f>
        <v>63</v>
      </c>
      <c r="DA91" s="4">
        <f>IF(E91=1,1,0)</f>
        <v>1</v>
      </c>
      <c r="DB91" s="4">
        <v>0</v>
      </c>
      <c r="DC91" s="4">
        <v>0</v>
      </c>
      <c r="DD91" s="4">
        <v>0</v>
      </c>
      <c r="DE91" s="4">
        <f>IF(M91&gt;110,1,0)</f>
        <v>1</v>
      </c>
      <c r="DF91" s="4">
        <f>IF(N91&lt;100,1,0)</f>
        <v>0</v>
      </c>
      <c r="DG91" s="4">
        <f>IF(Q91&gt;30,1,0)</f>
        <v>0</v>
      </c>
      <c r="DH91" s="4">
        <v>0</v>
      </c>
      <c r="DI91" s="4">
        <v>0</v>
      </c>
      <c r="DJ91" s="5">
        <f>IF(P91&lt;90,1,0)</f>
        <v>0</v>
      </c>
      <c r="DK91" s="4">
        <f t="shared" si="124"/>
        <v>93</v>
      </c>
      <c r="DL91" s="4">
        <v>3</v>
      </c>
      <c r="DM91" s="4">
        <f t="shared" si="119"/>
        <v>1</v>
      </c>
      <c r="DN91" s="4">
        <v>2</v>
      </c>
      <c r="DO91" s="4">
        <f>M91</f>
        <v>126</v>
      </c>
      <c r="DP91" s="4">
        <f t="shared" si="81"/>
        <v>1</v>
      </c>
      <c r="DQ91" s="4">
        <f t="shared" si="82"/>
        <v>0</v>
      </c>
      <c r="DR91" s="4">
        <v>1</v>
      </c>
      <c r="DS91" s="4">
        <v>0</v>
      </c>
      <c r="DT91" s="4">
        <v>0</v>
      </c>
      <c r="DU91" s="4">
        <v>1</v>
      </c>
      <c r="DV91" s="4">
        <v>0</v>
      </c>
      <c r="DW91" s="4">
        <v>34</v>
      </c>
      <c r="DX91" s="4">
        <v>40</v>
      </c>
      <c r="DY91" s="4">
        <v>44</v>
      </c>
      <c r="DZ91" s="4">
        <v>60</v>
      </c>
      <c r="EA91" s="4">
        <v>75</v>
      </c>
      <c r="EB91" s="24">
        <v>38</v>
      </c>
      <c r="EC91" s="4">
        <v>1</v>
      </c>
      <c r="ED91" s="4">
        <v>55</v>
      </c>
      <c r="EE91" s="4">
        <v>32</v>
      </c>
      <c r="EF91" s="4">
        <v>70</v>
      </c>
      <c r="EG91" s="4">
        <v>30</v>
      </c>
      <c r="EH91" s="4">
        <v>40</v>
      </c>
      <c r="EI91" s="4">
        <v>0</v>
      </c>
      <c r="EJ91" s="4">
        <v>50</v>
      </c>
      <c r="EK91" s="4">
        <v>0</v>
      </c>
      <c r="EL91" s="4">
        <v>0</v>
      </c>
      <c r="EM91" s="4">
        <v>12</v>
      </c>
      <c r="EP91" s="4">
        <v>9</v>
      </c>
      <c r="EV91" s="7">
        <v>2</v>
      </c>
      <c r="EW91" s="4">
        <v>41</v>
      </c>
      <c r="EX91" s="4">
        <v>53</v>
      </c>
      <c r="EY91" s="4">
        <v>20</v>
      </c>
      <c r="EZ91" s="4">
        <v>62</v>
      </c>
      <c r="FA91" s="24">
        <f>EZ91/J91</f>
        <v>30.802172006739642</v>
      </c>
      <c r="FB91" s="4">
        <v>1</v>
      </c>
      <c r="FC91" s="4">
        <v>32</v>
      </c>
      <c r="FD91" s="4">
        <v>37</v>
      </c>
      <c r="FE91" s="4">
        <v>69</v>
      </c>
      <c r="FF91" s="4">
        <v>0</v>
      </c>
      <c r="FG91" s="6">
        <f t="shared" si="120"/>
        <v>0.67272727272727273</v>
      </c>
      <c r="FH91" s="4">
        <v>0</v>
      </c>
      <c r="FI91" s="5">
        <f t="shared" si="121"/>
        <v>0</v>
      </c>
      <c r="FJ91" s="4">
        <v>0</v>
      </c>
      <c r="FK91" s="4">
        <v>22</v>
      </c>
      <c r="FL91" s="4">
        <v>1</v>
      </c>
      <c r="FM91" s="4">
        <v>15</v>
      </c>
      <c r="FN91" s="31">
        <f t="shared" si="122"/>
        <v>0.31818181818181818</v>
      </c>
      <c r="FO91" s="4">
        <v>59</v>
      </c>
      <c r="FP91" s="4">
        <v>0</v>
      </c>
      <c r="FQ91" s="4">
        <v>0</v>
      </c>
      <c r="FR91" s="4">
        <v>18</v>
      </c>
      <c r="FS91" s="4">
        <v>0</v>
      </c>
      <c r="FT91" s="4">
        <v>1</v>
      </c>
      <c r="FU91" s="4">
        <v>2</v>
      </c>
      <c r="FV91" s="4">
        <v>0</v>
      </c>
      <c r="FW91" s="4">
        <v>3</v>
      </c>
      <c r="FX91" s="24">
        <v>47.5</v>
      </c>
      <c r="FY91" s="24">
        <v>59</v>
      </c>
      <c r="FZ91" s="4">
        <v>2</v>
      </c>
      <c r="GA91" s="4">
        <v>1</v>
      </c>
      <c r="GB91" s="4">
        <v>28</v>
      </c>
      <c r="GC91" s="4">
        <v>1</v>
      </c>
      <c r="GD91" s="4">
        <v>0</v>
      </c>
      <c r="GG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HB91" s="4">
        <v>1</v>
      </c>
      <c r="HO91" s="7">
        <v>0.01</v>
      </c>
      <c r="HP91" s="4">
        <v>0</v>
      </c>
      <c r="HQ91" s="7">
        <v>65.5</v>
      </c>
      <c r="HR91" s="4">
        <v>0</v>
      </c>
      <c r="HS91" s="7">
        <v>8.1999999999999993</v>
      </c>
      <c r="HT91" s="4">
        <v>0</v>
      </c>
      <c r="HU91" s="4">
        <v>312</v>
      </c>
      <c r="HV91" s="4">
        <v>0</v>
      </c>
      <c r="HW91" s="7">
        <v>101.5</v>
      </c>
      <c r="HX91" s="4">
        <v>0</v>
      </c>
      <c r="HY91" s="4">
        <v>67</v>
      </c>
      <c r="HZ91" s="24">
        <v>456</v>
      </c>
      <c r="IA91" s="4">
        <v>1</v>
      </c>
      <c r="IB91" s="7">
        <v>9.6</v>
      </c>
      <c r="IC91" s="4">
        <v>1</v>
      </c>
      <c r="ID91" s="7">
        <v>5.14</v>
      </c>
      <c r="IE91" s="4">
        <v>159</v>
      </c>
      <c r="IF91" s="4">
        <v>0</v>
      </c>
      <c r="IG91" s="4">
        <v>175</v>
      </c>
      <c r="IH91" s="4">
        <v>0</v>
      </c>
      <c r="II91" s="4">
        <v>0</v>
      </c>
      <c r="IJ91" s="4">
        <v>32</v>
      </c>
      <c r="IK91" s="4">
        <v>1</v>
      </c>
      <c r="IL91" s="24">
        <v>37.4</v>
      </c>
      <c r="IM91" s="7">
        <v>5.78</v>
      </c>
      <c r="IN91" s="24">
        <v>15.6</v>
      </c>
      <c r="IO91" s="24">
        <v>1.1100000000000001</v>
      </c>
      <c r="IP91" s="24">
        <v>80</v>
      </c>
      <c r="IQ91" s="7">
        <v>4.0599999999999996</v>
      </c>
      <c r="IR91" s="7">
        <v>2.6</v>
      </c>
      <c r="IS91" s="7">
        <v>0.84</v>
      </c>
      <c r="IT91" s="7">
        <v>2.4300000000000002</v>
      </c>
      <c r="IU91" s="7">
        <v>73.180000000000007</v>
      </c>
      <c r="IV91" s="4">
        <f t="shared" si="125"/>
        <v>1</v>
      </c>
      <c r="IW91" s="24">
        <v>6.9210000000000003</v>
      </c>
      <c r="IX91" s="4">
        <f t="shared" si="123"/>
        <v>1</v>
      </c>
    </row>
    <row r="92" spans="1:276" x14ac:dyDescent="0.25">
      <c r="A92" s="3">
        <v>91</v>
      </c>
      <c r="B92" s="3">
        <v>0</v>
      </c>
      <c r="C92" s="3">
        <v>1</v>
      </c>
      <c r="D92" s="3">
        <v>0</v>
      </c>
      <c r="E92" s="5">
        <v>1</v>
      </c>
      <c r="F92" s="5">
        <v>55</v>
      </c>
      <c r="G92" s="55">
        <v>0</v>
      </c>
      <c r="H92" s="6">
        <v>1.81</v>
      </c>
      <c r="I92" s="5">
        <v>126</v>
      </c>
      <c r="J92" s="6">
        <f t="shared" si="117"/>
        <v>2.544564246868017</v>
      </c>
      <c r="K92" s="6">
        <f t="shared" si="118"/>
        <v>38.460364457739388</v>
      </c>
      <c r="L92" s="5">
        <v>4</v>
      </c>
      <c r="M92" s="5">
        <v>105</v>
      </c>
      <c r="N92" s="5">
        <v>140</v>
      </c>
      <c r="O92" s="5">
        <v>90</v>
      </c>
      <c r="P92" s="5">
        <v>92</v>
      </c>
      <c r="Q92" s="5">
        <v>22</v>
      </c>
      <c r="R92" s="5">
        <v>1</v>
      </c>
      <c r="S92" s="5">
        <v>1</v>
      </c>
      <c r="T92" s="5">
        <v>0</v>
      </c>
      <c r="U92" s="5">
        <v>0</v>
      </c>
      <c r="V92" s="5">
        <v>0</v>
      </c>
      <c r="W92" s="5">
        <v>0</v>
      </c>
      <c r="X92" s="5">
        <v>1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v>0</v>
      </c>
      <c r="AH92" s="5">
        <v>0</v>
      </c>
      <c r="AI92" s="5">
        <v>1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1</v>
      </c>
      <c r="AV92" s="5">
        <v>0</v>
      </c>
      <c r="AW92" s="5">
        <v>1</v>
      </c>
      <c r="AX92" s="5">
        <v>0</v>
      </c>
      <c r="AY92" s="5">
        <f>IF(F92&gt;60,1,0)</f>
        <v>0</v>
      </c>
      <c r="AZ92" s="5">
        <v>0</v>
      </c>
      <c r="BA92" s="5">
        <f>C92</f>
        <v>1</v>
      </c>
      <c r="BB92" s="5">
        <v>0</v>
      </c>
      <c r="BC92" s="5">
        <v>1</v>
      </c>
      <c r="BD92" s="5">
        <v>1</v>
      </c>
      <c r="BE92" s="5">
        <v>0</v>
      </c>
      <c r="BF92" s="5">
        <v>1</v>
      </c>
      <c r="BG92" s="5">
        <v>0</v>
      </c>
      <c r="BH92" s="5">
        <v>0</v>
      </c>
      <c r="BI92" s="5">
        <v>0</v>
      </c>
      <c r="BJ92" s="5">
        <v>0</v>
      </c>
      <c r="BK92" s="5">
        <v>1</v>
      </c>
      <c r="BL92" s="5">
        <v>0</v>
      </c>
      <c r="BM92" s="5">
        <v>0</v>
      </c>
      <c r="BN92" s="5">
        <f t="shared" si="92"/>
        <v>0</v>
      </c>
      <c r="BO92" s="5">
        <f t="shared" si="93"/>
        <v>1</v>
      </c>
      <c r="BP92" s="5">
        <v>0</v>
      </c>
      <c r="BQ92" s="5">
        <f t="shared" si="94"/>
        <v>0</v>
      </c>
      <c r="BR92" s="5">
        <f t="shared" si="95"/>
        <v>0</v>
      </c>
      <c r="BS92" s="5">
        <f t="shared" si="85"/>
        <v>0</v>
      </c>
      <c r="BT92" s="5">
        <v>0</v>
      </c>
      <c r="BU92" s="23">
        <f t="shared" si="8"/>
        <v>1.5</v>
      </c>
      <c r="BV92" s="23">
        <f t="shared" si="96"/>
        <v>1</v>
      </c>
      <c r="BW92" s="5">
        <v>1</v>
      </c>
      <c r="BX92" s="5">
        <v>1</v>
      </c>
      <c r="BY92" s="5">
        <f t="shared" si="98"/>
        <v>1</v>
      </c>
      <c r="BZ92" s="4">
        <f t="shared" si="99"/>
        <v>0</v>
      </c>
      <c r="CA92" s="4">
        <f t="shared" si="100"/>
        <v>0</v>
      </c>
      <c r="CB92" s="4">
        <f t="shared" si="101"/>
        <v>1</v>
      </c>
      <c r="CC92" s="4">
        <f t="shared" si="102"/>
        <v>0</v>
      </c>
      <c r="CD92" s="4">
        <f t="shared" si="103"/>
        <v>0</v>
      </c>
      <c r="CE92" s="4">
        <f t="shared" si="104"/>
        <v>0</v>
      </c>
      <c r="CF92" s="4">
        <f t="shared" si="105"/>
        <v>0</v>
      </c>
      <c r="CG92" s="4">
        <f t="shared" si="106"/>
        <v>0</v>
      </c>
      <c r="CH92" s="4">
        <f>IF(F92&gt;65,1,0)</f>
        <v>0</v>
      </c>
      <c r="CI92" s="4">
        <f t="shared" si="78"/>
        <v>5</v>
      </c>
      <c r="CJ92" s="4">
        <f t="shared" si="21"/>
        <v>2</v>
      </c>
      <c r="CK92" s="4">
        <v>2</v>
      </c>
      <c r="CL92" s="4">
        <v>2</v>
      </c>
      <c r="CM92" s="4">
        <f t="shared" si="107"/>
        <v>1</v>
      </c>
      <c r="CN92" s="4">
        <f t="shared" si="108"/>
        <v>1</v>
      </c>
      <c r="CO92" s="4">
        <f t="shared" si="109"/>
        <v>1</v>
      </c>
      <c r="CP92" s="4">
        <v>0</v>
      </c>
      <c r="CQ92" s="4">
        <f t="shared" si="110"/>
        <v>0</v>
      </c>
      <c r="CR92" s="4">
        <f>C92</f>
        <v>1</v>
      </c>
      <c r="CS92" s="4">
        <v>1</v>
      </c>
      <c r="CT92" s="4">
        <v>1</v>
      </c>
      <c r="CU92" s="4">
        <v>5</v>
      </c>
      <c r="CV92" s="4">
        <v>0</v>
      </c>
      <c r="CW92" s="4">
        <f>B92</f>
        <v>0</v>
      </c>
      <c r="CX92" s="4">
        <v>0</v>
      </c>
      <c r="CY92" s="4">
        <v>0</v>
      </c>
      <c r="CZ92" s="5">
        <f>F92</f>
        <v>55</v>
      </c>
      <c r="DA92" s="4">
        <f>IF(E92=1,1,0)</f>
        <v>1</v>
      </c>
      <c r="DB92" s="4">
        <v>0</v>
      </c>
      <c r="DC92" s="4">
        <v>1</v>
      </c>
      <c r="DD92" s="4">
        <v>0</v>
      </c>
      <c r="DE92" s="4">
        <f>IF(M92&gt;110,1,0)</f>
        <v>0</v>
      </c>
      <c r="DF92" s="4">
        <f>IF(N92&lt;100,1,0)</f>
        <v>0</v>
      </c>
      <c r="DG92" s="4">
        <f>IF(Q92&gt;30,1,0)</f>
        <v>0</v>
      </c>
      <c r="DH92" s="4">
        <v>0</v>
      </c>
      <c r="DI92" s="4">
        <v>0</v>
      </c>
      <c r="DJ92" s="5">
        <f>IF(P92&lt;90,1,0)</f>
        <v>0</v>
      </c>
      <c r="DK92" s="4">
        <f t="shared" si="124"/>
        <v>75</v>
      </c>
      <c r="DL92" s="4">
        <v>2</v>
      </c>
      <c r="DM92" s="4">
        <f t="shared" si="119"/>
        <v>1</v>
      </c>
      <c r="DN92" s="4">
        <v>2</v>
      </c>
      <c r="DO92" s="4">
        <f>M92</f>
        <v>105</v>
      </c>
      <c r="DP92" s="4">
        <f t="shared" si="81"/>
        <v>1</v>
      </c>
      <c r="DQ92" s="4">
        <f t="shared" si="82"/>
        <v>0</v>
      </c>
      <c r="DR92" s="4">
        <v>0</v>
      </c>
      <c r="DS92" s="4">
        <v>0</v>
      </c>
      <c r="DT92" s="4">
        <v>1</v>
      </c>
      <c r="DU92" s="4">
        <v>0</v>
      </c>
      <c r="DV92" s="4">
        <v>0</v>
      </c>
      <c r="DW92" s="4">
        <v>31</v>
      </c>
      <c r="DX92" s="4">
        <v>55</v>
      </c>
      <c r="DY92" s="4">
        <v>56</v>
      </c>
      <c r="DZ92" s="4">
        <v>72</v>
      </c>
      <c r="EA92" s="4">
        <v>148</v>
      </c>
      <c r="EB92" s="24">
        <v>60.4</v>
      </c>
      <c r="EC92" s="4">
        <v>1</v>
      </c>
      <c r="ED92" s="4">
        <v>57</v>
      </c>
      <c r="EE92" s="4">
        <v>42</v>
      </c>
      <c r="EF92" s="4">
        <v>177</v>
      </c>
      <c r="EG92" s="4">
        <v>98</v>
      </c>
      <c r="EH92" s="4">
        <v>79</v>
      </c>
      <c r="EI92" s="4">
        <v>1</v>
      </c>
      <c r="EJ92" s="4">
        <v>45</v>
      </c>
      <c r="EK92" s="4">
        <v>1</v>
      </c>
      <c r="EL92" s="4">
        <v>1</v>
      </c>
      <c r="EM92" s="4">
        <v>14</v>
      </c>
      <c r="EO92" s="4">
        <v>5</v>
      </c>
      <c r="EP92" s="4">
        <v>10</v>
      </c>
      <c r="ER92" s="4">
        <v>10</v>
      </c>
      <c r="EU92" s="4">
        <v>1</v>
      </c>
      <c r="EV92" s="7">
        <v>1.31</v>
      </c>
      <c r="EW92" s="4">
        <v>60</v>
      </c>
      <c r="EX92" s="4">
        <v>77</v>
      </c>
      <c r="EY92" s="4">
        <v>24</v>
      </c>
      <c r="EZ92" s="4">
        <v>180</v>
      </c>
      <c r="FA92" s="24">
        <f>EZ92/J92</f>
        <v>70.739027407758883</v>
      </c>
      <c r="FB92" s="4">
        <v>1</v>
      </c>
      <c r="FC92" s="4">
        <v>35</v>
      </c>
      <c r="FD92" s="4">
        <v>59</v>
      </c>
      <c r="FE92" s="4">
        <v>80</v>
      </c>
      <c r="FF92" s="4">
        <v>1</v>
      </c>
      <c r="FG92" s="6">
        <f t="shared" si="120"/>
        <v>1.0350877192982457</v>
      </c>
      <c r="FH92" s="4">
        <v>0</v>
      </c>
      <c r="FI92" s="5">
        <f t="shared" si="121"/>
        <v>1</v>
      </c>
      <c r="FJ92" s="4">
        <v>0</v>
      </c>
      <c r="FK92" s="4">
        <v>28</v>
      </c>
      <c r="FL92" s="4">
        <v>1</v>
      </c>
      <c r="FM92" s="4">
        <v>22</v>
      </c>
      <c r="FN92" s="31">
        <f t="shared" si="122"/>
        <v>0.21428571428571427</v>
      </c>
      <c r="FO92" s="4">
        <v>52</v>
      </c>
      <c r="FP92" s="4">
        <v>0</v>
      </c>
      <c r="FQ92" s="4">
        <v>0</v>
      </c>
      <c r="FR92" s="4">
        <v>18</v>
      </c>
      <c r="FS92" s="4">
        <v>0</v>
      </c>
      <c r="FT92" s="4">
        <v>0</v>
      </c>
      <c r="FU92" s="4">
        <v>2</v>
      </c>
      <c r="FV92" s="4">
        <v>0</v>
      </c>
      <c r="FW92" s="4">
        <v>4</v>
      </c>
      <c r="FX92" s="24">
        <v>38.5</v>
      </c>
      <c r="FY92" s="24">
        <v>52</v>
      </c>
      <c r="FZ92" s="4">
        <v>2</v>
      </c>
      <c r="GA92" s="4">
        <v>1</v>
      </c>
      <c r="GB92" s="4">
        <v>28</v>
      </c>
      <c r="GC92" s="4">
        <v>1</v>
      </c>
      <c r="GD92" s="4">
        <v>0</v>
      </c>
      <c r="GG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HB92" s="4">
        <v>0</v>
      </c>
      <c r="HO92" s="7">
        <v>0.01</v>
      </c>
      <c r="HP92" s="4">
        <v>0</v>
      </c>
      <c r="HQ92" s="7">
        <v>106</v>
      </c>
      <c r="HR92" s="4">
        <v>0</v>
      </c>
      <c r="HS92" s="7">
        <v>17</v>
      </c>
      <c r="HT92" s="4">
        <v>0</v>
      </c>
      <c r="HU92" s="4">
        <v>445</v>
      </c>
      <c r="HV92" s="4">
        <v>1</v>
      </c>
      <c r="HW92" s="7">
        <v>125.6</v>
      </c>
      <c r="HX92" s="4">
        <v>1</v>
      </c>
      <c r="HY92" s="4">
        <v>55</v>
      </c>
      <c r="HZ92" s="24">
        <v>989</v>
      </c>
      <c r="IA92" s="4">
        <v>1</v>
      </c>
      <c r="IB92" s="7">
        <v>6.3</v>
      </c>
      <c r="IC92" s="4">
        <v>0</v>
      </c>
      <c r="ID92" s="7">
        <v>4.4000000000000004</v>
      </c>
      <c r="IE92" s="4">
        <v>137</v>
      </c>
      <c r="IF92" s="4">
        <v>0</v>
      </c>
      <c r="IG92" s="4">
        <v>119</v>
      </c>
      <c r="IH92" s="4">
        <v>0</v>
      </c>
      <c r="II92" s="4">
        <v>1</v>
      </c>
      <c r="IJ92" s="4">
        <v>10</v>
      </c>
      <c r="IK92" s="4">
        <v>0</v>
      </c>
      <c r="IL92" s="24">
        <v>32.299999999999997</v>
      </c>
      <c r="IM92" s="7">
        <v>3.82</v>
      </c>
      <c r="IN92" s="24">
        <v>18.899999999999999</v>
      </c>
      <c r="IO92" s="24">
        <v>1.38</v>
      </c>
      <c r="IP92" s="24">
        <v>57</v>
      </c>
      <c r="IU92" s="7">
        <v>7.54</v>
      </c>
      <c r="IV92" s="4">
        <f t="shared" si="125"/>
        <v>0</v>
      </c>
      <c r="IW92" s="24">
        <v>6.26</v>
      </c>
      <c r="IX92" s="4">
        <f t="shared" si="123"/>
        <v>1</v>
      </c>
    </row>
    <row r="93" spans="1:276" x14ac:dyDescent="0.25">
      <c r="A93" s="3">
        <v>92</v>
      </c>
      <c r="B93" s="3">
        <v>0</v>
      </c>
      <c r="C93" s="3">
        <v>0</v>
      </c>
      <c r="D93" s="3">
        <v>0</v>
      </c>
      <c r="E93" s="5">
        <v>2</v>
      </c>
      <c r="F93" s="5">
        <v>78</v>
      </c>
      <c r="G93" s="55">
        <v>0</v>
      </c>
      <c r="H93" s="6">
        <v>1.66</v>
      </c>
      <c r="I93" s="5">
        <v>74</v>
      </c>
      <c r="J93" s="6">
        <f t="shared" si="117"/>
        <v>1.8655487348040019</v>
      </c>
      <c r="K93" s="6">
        <f t="shared" si="118"/>
        <v>26.854405574103644</v>
      </c>
      <c r="L93" s="5">
        <v>2</v>
      </c>
      <c r="M93" s="5">
        <v>96</v>
      </c>
      <c r="N93" s="5">
        <v>130</v>
      </c>
      <c r="O93" s="5">
        <v>90</v>
      </c>
      <c r="P93" s="5">
        <v>91</v>
      </c>
      <c r="Q93" s="5">
        <v>20</v>
      </c>
      <c r="R93" s="5">
        <v>1</v>
      </c>
      <c r="S93" s="5">
        <v>2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1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1</v>
      </c>
      <c r="AT93" s="5">
        <v>0</v>
      </c>
      <c r="AU93" s="5">
        <v>1</v>
      </c>
      <c r="AV93" s="5">
        <v>0</v>
      </c>
      <c r="AW93" s="5">
        <v>1</v>
      </c>
      <c r="AX93" s="5">
        <v>0</v>
      </c>
      <c r="AY93" s="5">
        <f>IF(F93&gt;60,1,0)</f>
        <v>1</v>
      </c>
      <c r="AZ93" s="5">
        <v>0</v>
      </c>
      <c r="BA93" s="5">
        <f>C93</f>
        <v>0</v>
      </c>
      <c r="BB93" s="5">
        <v>0</v>
      </c>
      <c r="BC93" s="5">
        <v>0</v>
      </c>
      <c r="BD93" s="5">
        <v>1</v>
      </c>
      <c r="BE93" s="5">
        <v>0</v>
      </c>
      <c r="BF93" s="5">
        <v>1</v>
      </c>
      <c r="BG93" s="5">
        <v>0</v>
      </c>
      <c r="BH93" s="5">
        <v>0</v>
      </c>
      <c r="BI93" s="5">
        <v>1</v>
      </c>
      <c r="BJ93" s="5">
        <v>0</v>
      </c>
      <c r="BK93" s="5">
        <v>1</v>
      </c>
      <c r="BL93" s="5">
        <v>1</v>
      </c>
      <c r="BM93" s="5">
        <v>1</v>
      </c>
      <c r="BN93" s="5">
        <f t="shared" si="92"/>
        <v>0</v>
      </c>
      <c r="BO93" s="5">
        <f t="shared" si="93"/>
        <v>0</v>
      </c>
      <c r="BP93" s="5">
        <v>0</v>
      </c>
      <c r="BQ93" s="5">
        <f t="shared" si="94"/>
        <v>1</v>
      </c>
      <c r="BR93" s="5">
        <f t="shared" si="95"/>
        <v>0</v>
      </c>
      <c r="BS93" s="5">
        <f t="shared" si="85"/>
        <v>1</v>
      </c>
      <c r="BT93" s="5">
        <v>1</v>
      </c>
      <c r="BU93" s="23">
        <f t="shared" si="8"/>
        <v>7</v>
      </c>
      <c r="BV93" s="23">
        <f t="shared" si="96"/>
        <v>3</v>
      </c>
      <c r="BW93" s="5">
        <v>3</v>
      </c>
      <c r="BX93" s="5">
        <v>2</v>
      </c>
      <c r="BY93" s="5">
        <f t="shared" si="98"/>
        <v>2</v>
      </c>
      <c r="BZ93" s="4">
        <f t="shared" si="99"/>
        <v>0</v>
      </c>
      <c r="CA93" s="4">
        <f t="shared" si="100"/>
        <v>0</v>
      </c>
      <c r="CB93" s="4">
        <f t="shared" si="101"/>
        <v>1</v>
      </c>
      <c r="CC93" s="4">
        <f t="shared" si="102"/>
        <v>0</v>
      </c>
      <c r="CD93" s="4">
        <f t="shared" si="103"/>
        <v>1</v>
      </c>
      <c r="CE93" s="4">
        <f t="shared" si="104"/>
        <v>0</v>
      </c>
      <c r="CF93" s="4">
        <f t="shared" si="105"/>
        <v>1</v>
      </c>
      <c r="CG93" s="4">
        <f t="shared" si="106"/>
        <v>1</v>
      </c>
      <c r="CH93" s="4">
        <f>IF(F93&gt;65,1,0)</f>
        <v>1</v>
      </c>
      <c r="CI93" s="4">
        <f t="shared" si="78"/>
        <v>15</v>
      </c>
      <c r="CJ93" s="4">
        <f t="shared" si="21"/>
        <v>6</v>
      </c>
      <c r="CK93" s="4">
        <v>3</v>
      </c>
      <c r="CL93" s="4">
        <v>2</v>
      </c>
      <c r="CM93" s="4">
        <f t="shared" si="107"/>
        <v>2</v>
      </c>
      <c r="CN93" s="4">
        <f t="shared" si="108"/>
        <v>2</v>
      </c>
      <c r="CO93" s="4">
        <f t="shared" si="109"/>
        <v>1</v>
      </c>
      <c r="CP93" s="4">
        <v>3</v>
      </c>
      <c r="CQ93" s="4">
        <f t="shared" si="110"/>
        <v>0</v>
      </c>
      <c r="CR93" s="4">
        <f>C93</f>
        <v>0</v>
      </c>
      <c r="CS93" s="4">
        <v>1</v>
      </c>
      <c r="CT93" s="4">
        <v>1</v>
      </c>
      <c r="CU93" s="4">
        <v>2</v>
      </c>
      <c r="CV93" s="4">
        <v>0</v>
      </c>
      <c r="CW93" s="4">
        <f>B93</f>
        <v>0</v>
      </c>
      <c r="CX93" s="4">
        <v>0</v>
      </c>
      <c r="CY93" s="4">
        <v>0</v>
      </c>
      <c r="CZ93" s="5">
        <f>F93</f>
        <v>78</v>
      </c>
      <c r="DA93" s="4">
        <f>IF(E93=1,1,0)</f>
        <v>0</v>
      </c>
      <c r="DB93" s="4">
        <v>0</v>
      </c>
      <c r="DC93" s="4">
        <v>1</v>
      </c>
      <c r="DD93" s="4">
        <v>0</v>
      </c>
      <c r="DE93" s="4">
        <f>IF(M93&gt;110,1,0)</f>
        <v>0</v>
      </c>
      <c r="DF93" s="4">
        <f>IF(N93&lt;100,1,0)</f>
        <v>0</v>
      </c>
      <c r="DG93" s="4">
        <f>IF(Q93&gt;30,1,0)</f>
        <v>0</v>
      </c>
      <c r="DH93" s="4">
        <v>0</v>
      </c>
      <c r="DI93" s="4">
        <v>0</v>
      </c>
      <c r="DJ93" s="5">
        <f>IF(P93&lt;90,1,0)</f>
        <v>0</v>
      </c>
      <c r="DK93" s="4">
        <f t="shared" si="124"/>
        <v>88</v>
      </c>
      <c r="DL93" s="4">
        <v>3</v>
      </c>
      <c r="DM93" s="4">
        <f t="shared" si="119"/>
        <v>1</v>
      </c>
      <c r="DN93" s="4">
        <v>2</v>
      </c>
      <c r="DO93" s="4">
        <f>M93</f>
        <v>96</v>
      </c>
      <c r="DP93" s="4">
        <f t="shared" si="81"/>
        <v>1</v>
      </c>
      <c r="DQ93" s="4">
        <f t="shared" si="82"/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27</v>
      </c>
      <c r="DX93" s="4">
        <v>54</v>
      </c>
      <c r="DY93" s="4">
        <v>44</v>
      </c>
      <c r="DZ93" s="4">
        <v>55</v>
      </c>
      <c r="EA93" s="4">
        <v>62</v>
      </c>
      <c r="EB93" s="24">
        <v>36</v>
      </c>
      <c r="EC93" s="4">
        <v>1</v>
      </c>
      <c r="ED93" s="4">
        <v>57</v>
      </c>
      <c r="EE93" s="4">
        <v>45</v>
      </c>
      <c r="EF93" s="4">
        <v>161</v>
      </c>
      <c r="EG93" s="4">
        <v>92</v>
      </c>
      <c r="EH93" s="4">
        <v>69</v>
      </c>
      <c r="EI93" s="4">
        <v>1</v>
      </c>
      <c r="EJ93" s="4">
        <v>36</v>
      </c>
      <c r="EK93" s="4">
        <v>2</v>
      </c>
      <c r="EL93" s="4">
        <v>0</v>
      </c>
      <c r="EM93" s="4">
        <v>24</v>
      </c>
      <c r="EN93" s="4">
        <v>26</v>
      </c>
      <c r="EO93" s="4">
        <v>15</v>
      </c>
      <c r="EP93" s="4">
        <v>8</v>
      </c>
      <c r="EQ93" s="4">
        <v>11</v>
      </c>
      <c r="ER93" s="4">
        <v>6</v>
      </c>
      <c r="ES93" s="4">
        <v>458</v>
      </c>
      <c r="ET93" s="24">
        <v>266.87</v>
      </c>
      <c r="EU93" s="4">
        <v>1</v>
      </c>
      <c r="EV93" s="7">
        <v>1.25</v>
      </c>
      <c r="EW93" s="4">
        <v>35</v>
      </c>
      <c r="EX93" s="4">
        <v>52</v>
      </c>
      <c r="EY93" s="4">
        <v>20</v>
      </c>
      <c r="EZ93" s="4">
        <v>62</v>
      </c>
      <c r="FA93" s="24">
        <f>EZ93/J93</f>
        <v>33.234189406750524</v>
      </c>
      <c r="FB93" s="4">
        <v>1</v>
      </c>
      <c r="FC93" s="4">
        <v>25</v>
      </c>
      <c r="FD93" s="4">
        <v>27</v>
      </c>
      <c r="FE93" s="4">
        <v>94</v>
      </c>
      <c r="FF93" s="4">
        <v>1</v>
      </c>
      <c r="FG93" s="6">
        <f t="shared" si="120"/>
        <v>0.47368421052631576</v>
      </c>
      <c r="FH93" s="4">
        <v>0</v>
      </c>
      <c r="FI93" s="5">
        <f t="shared" si="121"/>
        <v>0</v>
      </c>
      <c r="FJ93" s="4">
        <v>0</v>
      </c>
      <c r="FK93" s="4">
        <v>13</v>
      </c>
      <c r="FL93" s="4">
        <v>0</v>
      </c>
      <c r="FM93" s="4">
        <v>3</v>
      </c>
      <c r="FN93" s="31">
        <f t="shared" si="122"/>
        <v>0.76923076923076927</v>
      </c>
      <c r="FO93" s="4">
        <v>37</v>
      </c>
      <c r="FP93" s="4">
        <v>0</v>
      </c>
      <c r="FQ93" s="4">
        <v>0</v>
      </c>
      <c r="FR93" s="4">
        <v>17</v>
      </c>
      <c r="FS93" s="4">
        <v>0</v>
      </c>
      <c r="FT93" s="4">
        <v>2</v>
      </c>
      <c r="FU93" s="4">
        <v>2</v>
      </c>
      <c r="FV93" s="4">
        <v>1</v>
      </c>
      <c r="FW93" s="4">
        <v>2</v>
      </c>
      <c r="FX93" s="24">
        <v>43</v>
      </c>
      <c r="FY93" s="24">
        <v>37</v>
      </c>
      <c r="FZ93" s="4">
        <v>1</v>
      </c>
      <c r="GA93" s="4">
        <v>1</v>
      </c>
      <c r="GB93" s="4">
        <v>26</v>
      </c>
      <c r="GC93" s="4">
        <v>1</v>
      </c>
      <c r="GD93" s="4">
        <v>1</v>
      </c>
      <c r="GE93" s="4">
        <v>3</v>
      </c>
      <c r="GF93" s="4">
        <v>2</v>
      </c>
      <c r="GG93" s="4">
        <v>1</v>
      </c>
      <c r="GH93" s="4">
        <v>3</v>
      </c>
      <c r="GI93" s="4">
        <v>1</v>
      </c>
      <c r="GJ93" s="4">
        <v>1</v>
      </c>
      <c r="GK93" s="4">
        <v>1</v>
      </c>
      <c r="GL93" s="4">
        <v>1</v>
      </c>
      <c r="GM93" s="4">
        <v>1</v>
      </c>
      <c r="GN93" s="4">
        <v>1</v>
      </c>
      <c r="GO93" s="4">
        <v>0</v>
      </c>
      <c r="GP93" s="4">
        <v>0</v>
      </c>
      <c r="GQ93" s="4">
        <v>0</v>
      </c>
      <c r="GR93" s="4">
        <v>0</v>
      </c>
      <c r="GS93" s="4">
        <v>1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HB93" s="4">
        <v>0</v>
      </c>
      <c r="HO93" s="7">
        <v>0.01</v>
      </c>
      <c r="HP93" s="4">
        <v>0</v>
      </c>
      <c r="HQ93" s="7">
        <v>33.5</v>
      </c>
      <c r="HR93" s="4">
        <v>0</v>
      </c>
      <c r="HS93" s="7">
        <v>16.3</v>
      </c>
      <c r="HT93" s="4">
        <v>0</v>
      </c>
      <c r="HU93" s="4">
        <v>1058</v>
      </c>
      <c r="HV93" s="4">
        <v>1</v>
      </c>
      <c r="HW93" s="7">
        <v>112.1</v>
      </c>
      <c r="HX93" s="4">
        <v>1</v>
      </c>
      <c r="HY93" s="4">
        <v>41</v>
      </c>
      <c r="HZ93" s="24">
        <v>1120</v>
      </c>
      <c r="IA93" s="4">
        <v>1</v>
      </c>
      <c r="IB93" s="7">
        <v>11.28</v>
      </c>
      <c r="IC93" s="4">
        <v>1</v>
      </c>
      <c r="ID93" s="7">
        <v>5.29</v>
      </c>
      <c r="IE93" s="4">
        <v>130</v>
      </c>
      <c r="IF93" s="4">
        <v>0</v>
      </c>
      <c r="IG93" s="4">
        <v>123</v>
      </c>
      <c r="IH93" s="4">
        <v>0</v>
      </c>
      <c r="II93" s="4">
        <v>1</v>
      </c>
      <c r="IJ93" s="4">
        <v>30</v>
      </c>
      <c r="IK93" s="4">
        <v>1</v>
      </c>
      <c r="IQ93" s="7">
        <v>2.98</v>
      </c>
      <c r="IR93" s="7">
        <v>1.64</v>
      </c>
      <c r="IS93" s="7">
        <v>0.77</v>
      </c>
      <c r="IT93" s="7">
        <v>0.86</v>
      </c>
      <c r="IU93" s="7">
        <v>52.35</v>
      </c>
      <c r="IV93" s="4">
        <f t="shared" si="125"/>
        <v>1</v>
      </c>
      <c r="IW93" s="24">
        <v>6.99</v>
      </c>
      <c r="IX93" s="4">
        <f t="shared" si="123"/>
        <v>1</v>
      </c>
    </row>
    <row r="94" spans="1:276" x14ac:dyDescent="0.25">
      <c r="A94" s="3">
        <v>93</v>
      </c>
      <c r="B94" s="3">
        <v>0</v>
      </c>
      <c r="C94" s="3">
        <v>1</v>
      </c>
      <c r="D94" s="3">
        <v>0</v>
      </c>
      <c r="E94" s="5">
        <v>1</v>
      </c>
      <c r="F94" s="5">
        <v>61</v>
      </c>
      <c r="G94" s="55">
        <v>0</v>
      </c>
      <c r="H94" s="6">
        <v>1.76</v>
      </c>
      <c r="I94" s="5">
        <v>110</v>
      </c>
      <c r="J94" s="6">
        <f t="shared" si="117"/>
        <v>2.3449099205148838</v>
      </c>
      <c r="K94" s="6">
        <f t="shared" si="118"/>
        <v>35.51136363636364</v>
      </c>
      <c r="L94" s="5">
        <v>4</v>
      </c>
      <c r="M94" s="5">
        <v>108</v>
      </c>
      <c r="N94" s="5">
        <v>80</v>
      </c>
      <c r="O94" s="5">
        <v>50</v>
      </c>
      <c r="P94" s="5">
        <v>91</v>
      </c>
      <c r="Q94" s="5">
        <v>30</v>
      </c>
      <c r="R94" s="5">
        <v>1</v>
      </c>
      <c r="S94" s="5">
        <v>2</v>
      </c>
      <c r="T94" s="5">
        <v>0</v>
      </c>
      <c r="U94" s="5">
        <v>0</v>
      </c>
      <c r="V94" s="5">
        <v>1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1</v>
      </c>
      <c r="AX94" s="5">
        <v>0</v>
      </c>
      <c r="AY94" s="5">
        <f>IF(F94&gt;60,1,0)</f>
        <v>1</v>
      </c>
      <c r="AZ94" s="5">
        <v>0</v>
      </c>
      <c r="BA94" s="5">
        <f>C94</f>
        <v>1</v>
      </c>
      <c r="BB94" s="5">
        <v>0</v>
      </c>
      <c r="BC94" s="5">
        <v>0</v>
      </c>
      <c r="BD94" s="5">
        <v>1</v>
      </c>
      <c r="BE94" s="5">
        <v>0</v>
      </c>
      <c r="BF94" s="5">
        <v>0</v>
      </c>
      <c r="BG94" s="5">
        <v>1</v>
      </c>
      <c r="BH94" s="5">
        <v>1</v>
      </c>
      <c r="BI94" s="5">
        <v>1</v>
      </c>
      <c r="BJ94" s="5">
        <v>0</v>
      </c>
      <c r="BK94" s="5">
        <v>1</v>
      </c>
      <c r="BL94" s="5">
        <v>0</v>
      </c>
      <c r="BM94" s="5">
        <v>0</v>
      </c>
      <c r="BN94" s="5">
        <f t="shared" si="92"/>
        <v>0</v>
      </c>
      <c r="BO94" s="5">
        <f t="shared" si="93"/>
        <v>1</v>
      </c>
      <c r="BP94" s="5">
        <v>0</v>
      </c>
      <c r="BQ94" s="5">
        <f t="shared" si="94"/>
        <v>1</v>
      </c>
      <c r="BR94" s="5">
        <f t="shared" si="95"/>
        <v>0</v>
      </c>
      <c r="BS94" s="5">
        <f t="shared" si="85"/>
        <v>0</v>
      </c>
      <c r="BT94" s="5">
        <v>0</v>
      </c>
      <c r="BU94" s="23">
        <f t="shared" si="8"/>
        <v>2.5</v>
      </c>
      <c r="BV94" s="23">
        <f t="shared" si="96"/>
        <v>2</v>
      </c>
      <c r="BW94" s="5">
        <v>2</v>
      </c>
      <c r="BX94" s="5">
        <v>1</v>
      </c>
      <c r="BY94" s="5">
        <f t="shared" si="98"/>
        <v>2</v>
      </c>
      <c r="BZ94" s="4">
        <f t="shared" si="99"/>
        <v>0</v>
      </c>
      <c r="CA94" s="4">
        <f t="shared" si="100"/>
        <v>0</v>
      </c>
      <c r="CB94" s="4">
        <f t="shared" si="101"/>
        <v>1</v>
      </c>
      <c r="CC94" s="4">
        <f t="shared" si="102"/>
        <v>0</v>
      </c>
      <c r="CD94" s="4">
        <f t="shared" si="103"/>
        <v>1</v>
      </c>
      <c r="CE94" s="4">
        <f t="shared" si="104"/>
        <v>0</v>
      </c>
      <c r="CF94" s="4">
        <f t="shared" si="105"/>
        <v>0</v>
      </c>
      <c r="CG94" s="4">
        <f t="shared" si="106"/>
        <v>0</v>
      </c>
      <c r="CH94" s="4">
        <f>IF(F94&gt;65,1,0)</f>
        <v>0</v>
      </c>
      <c r="CI94" s="4">
        <f t="shared" si="78"/>
        <v>7</v>
      </c>
      <c r="CJ94" s="4">
        <f t="shared" si="21"/>
        <v>3</v>
      </c>
      <c r="CK94" s="4">
        <v>2</v>
      </c>
      <c r="CL94" s="4">
        <v>2</v>
      </c>
      <c r="CM94" s="4">
        <f t="shared" si="107"/>
        <v>2</v>
      </c>
      <c r="CN94" s="4">
        <f t="shared" si="108"/>
        <v>2</v>
      </c>
      <c r="CO94" s="4">
        <f t="shared" si="109"/>
        <v>1</v>
      </c>
      <c r="CP94" s="4">
        <v>0</v>
      </c>
      <c r="CQ94" s="4">
        <f t="shared" si="110"/>
        <v>0</v>
      </c>
      <c r="CR94" s="4">
        <f>C94</f>
        <v>1</v>
      </c>
      <c r="CS94" s="4">
        <v>0</v>
      </c>
      <c r="CT94" s="4">
        <v>1</v>
      </c>
      <c r="CU94" s="4">
        <v>1</v>
      </c>
      <c r="CV94" s="4">
        <v>0</v>
      </c>
      <c r="CW94" s="4">
        <f>B94</f>
        <v>0</v>
      </c>
      <c r="CX94" s="4">
        <v>0</v>
      </c>
      <c r="CY94" s="4">
        <v>0</v>
      </c>
      <c r="CZ94" s="5">
        <f>F94</f>
        <v>61</v>
      </c>
      <c r="DA94" s="4">
        <f>IF(E94=1,1,0)</f>
        <v>1</v>
      </c>
      <c r="DB94" s="4">
        <v>0</v>
      </c>
      <c r="DC94" s="4">
        <v>0</v>
      </c>
      <c r="DD94" s="4">
        <v>0</v>
      </c>
      <c r="DE94" s="4">
        <f>IF(M94&gt;110,1,0)</f>
        <v>0</v>
      </c>
      <c r="DF94" s="4">
        <f>IF(N94&lt;100,1,0)</f>
        <v>1</v>
      </c>
      <c r="DG94" s="4">
        <f>IF(Q94&gt;30,1,0)</f>
        <v>0</v>
      </c>
      <c r="DH94" s="4">
        <v>0</v>
      </c>
      <c r="DI94" s="4">
        <v>0</v>
      </c>
      <c r="DJ94" s="5">
        <f>IF(P94&lt;90,1,0)</f>
        <v>0</v>
      </c>
      <c r="DK94" s="4">
        <f t="shared" si="124"/>
        <v>101</v>
      </c>
      <c r="DL94" s="4">
        <v>3</v>
      </c>
      <c r="DM94" s="4">
        <f t="shared" si="119"/>
        <v>1</v>
      </c>
      <c r="DN94" s="4">
        <v>2</v>
      </c>
      <c r="DO94" s="4">
        <f>M94</f>
        <v>108</v>
      </c>
      <c r="DP94" s="4">
        <f t="shared" si="81"/>
        <v>1</v>
      </c>
      <c r="DQ94" s="4">
        <f t="shared" si="82"/>
        <v>0</v>
      </c>
      <c r="DR94" s="4">
        <v>1</v>
      </c>
      <c r="DS94" s="4">
        <v>0</v>
      </c>
      <c r="DT94" s="4">
        <v>0</v>
      </c>
      <c r="DU94" s="4">
        <v>1</v>
      </c>
      <c r="DV94" s="4">
        <v>0</v>
      </c>
      <c r="DW94" s="4">
        <v>37</v>
      </c>
      <c r="DX94" s="4">
        <v>44</v>
      </c>
      <c r="DY94" s="4">
        <v>56</v>
      </c>
      <c r="DZ94" s="4">
        <v>64</v>
      </c>
      <c r="EA94" s="4">
        <v>88</v>
      </c>
      <c r="EB94" s="24">
        <f>EA94/J94</f>
        <v>37.528094034707053</v>
      </c>
      <c r="EC94" s="4">
        <v>1</v>
      </c>
      <c r="ED94" s="4">
        <v>47</v>
      </c>
      <c r="EE94" s="4">
        <v>34</v>
      </c>
      <c r="EF94" s="4">
        <v>128</v>
      </c>
      <c r="EG94" s="4">
        <v>55</v>
      </c>
      <c r="EH94" s="4">
        <v>73</v>
      </c>
      <c r="EI94" s="4">
        <v>0</v>
      </c>
      <c r="EJ94" s="4">
        <v>57</v>
      </c>
      <c r="EK94" s="4">
        <v>0</v>
      </c>
      <c r="EL94" s="4">
        <v>0</v>
      </c>
      <c r="EM94" s="4">
        <v>14</v>
      </c>
      <c r="EN94" s="4">
        <v>16</v>
      </c>
      <c r="EO94" s="4">
        <v>3</v>
      </c>
      <c r="EP94" s="4">
        <v>16</v>
      </c>
      <c r="EQ94" s="4">
        <v>21</v>
      </c>
      <c r="ER94" s="4">
        <v>7</v>
      </c>
      <c r="ES94" s="4">
        <v>260</v>
      </c>
      <c r="ET94" s="24">
        <v>115.62</v>
      </c>
      <c r="EU94" s="4">
        <v>1</v>
      </c>
      <c r="EV94" s="7">
        <v>1.25</v>
      </c>
      <c r="EW94" s="4">
        <v>45</v>
      </c>
      <c r="EX94" s="4">
        <v>50</v>
      </c>
      <c r="EY94" s="4">
        <v>17</v>
      </c>
      <c r="EZ94" s="4">
        <v>50</v>
      </c>
      <c r="FA94" s="24">
        <f>EZ94/J94</f>
        <v>21.322780701538097</v>
      </c>
      <c r="FB94" s="4">
        <v>0</v>
      </c>
      <c r="FC94" s="4">
        <v>34</v>
      </c>
      <c r="FD94" s="4">
        <v>48</v>
      </c>
      <c r="FE94" s="4">
        <v>64</v>
      </c>
      <c r="FF94" s="4">
        <v>0</v>
      </c>
      <c r="FG94" s="6">
        <f t="shared" si="120"/>
        <v>1.0212765957446808</v>
      </c>
      <c r="FH94" s="4">
        <v>1</v>
      </c>
      <c r="FI94" s="5">
        <f t="shared" si="121"/>
        <v>1</v>
      </c>
      <c r="FJ94" s="4">
        <v>1</v>
      </c>
      <c r="FK94" s="4">
        <v>20</v>
      </c>
      <c r="FL94" s="4">
        <v>0</v>
      </c>
      <c r="FM94" s="4">
        <v>6</v>
      </c>
      <c r="FN94" s="31">
        <f t="shared" si="122"/>
        <v>0.7</v>
      </c>
      <c r="FO94" s="4">
        <v>31</v>
      </c>
      <c r="FP94" s="4">
        <v>0</v>
      </c>
      <c r="FQ94" s="4">
        <v>1</v>
      </c>
      <c r="FR94" s="4">
        <v>19</v>
      </c>
      <c r="FS94" s="4">
        <v>0</v>
      </c>
      <c r="FT94" s="4">
        <v>0</v>
      </c>
      <c r="FU94" s="4">
        <v>1</v>
      </c>
      <c r="FV94" s="4">
        <v>1</v>
      </c>
      <c r="FW94" s="4">
        <v>1</v>
      </c>
      <c r="FX94" s="24">
        <v>20.9</v>
      </c>
      <c r="FY94" s="24">
        <v>31</v>
      </c>
      <c r="FZ94" s="4">
        <v>1</v>
      </c>
      <c r="GA94" s="4">
        <v>0</v>
      </c>
      <c r="GB94" s="4">
        <v>27</v>
      </c>
      <c r="GC94" s="4">
        <v>1</v>
      </c>
      <c r="GD94" s="4">
        <v>0</v>
      </c>
      <c r="GG94" s="4">
        <v>0</v>
      </c>
      <c r="GI94" s="4">
        <v>0</v>
      </c>
      <c r="GJ94" s="4">
        <v>0</v>
      </c>
      <c r="GK94" s="4">
        <v>0</v>
      </c>
      <c r="GL94" s="4">
        <v>0</v>
      </c>
      <c r="GM94" s="4">
        <v>0</v>
      </c>
      <c r="GN94" s="4">
        <v>0</v>
      </c>
      <c r="GO94" s="4">
        <v>0</v>
      </c>
      <c r="GP94" s="4">
        <v>0</v>
      </c>
      <c r="GQ94" s="4">
        <v>0</v>
      </c>
      <c r="GR94" s="4">
        <v>0</v>
      </c>
      <c r="GS94" s="4">
        <v>0</v>
      </c>
      <c r="GT94" s="4">
        <v>0</v>
      </c>
      <c r="GU94" s="4">
        <v>0</v>
      </c>
      <c r="GV94" s="4">
        <v>0</v>
      </c>
      <c r="GW94" s="4">
        <v>0</v>
      </c>
      <c r="GX94" s="4">
        <v>0</v>
      </c>
      <c r="GY94" s="4">
        <v>3</v>
      </c>
      <c r="GZ94" s="4">
        <v>1</v>
      </c>
      <c r="HA94" s="4">
        <v>3</v>
      </c>
      <c r="HB94" s="4">
        <v>1</v>
      </c>
      <c r="HC94" s="4">
        <v>0</v>
      </c>
      <c r="HD94" s="4">
        <v>1</v>
      </c>
      <c r="HE94" s="4">
        <v>1</v>
      </c>
      <c r="HF94" s="4">
        <v>1</v>
      </c>
      <c r="HG94" s="24">
        <v>35</v>
      </c>
      <c r="HH94" s="24">
        <v>32</v>
      </c>
      <c r="HI94" s="5">
        <f t="shared" ref="HI94:HI141" si="127">IF(HG94&gt;HH94,1,0)</f>
        <v>1</v>
      </c>
      <c r="HJ94" s="24">
        <v>22</v>
      </c>
      <c r="HK94" s="24">
        <v>28</v>
      </c>
      <c r="HL94" s="4">
        <v>75</v>
      </c>
      <c r="HM94" s="4">
        <v>0</v>
      </c>
      <c r="HN94" s="4">
        <v>0</v>
      </c>
      <c r="HO94" s="7">
        <v>0.7</v>
      </c>
      <c r="HP94" s="4">
        <v>1</v>
      </c>
      <c r="HQ94" s="7">
        <v>70</v>
      </c>
      <c r="HR94" s="4">
        <v>0</v>
      </c>
      <c r="HS94" s="7">
        <v>25</v>
      </c>
      <c r="HT94" s="4">
        <v>1</v>
      </c>
      <c r="HU94" s="4">
        <v>22126</v>
      </c>
      <c r="HV94" s="4">
        <v>1</v>
      </c>
      <c r="HW94" s="7">
        <v>159.9</v>
      </c>
      <c r="HX94" s="4">
        <v>1</v>
      </c>
      <c r="HY94" s="4">
        <v>23.51</v>
      </c>
      <c r="HZ94" s="24">
        <v>2867</v>
      </c>
      <c r="IA94" s="4">
        <v>1</v>
      </c>
      <c r="IB94" s="7">
        <v>17.260000000000002</v>
      </c>
      <c r="IC94" s="4">
        <v>1</v>
      </c>
      <c r="ID94" s="7">
        <v>3.78</v>
      </c>
      <c r="IE94" s="4">
        <v>117.4</v>
      </c>
      <c r="IF94" s="4">
        <v>0</v>
      </c>
      <c r="IG94" s="4">
        <v>76.92</v>
      </c>
      <c r="IH94" s="4">
        <v>0</v>
      </c>
      <c r="II94" s="4">
        <v>1</v>
      </c>
      <c r="IJ94" s="4">
        <v>50</v>
      </c>
      <c r="IK94" s="4">
        <v>1</v>
      </c>
      <c r="IL94" s="24">
        <v>33.5</v>
      </c>
      <c r="IM94" s="7">
        <v>1.86</v>
      </c>
      <c r="IO94" s="24">
        <v>1.1000000000000001</v>
      </c>
      <c r="IP94" s="24">
        <v>83</v>
      </c>
      <c r="IU94" s="7">
        <v>175.2</v>
      </c>
      <c r="IV94" s="4">
        <f t="shared" si="125"/>
        <v>1</v>
      </c>
      <c r="IW94" s="24">
        <v>8.7100000000000009</v>
      </c>
      <c r="IX94" s="4">
        <f t="shared" si="123"/>
        <v>1</v>
      </c>
      <c r="IY94" s="7">
        <v>7.4660000000000002</v>
      </c>
      <c r="IZ94" s="4">
        <v>25.1</v>
      </c>
      <c r="JA94" s="4">
        <v>120</v>
      </c>
      <c r="JB94" s="7">
        <v>7.4710000000000001</v>
      </c>
      <c r="JC94" s="4">
        <v>24.8</v>
      </c>
      <c r="JD94" s="4">
        <v>118</v>
      </c>
      <c r="JE94" s="24">
        <v>13.5</v>
      </c>
      <c r="JF94" s="4">
        <v>41.5</v>
      </c>
      <c r="JG94" s="4">
        <v>99.2</v>
      </c>
      <c r="JH94" s="24">
        <v>266.7</v>
      </c>
      <c r="JI94" s="24">
        <v>0.2</v>
      </c>
      <c r="JJ94" s="24">
        <v>1</v>
      </c>
      <c r="JK94" s="24">
        <v>2.9</v>
      </c>
      <c r="JL94" s="4">
        <v>130</v>
      </c>
      <c r="JM94" s="7">
        <v>1.02</v>
      </c>
      <c r="JN94" s="4">
        <v>103</v>
      </c>
      <c r="JO94" s="24">
        <v>7</v>
      </c>
      <c r="JP94" s="24">
        <v>2.4</v>
      </c>
    </row>
    <row r="95" spans="1:276" x14ac:dyDescent="0.25">
      <c r="A95" s="3">
        <v>94</v>
      </c>
      <c r="B95" s="3">
        <v>0</v>
      </c>
      <c r="C95" s="3">
        <v>1</v>
      </c>
      <c r="D95" s="3">
        <v>0</v>
      </c>
      <c r="E95" s="5">
        <v>1</v>
      </c>
      <c r="F95" s="5">
        <v>34</v>
      </c>
      <c r="G95" s="55">
        <v>0</v>
      </c>
      <c r="H95" s="6">
        <v>1.74</v>
      </c>
      <c r="I95" s="5">
        <v>125</v>
      </c>
      <c r="J95" s="6">
        <f t="shared" si="117"/>
        <v>2.4922770251578279</v>
      </c>
      <c r="K95" s="6">
        <f t="shared" si="118"/>
        <v>41.286827850442592</v>
      </c>
      <c r="L95" s="5">
        <v>5</v>
      </c>
      <c r="M95" s="5">
        <v>130</v>
      </c>
      <c r="N95" s="5">
        <v>100</v>
      </c>
      <c r="O95" s="5">
        <v>60</v>
      </c>
      <c r="P95" s="5">
        <v>91</v>
      </c>
      <c r="Q95" s="5">
        <v>19</v>
      </c>
      <c r="R95" s="5">
        <v>1</v>
      </c>
      <c r="S95" s="5">
        <v>2</v>
      </c>
      <c r="T95" s="5">
        <v>0</v>
      </c>
      <c r="U95" s="5">
        <v>0</v>
      </c>
      <c r="V95" s="5">
        <v>1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1</v>
      </c>
      <c r="AX95" s="5">
        <v>0</v>
      </c>
      <c r="AY95" s="5">
        <f>IF(F95&gt;60,1,0)</f>
        <v>0</v>
      </c>
      <c r="AZ95" s="5">
        <v>0</v>
      </c>
      <c r="BA95" s="5">
        <f>C95</f>
        <v>1</v>
      </c>
      <c r="BB95" s="5">
        <v>0</v>
      </c>
      <c r="BC95" s="5">
        <v>0</v>
      </c>
      <c r="BD95" s="5">
        <v>1</v>
      </c>
      <c r="BE95" s="5">
        <v>1</v>
      </c>
      <c r="BF95" s="5">
        <v>0</v>
      </c>
      <c r="BG95" s="5">
        <v>0</v>
      </c>
      <c r="BH95" s="5">
        <v>0</v>
      </c>
      <c r="BI95" s="5">
        <v>0</v>
      </c>
      <c r="BJ95" s="5">
        <v>1</v>
      </c>
      <c r="BK95" s="5">
        <v>0</v>
      </c>
      <c r="BL95" s="5">
        <v>0</v>
      </c>
      <c r="BM95" s="5">
        <v>0</v>
      </c>
      <c r="BN95" s="5">
        <f t="shared" si="92"/>
        <v>0</v>
      </c>
      <c r="BO95" s="5">
        <f t="shared" si="93"/>
        <v>1</v>
      </c>
      <c r="BP95" s="5">
        <v>0</v>
      </c>
      <c r="BQ95" s="5">
        <f t="shared" si="94"/>
        <v>0</v>
      </c>
      <c r="BR95" s="5">
        <f t="shared" si="95"/>
        <v>0</v>
      </c>
      <c r="BS95" s="5">
        <f t="shared" si="85"/>
        <v>0</v>
      </c>
      <c r="BT95" s="5">
        <v>1</v>
      </c>
      <c r="BU95" s="23">
        <f t="shared" si="8"/>
        <v>4.5</v>
      </c>
      <c r="BV95" s="23">
        <f t="shared" si="96"/>
        <v>2</v>
      </c>
      <c r="BW95" s="5">
        <v>2</v>
      </c>
      <c r="BX95" s="5">
        <v>2</v>
      </c>
      <c r="BY95" s="5">
        <f t="shared" si="98"/>
        <v>2</v>
      </c>
      <c r="BZ95" s="4">
        <f t="shared" si="99"/>
        <v>0</v>
      </c>
      <c r="CA95" s="4">
        <f t="shared" si="100"/>
        <v>0</v>
      </c>
      <c r="CB95" s="4">
        <f t="shared" si="101"/>
        <v>1</v>
      </c>
      <c r="CC95" s="4">
        <f t="shared" si="102"/>
        <v>0</v>
      </c>
      <c r="CD95" s="4">
        <f t="shared" si="103"/>
        <v>0</v>
      </c>
      <c r="CE95" s="4">
        <f t="shared" si="104"/>
        <v>0</v>
      </c>
      <c r="CF95" s="4">
        <f t="shared" si="105"/>
        <v>0</v>
      </c>
      <c r="CG95" s="4">
        <f t="shared" si="106"/>
        <v>0</v>
      </c>
      <c r="CH95" s="4">
        <f>IF(F95&gt;65,1,0)</f>
        <v>0</v>
      </c>
      <c r="CI95" s="4">
        <f t="shared" si="78"/>
        <v>5</v>
      </c>
      <c r="CJ95" s="4">
        <f t="shared" si="21"/>
        <v>2</v>
      </c>
      <c r="CK95" s="4">
        <v>2</v>
      </c>
      <c r="CL95" s="4">
        <v>2</v>
      </c>
      <c r="CM95" s="4">
        <f t="shared" si="107"/>
        <v>1</v>
      </c>
      <c r="CN95" s="4">
        <f t="shared" si="108"/>
        <v>1</v>
      </c>
      <c r="CO95" s="4">
        <f t="shared" si="109"/>
        <v>1</v>
      </c>
      <c r="CP95" s="4">
        <v>0</v>
      </c>
      <c r="CQ95" s="4">
        <f t="shared" si="110"/>
        <v>0</v>
      </c>
      <c r="CR95" s="4">
        <f>C95</f>
        <v>1</v>
      </c>
      <c r="CS95" s="4">
        <v>1</v>
      </c>
      <c r="CT95" s="4">
        <v>0</v>
      </c>
      <c r="CV95" s="4">
        <v>0</v>
      </c>
      <c r="CW95" s="4">
        <f>B95</f>
        <v>0</v>
      </c>
      <c r="CX95" s="4">
        <v>0</v>
      </c>
      <c r="CY95" s="4">
        <v>0</v>
      </c>
      <c r="CZ95" s="5">
        <f>F95</f>
        <v>34</v>
      </c>
      <c r="DA95" s="4">
        <f>IF(E95=1,1,0)</f>
        <v>1</v>
      </c>
      <c r="DB95" s="4">
        <v>0</v>
      </c>
      <c r="DC95" s="4">
        <v>1</v>
      </c>
      <c r="DD95" s="4">
        <v>0</v>
      </c>
      <c r="DE95" s="4">
        <f>IF(M95&gt;110,1,0)</f>
        <v>1</v>
      </c>
      <c r="DF95" s="4">
        <f>IF(N95&lt;100,1,0)</f>
        <v>0</v>
      </c>
      <c r="DG95" s="4">
        <f>IF(Q95&gt;30,1,0)</f>
        <v>0</v>
      </c>
      <c r="DH95" s="4">
        <v>0</v>
      </c>
      <c r="DI95" s="4">
        <v>1</v>
      </c>
      <c r="DJ95" s="5">
        <f>IF(P95&lt;90,1,0)</f>
        <v>0</v>
      </c>
      <c r="DK95" s="4">
        <f t="shared" si="124"/>
        <v>134</v>
      </c>
      <c r="DL95" s="4">
        <v>5</v>
      </c>
      <c r="DM95" s="4">
        <f t="shared" si="119"/>
        <v>2</v>
      </c>
      <c r="DN95" s="4">
        <v>2</v>
      </c>
      <c r="DO95" s="4">
        <f>M95</f>
        <v>130</v>
      </c>
      <c r="DP95" s="4">
        <f t="shared" si="81"/>
        <v>1</v>
      </c>
      <c r="DQ95" s="4">
        <f t="shared" si="82"/>
        <v>0</v>
      </c>
      <c r="DR95" s="4">
        <v>0</v>
      </c>
      <c r="DS95" s="4">
        <v>1</v>
      </c>
      <c r="DT95" s="4">
        <v>0</v>
      </c>
      <c r="DU95" s="4">
        <v>0</v>
      </c>
      <c r="DV95" s="4">
        <v>0</v>
      </c>
      <c r="DW95" s="4">
        <v>39</v>
      </c>
      <c r="DX95" s="4">
        <v>35</v>
      </c>
      <c r="DY95" s="4">
        <v>44</v>
      </c>
      <c r="DZ95" s="4">
        <v>51</v>
      </c>
      <c r="EA95" s="4">
        <v>54</v>
      </c>
      <c r="EB95" s="24">
        <f>EA95/J95</f>
        <v>21.666933272227375</v>
      </c>
      <c r="EC95" s="4">
        <v>1</v>
      </c>
      <c r="ED95" s="4">
        <v>60</v>
      </c>
      <c r="EE95" s="4">
        <v>44</v>
      </c>
      <c r="EF95" s="4">
        <v>195</v>
      </c>
      <c r="EG95" s="4">
        <v>106</v>
      </c>
      <c r="EH95" s="4">
        <v>89</v>
      </c>
      <c r="EI95" s="4">
        <v>1</v>
      </c>
      <c r="EJ95" s="4">
        <v>47</v>
      </c>
      <c r="EK95" s="4">
        <v>1</v>
      </c>
      <c r="EL95" s="4">
        <v>0</v>
      </c>
      <c r="EM95" s="4">
        <v>13</v>
      </c>
      <c r="EN95" s="4">
        <v>17</v>
      </c>
      <c r="EO95" s="4">
        <v>5</v>
      </c>
      <c r="EP95" s="4">
        <v>13</v>
      </c>
      <c r="EQ95" s="4">
        <v>18</v>
      </c>
      <c r="ER95" s="4">
        <v>9</v>
      </c>
      <c r="EU95" s="4">
        <v>1</v>
      </c>
      <c r="EV95" s="7">
        <v>1.38</v>
      </c>
      <c r="EW95" s="4">
        <v>42</v>
      </c>
      <c r="EX95" s="4">
        <v>46</v>
      </c>
      <c r="EY95" s="4">
        <v>22</v>
      </c>
      <c r="EZ95" s="4">
        <v>60</v>
      </c>
      <c r="FA95" s="24">
        <f>EZ95/J95</f>
        <v>24.074370302474858</v>
      </c>
      <c r="FB95" s="4">
        <v>1</v>
      </c>
      <c r="FC95" s="4">
        <v>23</v>
      </c>
      <c r="FD95" s="4">
        <v>55</v>
      </c>
      <c r="FE95" s="4">
        <v>70</v>
      </c>
      <c r="FF95" s="4">
        <v>1</v>
      </c>
      <c r="FG95" s="6">
        <f t="shared" si="120"/>
        <v>0.91666666666666663</v>
      </c>
      <c r="FH95" s="4">
        <v>0</v>
      </c>
      <c r="FI95" s="5">
        <f t="shared" si="121"/>
        <v>1</v>
      </c>
      <c r="FJ95" s="4">
        <v>0</v>
      </c>
      <c r="FK95" s="4">
        <v>22</v>
      </c>
      <c r="FL95" s="4">
        <v>1</v>
      </c>
      <c r="FM95" s="4">
        <v>10</v>
      </c>
      <c r="FN95" s="31">
        <f t="shared" si="122"/>
        <v>0.54545454545454541</v>
      </c>
      <c r="FO95" s="4">
        <v>26</v>
      </c>
      <c r="FP95" s="4">
        <v>0</v>
      </c>
      <c r="FQ95" s="4">
        <v>0</v>
      </c>
      <c r="FR95" s="4">
        <v>19</v>
      </c>
      <c r="FS95" s="4">
        <v>0</v>
      </c>
      <c r="FT95" s="4">
        <v>1</v>
      </c>
      <c r="FU95" s="4">
        <v>1</v>
      </c>
      <c r="FV95" s="4">
        <v>1</v>
      </c>
      <c r="FW95" s="4">
        <v>1</v>
      </c>
      <c r="FX95" s="24">
        <v>17.899999999999999</v>
      </c>
      <c r="FY95" s="24">
        <v>26</v>
      </c>
      <c r="FZ95" s="4">
        <v>0</v>
      </c>
      <c r="GA95" s="4">
        <v>0</v>
      </c>
      <c r="GB95" s="4">
        <v>28</v>
      </c>
      <c r="GC95" s="4">
        <v>1</v>
      </c>
      <c r="GD95" s="4">
        <v>1</v>
      </c>
      <c r="GE95" s="4">
        <v>1</v>
      </c>
      <c r="GF95" s="4">
        <v>2</v>
      </c>
      <c r="GG95" s="4">
        <v>0</v>
      </c>
      <c r="GI95" s="4">
        <v>1</v>
      </c>
      <c r="GJ95" s="4">
        <v>0</v>
      </c>
      <c r="GK95" s="4">
        <v>0</v>
      </c>
      <c r="GL95" s="4">
        <v>1</v>
      </c>
      <c r="GM95" s="4">
        <v>0</v>
      </c>
      <c r="GN95" s="4">
        <v>1</v>
      </c>
      <c r="GO95" s="4">
        <v>0</v>
      </c>
      <c r="GP95" s="4">
        <v>0</v>
      </c>
      <c r="GQ95" s="4">
        <v>0</v>
      </c>
      <c r="GR95" s="4">
        <v>0</v>
      </c>
      <c r="GS95" s="4">
        <v>0</v>
      </c>
      <c r="GT95" s="4">
        <v>0</v>
      </c>
      <c r="GU95" s="4">
        <v>0</v>
      </c>
      <c r="GV95" s="4">
        <v>0</v>
      </c>
      <c r="GW95" s="4">
        <v>0</v>
      </c>
      <c r="GX95" s="4">
        <v>0</v>
      </c>
      <c r="GY95" s="4">
        <v>3</v>
      </c>
      <c r="GZ95" s="4">
        <v>1</v>
      </c>
      <c r="HA95" s="4">
        <v>3</v>
      </c>
      <c r="HB95" s="4">
        <v>0</v>
      </c>
      <c r="HC95" s="4">
        <v>1</v>
      </c>
      <c r="HD95" s="4">
        <v>1</v>
      </c>
      <c r="HE95" s="4">
        <v>1</v>
      </c>
      <c r="HF95" s="4">
        <v>1</v>
      </c>
      <c r="HG95" s="24">
        <v>42</v>
      </c>
      <c r="HH95" s="24">
        <v>33</v>
      </c>
      <c r="HI95" s="5">
        <f t="shared" si="127"/>
        <v>1</v>
      </c>
      <c r="HJ95" s="24">
        <v>20</v>
      </c>
      <c r="HK95" s="24">
        <v>28</v>
      </c>
      <c r="HL95" s="4">
        <v>80</v>
      </c>
      <c r="HM95" s="4">
        <v>0</v>
      </c>
      <c r="HN95" s="4">
        <v>0</v>
      </c>
      <c r="HO95" s="7">
        <v>0.03</v>
      </c>
      <c r="HP95" s="4">
        <v>1</v>
      </c>
      <c r="HQ95" s="7">
        <v>123</v>
      </c>
      <c r="HR95" s="4">
        <v>0</v>
      </c>
      <c r="HS95" s="7">
        <v>47</v>
      </c>
      <c r="HT95" s="4">
        <v>1</v>
      </c>
      <c r="HU95" s="4">
        <v>39687</v>
      </c>
      <c r="HV95" s="4">
        <v>1</v>
      </c>
      <c r="HW95" s="7">
        <v>127.4</v>
      </c>
      <c r="HX95" s="4">
        <v>1</v>
      </c>
      <c r="HY95" s="4">
        <v>63</v>
      </c>
      <c r="HZ95" s="24">
        <v>365</v>
      </c>
      <c r="IA95" s="4">
        <v>1</v>
      </c>
      <c r="IB95" s="7">
        <v>12.6</v>
      </c>
      <c r="IC95" s="4">
        <v>1</v>
      </c>
      <c r="ID95" s="7">
        <v>5.87</v>
      </c>
      <c r="IE95" s="4">
        <v>175.6</v>
      </c>
      <c r="IF95" s="4">
        <v>0</v>
      </c>
      <c r="IG95" s="4">
        <v>182.5</v>
      </c>
      <c r="IH95" s="4">
        <v>0</v>
      </c>
      <c r="II95" s="4">
        <v>0</v>
      </c>
      <c r="IJ95" s="4">
        <v>12</v>
      </c>
      <c r="IK95" s="4">
        <v>0</v>
      </c>
      <c r="IL95" s="24">
        <v>26.7</v>
      </c>
      <c r="IO95" s="24">
        <v>1.1000000000000001</v>
      </c>
      <c r="IP95" s="24">
        <v>83</v>
      </c>
      <c r="IQ95" s="7">
        <v>5.47</v>
      </c>
      <c r="IR95" s="7">
        <v>3.52</v>
      </c>
      <c r="IS95" s="7">
        <v>0.94</v>
      </c>
      <c r="IT95" s="7">
        <v>1.6</v>
      </c>
      <c r="IU95" s="7">
        <v>5</v>
      </c>
      <c r="IV95" s="4">
        <f t="shared" si="125"/>
        <v>0</v>
      </c>
      <c r="IW95" s="24">
        <v>9.2200000000000006</v>
      </c>
      <c r="IX95" s="4">
        <f t="shared" si="123"/>
        <v>1</v>
      </c>
      <c r="IY95" s="7">
        <v>7.29</v>
      </c>
      <c r="IZ95" s="4">
        <v>44.1</v>
      </c>
      <c r="JA95" s="4">
        <v>37.5</v>
      </c>
      <c r="JB95" s="7">
        <v>7.2930000000000001</v>
      </c>
      <c r="JC95" s="4">
        <v>43.7</v>
      </c>
      <c r="JD95" s="4">
        <v>37</v>
      </c>
      <c r="JE95" s="24">
        <v>18.399999999999999</v>
      </c>
      <c r="JF95" s="4">
        <v>56.1</v>
      </c>
      <c r="JG95" s="4">
        <v>52.3</v>
      </c>
      <c r="JH95" s="24">
        <v>292.2</v>
      </c>
      <c r="JI95" s="24">
        <v>0.5</v>
      </c>
      <c r="JJ95" s="24">
        <v>0.5</v>
      </c>
      <c r="JK95" s="24">
        <v>5</v>
      </c>
      <c r="JL95" s="4">
        <v>141</v>
      </c>
      <c r="JM95" s="7">
        <v>1.1299999999999999</v>
      </c>
      <c r="JN95" s="4">
        <v>108</v>
      </c>
      <c r="JO95" s="24">
        <v>9.6999999999999993</v>
      </c>
      <c r="JP95" s="24">
        <v>6.6</v>
      </c>
    </row>
    <row r="96" spans="1:276" x14ac:dyDescent="0.25">
      <c r="A96" s="3">
        <v>95</v>
      </c>
      <c r="B96" s="3">
        <v>0</v>
      </c>
      <c r="C96" s="3">
        <v>0</v>
      </c>
      <c r="D96" s="3">
        <v>0</v>
      </c>
      <c r="E96" s="5">
        <v>1</v>
      </c>
      <c r="F96" s="5">
        <v>69</v>
      </c>
      <c r="G96" s="55">
        <v>0</v>
      </c>
      <c r="H96" s="6">
        <v>1.82</v>
      </c>
      <c r="I96" s="5">
        <v>87</v>
      </c>
      <c r="J96" s="6">
        <f t="shared" si="117"/>
        <v>2.1079322458503258</v>
      </c>
      <c r="K96" s="6">
        <f t="shared" si="118"/>
        <v>26.26494384736143</v>
      </c>
      <c r="L96" s="5">
        <v>2</v>
      </c>
      <c r="M96" s="5">
        <v>96</v>
      </c>
      <c r="N96" s="5">
        <v>130</v>
      </c>
      <c r="O96" s="5">
        <v>80</v>
      </c>
      <c r="P96" s="5">
        <v>95</v>
      </c>
      <c r="Q96" s="5">
        <v>18</v>
      </c>
      <c r="R96" s="5">
        <v>1</v>
      </c>
      <c r="S96" s="5">
        <v>1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1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1</v>
      </c>
      <c r="AX96" s="5">
        <v>0</v>
      </c>
      <c r="AY96" s="5">
        <f>IF(F96&gt;60,1,0)</f>
        <v>1</v>
      </c>
      <c r="AZ96" s="5">
        <v>1</v>
      </c>
      <c r="BA96" s="5">
        <f>C96</f>
        <v>0</v>
      </c>
      <c r="BB96" s="5">
        <v>0</v>
      </c>
      <c r="BC96" s="5">
        <v>0</v>
      </c>
      <c r="BD96" s="5">
        <v>1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f t="shared" si="92"/>
        <v>0</v>
      </c>
      <c r="BO96" s="5">
        <f t="shared" si="93"/>
        <v>0</v>
      </c>
      <c r="BP96" s="5">
        <v>1</v>
      </c>
      <c r="BQ96" s="5">
        <f t="shared" si="94"/>
        <v>0</v>
      </c>
      <c r="BR96" s="5">
        <f t="shared" si="95"/>
        <v>0</v>
      </c>
      <c r="BS96" s="5">
        <f t="shared" si="85"/>
        <v>0</v>
      </c>
      <c r="BT96" s="5">
        <v>1</v>
      </c>
      <c r="BU96" s="23">
        <f t="shared" si="8"/>
        <v>4.5</v>
      </c>
      <c r="BV96" s="23">
        <f t="shared" si="96"/>
        <v>2</v>
      </c>
      <c r="BW96" s="5">
        <v>2</v>
      </c>
      <c r="BX96" s="5">
        <v>2</v>
      </c>
      <c r="BY96" s="5">
        <f t="shared" si="98"/>
        <v>2</v>
      </c>
      <c r="BZ96" s="4">
        <f t="shared" si="99"/>
        <v>0</v>
      </c>
      <c r="CA96" s="4">
        <f t="shared" si="100"/>
        <v>0</v>
      </c>
      <c r="CB96" s="4">
        <f t="shared" si="101"/>
        <v>1</v>
      </c>
      <c r="CC96" s="4">
        <f t="shared" si="102"/>
        <v>1</v>
      </c>
      <c r="CD96" s="4">
        <f t="shared" si="103"/>
        <v>0</v>
      </c>
      <c r="CE96" s="4">
        <f t="shared" si="104"/>
        <v>0</v>
      </c>
      <c r="CF96" s="4">
        <f t="shared" si="105"/>
        <v>0</v>
      </c>
      <c r="CG96" s="4">
        <f t="shared" si="106"/>
        <v>0</v>
      </c>
      <c r="CH96" s="4">
        <f>IF(F96&gt;65,1,0)</f>
        <v>1</v>
      </c>
      <c r="CI96" s="4">
        <f t="shared" si="78"/>
        <v>8</v>
      </c>
      <c r="CJ96" s="4">
        <f t="shared" si="21"/>
        <v>4</v>
      </c>
      <c r="CK96" s="4">
        <v>2</v>
      </c>
      <c r="CL96" s="4">
        <v>2</v>
      </c>
      <c r="CM96" s="4">
        <f t="shared" si="107"/>
        <v>2</v>
      </c>
      <c r="CN96" s="4">
        <f t="shared" si="108"/>
        <v>2</v>
      </c>
      <c r="CO96" s="4">
        <f t="shared" si="109"/>
        <v>1</v>
      </c>
      <c r="CP96" s="4">
        <v>0</v>
      </c>
      <c r="CQ96" s="4">
        <f t="shared" si="110"/>
        <v>0</v>
      </c>
      <c r="CR96" s="4">
        <f>C96</f>
        <v>0</v>
      </c>
      <c r="CS96" s="4">
        <v>0</v>
      </c>
      <c r="CT96" s="4">
        <v>0</v>
      </c>
      <c r="CV96" s="4">
        <v>0</v>
      </c>
      <c r="CW96" s="4">
        <f>B96</f>
        <v>0</v>
      </c>
      <c r="CX96" s="4">
        <v>0</v>
      </c>
      <c r="CY96" s="4">
        <v>0</v>
      </c>
      <c r="CZ96" s="5">
        <f>F96</f>
        <v>69</v>
      </c>
      <c r="DA96" s="4">
        <f>IF(E96=1,1,0)</f>
        <v>1</v>
      </c>
      <c r="DB96" s="4">
        <v>0</v>
      </c>
      <c r="DC96" s="4">
        <v>1</v>
      </c>
      <c r="DD96" s="4">
        <v>0</v>
      </c>
      <c r="DE96" s="4">
        <f>IF(M96&gt;110,1,0)</f>
        <v>0</v>
      </c>
      <c r="DF96" s="4">
        <f>IF(N96&lt;100,1,0)</f>
        <v>0</v>
      </c>
      <c r="DG96" s="4">
        <f>IF(Q96&gt;30,1,0)</f>
        <v>0</v>
      </c>
      <c r="DH96" s="4">
        <v>0</v>
      </c>
      <c r="DI96" s="4">
        <v>0</v>
      </c>
      <c r="DJ96" s="5">
        <f>IF(P96&lt;90,1,0)</f>
        <v>0</v>
      </c>
      <c r="DK96" s="4">
        <f t="shared" si="124"/>
        <v>89</v>
      </c>
      <c r="DL96" s="4">
        <v>3</v>
      </c>
      <c r="DM96" s="4">
        <f t="shared" si="119"/>
        <v>1</v>
      </c>
      <c r="DN96" s="4">
        <v>2</v>
      </c>
      <c r="DO96" s="4">
        <f>M96</f>
        <v>96</v>
      </c>
      <c r="DP96" s="4">
        <f t="shared" si="81"/>
        <v>1</v>
      </c>
      <c r="DQ96" s="4">
        <f t="shared" si="82"/>
        <v>0</v>
      </c>
      <c r="DR96" s="4">
        <v>0</v>
      </c>
      <c r="DS96" s="4">
        <v>0</v>
      </c>
      <c r="DT96" s="4">
        <v>0</v>
      </c>
      <c r="DU96" s="4">
        <v>0</v>
      </c>
      <c r="DV96" s="4">
        <v>1</v>
      </c>
      <c r="DW96" s="4">
        <v>45</v>
      </c>
      <c r="DX96" s="4">
        <v>46</v>
      </c>
      <c r="DY96" s="4">
        <v>45</v>
      </c>
      <c r="DZ96" s="4">
        <v>61</v>
      </c>
      <c r="EA96" s="4">
        <v>100</v>
      </c>
      <c r="EB96" s="24">
        <f>EA96/J96</f>
        <v>47.439854955898106</v>
      </c>
      <c r="EC96" s="4">
        <v>1</v>
      </c>
      <c r="ED96" s="4">
        <v>57</v>
      </c>
      <c r="EE96" s="4">
        <v>37</v>
      </c>
      <c r="EF96" s="4">
        <v>126</v>
      </c>
      <c r="EG96" s="4">
        <v>48</v>
      </c>
      <c r="EH96" s="4">
        <v>78</v>
      </c>
      <c r="EI96" s="4">
        <v>1</v>
      </c>
      <c r="EJ96" s="4">
        <v>61</v>
      </c>
      <c r="EK96" s="4">
        <v>0</v>
      </c>
      <c r="EL96" s="4">
        <v>0</v>
      </c>
      <c r="EM96" s="4">
        <v>20</v>
      </c>
      <c r="EN96" s="4">
        <v>24</v>
      </c>
      <c r="EO96" s="4">
        <v>5</v>
      </c>
      <c r="EP96" s="4">
        <v>15</v>
      </c>
      <c r="EQ96" s="4">
        <v>23</v>
      </c>
      <c r="ER96" s="4">
        <v>10</v>
      </c>
      <c r="ES96" s="4">
        <v>315</v>
      </c>
      <c r="ET96" s="24">
        <v>151.79</v>
      </c>
      <c r="EU96" s="4">
        <v>1</v>
      </c>
      <c r="EV96" s="7">
        <v>1</v>
      </c>
      <c r="EW96" s="4">
        <v>43</v>
      </c>
      <c r="EX96" s="4">
        <v>67</v>
      </c>
      <c r="EY96" s="4">
        <v>24</v>
      </c>
      <c r="EZ96" s="4">
        <v>60</v>
      </c>
      <c r="FA96" s="24">
        <f>EZ96/J96</f>
        <v>28.463912973538864</v>
      </c>
      <c r="FB96" s="4">
        <v>1</v>
      </c>
      <c r="FC96" s="4">
        <v>31</v>
      </c>
      <c r="FD96" s="4">
        <v>39</v>
      </c>
      <c r="FE96" s="4">
        <v>65</v>
      </c>
      <c r="FF96" s="4">
        <v>1</v>
      </c>
      <c r="FG96" s="6">
        <f t="shared" si="120"/>
        <v>0.68421052631578949</v>
      </c>
      <c r="FH96" s="4">
        <v>0</v>
      </c>
      <c r="FI96" s="5">
        <f t="shared" si="121"/>
        <v>0</v>
      </c>
      <c r="FJ96" s="4">
        <v>0</v>
      </c>
      <c r="FK96" s="4">
        <v>16</v>
      </c>
      <c r="FL96" s="4">
        <v>0</v>
      </c>
      <c r="FM96" s="4">
        <v>3</v>
      </c>
      <c r="FN96" s="31">
        <f t="shared" si="122"/>
        <v>0.8125</v>
      </c>
      <c r="FO96" s="4">
        <v>49</v>
      </c>
      <c r="FP96" s="4">
        <v>0</v>
      </c>
      <c r="FQ96" s="4">
        <v>0</v>
      </c>
      <c r="FR96" s="4">
        <v>17</v>
      </c>
      <c r="FS96" s="4">
        <v>0</v>
      </c>
      <c r="FT96" s="4">
        <v>1</v>
      </c>
      <c r="FU96" s="4">
        <v>2</v>
      </c>
      <c r="FV96" s="4">
        <v>1</v>
      </c>
      <c r="FW96" s="4">
        <v>2</v>
      </c>
      <c r="FX96" s="24">
        <v>31.9</v>
      </c>
      <c r="FY96" s="24">
        <v>49</v>
      </c>
      <c r="FZ96" s="4">
        <v>1</v>
      </c>
      <c r="GA96" s="4">
        <v>1</v>
      </c>
      <c r="GB96" s="4">
        <v>28</v>
      </c>
      <c r="GC96" s="4">
        <v>1</v>
      </c>
      <c r="GD96" s="4">
        <v>0</v>
      </c>
      <c r="GG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0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3</v>
      </c>
      <c r="GZ96" s="4">
        <v>1</v>
      </c>
      <c r="HA96" s="4">
        <v>3</v>
      </c>
      <c r="HB96" s="4">
        <v>0</v>
      </c>
      <c r="HC96" s="4">
        <v>0</v>
      </c>
      <c r="HD96" s="4">
        <v>1</v>
      </c>
      <c r="HE96" s="4">
        <v>1</v>
      </c>
      <c r="HF96" s="4">
        <v>1</v>
      </c>
      <c r="HG96" s="24">
        <v>40</v>
      </c>
      <c r="HH96" s="24">
        <v>35</v>
      </c>
      <c r="HI96" s="5">
        <f t="shared" si="127"/>
        <v>1</v>
      </c>
      <c r="HJ96" s="24">
        <v>20</v>
      </c>
      <c r="HK96" s="24">
        <v>30</v>
      </c>
      <c r="HL96" s="4">
        <v>70</v>
      </c>
      <c r="HM96" s="4">
        <v>0</v>
      </c>
      <c r="HN96" s="4">
        <v>0</v>
      </c>
      <c r="HO96" s="7">
        <v>0.01</v>
      </c>
      <c r="HP96" s="4">
        <v>0</v>
      </c>
      <c r="HQ96" s="7">
        <v>111.8</v>
      </c>
      <c r="HR96" s="4">
        <v>0</v>
      </c>
      <c r="HS96" s="7">
        <v>26.7</v>
      </c>
      <c r="HT96" s="4">
        <v>1</v>
      </c>
      <c r="HU96" s="4">
        <v>4464</v>
      </c>
      <c r="HV96" s="4">
        <v>1</v>
      </c>
      <c r="HW96" s="7">
        <v>138.69999999999999</v>
      </c>
      <c r="HX96" s="4">
        <v>1</v>
      </c>
      <c r="HY96" s="4">
        <v>40</v>
      </c>
      <c r="HZ96" s="24">
        <v>2646</v>
      </c>
      <c r="IA96" s="4">
        <v>1</v>
      </c>
      <c r="IB96" s="7">
        <v>4.22</v>
      </c>
      <c r="IC96" s="4">
        <v>0</v>
      </c>
      <c r="ID96" s="7">
        <v>4.2</v>
      </c>
      <c r="IE96" s="4">
        <v>126.2</v>
      </c>
      <c r="IF96" s="4">
        <v>0</v>
      </c>
      <c r="IG96" s="4">
        <v>93.45</v>
      </c>
      <c r="IH96" s="4">
        <v>0</v>
      </c>
      <c r="II96" s="4">
        <v>1</v>
      </c>
      <c r="IJ96" s="4">
        <v>10</v>
      </c>
      <c r="IK96" s="4">
        <v>0</v>
      </c>
      <c r="IL96" s="24">
        <v>28.7</v>
      </c>
      <c r="IM96" s="7">
        <v>3.92</v>
      </c>
      <c r="IO96" s="24">
        <v>1.06</v>
      </c>
      <c r="IP96" s="24">
        <v>92</v>
      </c>
      <c r="IU96" s="7">
        <v>30.2</v>
      </c>
      <c r="IV96" s="4">
        <f t="shared" si="125"/>
        <v>1</v>
      </c>
      <c r="IW96" s="24">
        <v>4.33</v>
      </c>
      <c r="IX96" s="4">
        <f t="shared" si="123"/>
        <v>0</v>
      </c>
      <c r="IY96" s="7">
        <v>7.3920000000000003</v>
      </c>
      <c r="IZ96" s="4">
        <v>38.299999999999997</v>
      </c>
      <c r="JA96" s="4">
        <v>55.7</v>
      </c>
      <c r="JB96" s="7">
        <v>7.3959999999999999</v>
      </c>
      <c r="JC96" s="4">
        <v>37.799999999999997</v>
      </c>
      <c r="JD96" s="4">
        <v>54.6</v>
      </c>
      <c r="JE96" s="24">
        <v>11.8</v>
      </c>
      <c r="JF96" s="4">
        <v>36.200000000000003</v>
      </c>
      <c r="JG96" s="4">
        <v>92.2</v>
      </c>
      <c r="JH96" s="24">
        <v>290.10000000000002</v>
      </c>
      <c r="JI96" s="24">
        <v>0.7</v>
      </c>
      <c r="JJ96" s="24">
        <v>1</v>
      </c>
      <c r="JK96" s="24">
        <v>3.9</v>
      </c>
      <c r="JL96" s="4">
        <v>143</v>
      </c>
      <c r="JM96" s="7">
        <v>1.03</v>
      </c>
      <c r="JN96" s="4">
        <v>108</v>
      </c>
      <c r="JO96" s="24">
        <v>4.5</v>
      </c>
      <c r="JP96" s="24">
        <v>0.6</v>
      </c>
    </row>
    <row r="97" spans="1:258" x14ac:dyDescent="0.25">
      <c r="A97" s="3">
        <v>96</v>
      </c>
      <c r="B97" s="3">
        <v>0</v>
      </c>
      <c r="C97" s="3">
        <v>0</v>
      </c>
      <c r="D97" s="3">
        <v>0</v>
      </c>
      <c r="E97" s="5">
        <v>1</v>
      </c>
      <c r="F97" s="5">
        <v>62</v>
      </c>
      <c r="G97" s="55">
        <v>0</v>
      </c>
      <c r="H97" s="6">
        <v>1.75</v>
      </c>
      <c r="I97" s="5">
        <v>75</v>
      </c>
      <c r="J97" s="6">
        <f t="shared" si="117"/>
        <v>1.9208490626376193</v>
      </c>
      <c r="K97" s="6">
        <f t="shared" si="118"/>
        <v>24.489795918367346</v>
      </c>
      <c r="L97" s="5">
        <v>1</v>
      </c>
      <c r="M97" s="5">
        <v>120</v>
      </c>
      <c r="N97" s="5">
        <v>150</v>
      </c>
      <c r="O97" s="5">
        <v>90</v>
      </c>
      <c r="P97" s="5">
        <v>97</v>
      </c>
      <c r="Q97" s="5">
        <v>17</v>
      </c>
      <c r="R97" s="5">
        <v>1</v>
      </c>
      <c r="S97" s="5">
        <v>1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1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1</v>
      </c>
      <c r="AX97" s="5">
        <v>1</v>
      </c>
      <c r="AY97" s="5">
        <f>IF(F97&gt;60,1,0)</f>
        <v>1</v>
      </c>
      <c r="AZ97" s="5">
        <v>0</v>
      </c>
      <c r="BA97" s="5">
        <f>C97</f>
        <v>0</v>
      </c>
      <c r="BB97" s="5">
        <v>0</v>
      </c>
      <c r="BC97" s="5">
        <v>0</v>
      </c>
      <c r="BD97" s="5">
        <v>1</v>
      </c>
      <c r="BE97" s="5">
        <v>0</v>
      </c>
      <c r="BF97" s="5">
        <v>1</v>
      </c>
      <c r="BG97" s="5">
        <v>1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f t="shared" si="92"/>
        <v>0</v>
      </c>
      <c r="BO97" s="5">
        <f t="shared" si="93"/>
        <v>1</v>
      </c>
      <c r="BP97" s="5">
        <v>0</v>
      </c>
      <c r="BQ97" s="5">
        <f t="shared" si="94"/>
        <v>0</v>
      </c>
      <c r="BR97" s="5">
        <f t="shared" si="95"/>
        <v>0</v>
      </c>
      <c r="BS97" s="5">
        <f t="shared" si="85"/>
        <v>0</v>
      </c>
      <c r="BT97" s="5">
        <v>0</v>
      </c>
      <c r="BU97" s="23">
        <f t="shared" si="8"/>
        <v>1.5</v>
      </c>
      <c r="BV97" s="23">
        <f t="shared" si="96"/>
        <v>1</v>
      </c>
      <c r="BW97" s="5">
        <v>1</v>
      </c>
      <c r="BX97" s="5">
        <v>1</v>
      </c>
      <c r="BY97" s="5">
        <f t="shared" si="98"/>
        <v>1</v>
      </c>
      <c r="BZ97" s="4">
        <f t="shared" si="99"/>
        <v>0</v>
      </c>
      <c r="CA97" s="4">
        <f t="shared" si="100"/>
        <v>0</v>
      </c>
      <c r="CB97" s="4">
        <f t="shared" si="101"/>
        <v>1</v>
      </c>
      <c r="CC97" s="4">
        <f t="shared" si="102"/>
        <v>0</v>
      </c>
      <c r="CD97" s="4">
        <f t="shared" si="103"/>
        <v>0</v>
      </c>
      <c r="CE97" s="4">
        <f t="shared" si="104"/>
        <v>0</v>
      </c>
      <c r="CF97" s="4">
        <f t="shared" si="105"/>
        <v>0</v>
      </c>
      <c r="CG97" s="4">
        <f t="shared" si="106"/>
        <v>0</v>
      </c>
      <c r="CH97" s="4">
        <f>IF(F97&gt;65,1,0)</f>
        <v>0</v>
      </c>
      <c r="CI97" s="4">
        <f t="shared" si="78"/>
        <v>5</v>
      </c>
      <c r="CJ97" s="4">
        <f t="shared" si="21"/>
        <v>2</v>
      </c>
      <c r="CK97" s="4">
        <v>2</v>
      </c>
      <c r="CL97" s="4">
        <v>2</v>
      </c>
      <c r="CM97" s="4">
        <f t="shared" si="107"/>
        <v>1</v>
      </c>
      <c r="CN97" s="4">
        <f t="shared" si="108"/>
        <v>1</v>
      </c>
      <c r="CO97" s="4">
        <f t="shared" si="109"/>
        <v>1</v>
      </c>
      <c r="CP97" s="4">
        <v>0</v>
      </c>
      <c r="CQ97" s="4">
        <f t="shared" si="110"/>
        <v>0</v>
      </c>
      <c r="CR97" s="4">
        <f>C97</f>
        <v>0</v>
      </c>
      <c r="CS97" s="4">
        <v>1</v>
      </c>
      <c r="CT97" s="4">
        <v>1</v>
      </c>
      <c r="CU97" s="4">
        <v>6</v>
      </c>
      <c r="CV97" s="4">
        <v>0</v>
      </c>
      <c r="CW97" s="4">
        <f>B97</f>
        <v>0</v>
      </c>
      <c r="CX97" s="4">
        <v>0</v>
      </c>
      <c r="CY97" s="4">
        <v>0</v>
      </c>
      <c r="CZ97" s="5">
        <f>F97</f>
        <v>62</v>
      </c>
      <c r="DA97" s="4">
        <f>IF(E97=1,1,0)</f>
        <v>1</v>
      </c>
      <c r="DB97" s="4">
        <v>0</v>
      </c>
      <c r="DC97" s="4">
        <v>1</v>
      </c>
      <c r="DD97" s="4">
        <v>0</v>
      </c>
      <c r="DE97" s="4">
        <f>IF(M97&gt;110,1,0)</f>
        <v>1</v>
      </c>
      <c r="DF97" s="4">
        <f>IF(N97&lt;100,1,0)</f>
        <v>0</v>
      </c>
      <c r="DG97" s="4">
        <f>IF(Q97&gt;30,1,0)</f>
        <v>0</v>
      </c>
      <c r="DH97" s="4">
        <v>0</v>
      </c>
      <c r="DI97" s="4">
        <v>0</v>
      </c>
      <c r="DJ97" s="5">
        <f>IF(P97&lt;90,1,0)</f>
        <v>0</v>
      </c>
      <c r="DK97" s="4">
        <f t="shared" si="124"/>
        <v>102</v>
      </c>
      <c r="DL97" s="4">
        <v>3</v>
      </c>
      <c r="DM97" s="4">
        <f t="shared" si="119"/>
        <v>2</v>
      </c>
      <c r="DN97" s="4">
        <v>2</v>
      </c>
      <c r="DO97" s="4">
        <f>M97</f>
        <v>120</v>
      </c>
      <c r="DP97" s="4">
        <f t="shared" si="81"/>
        <v>1</v>
      </c>
      <c r="DQ97" s="4">
        <f t="shared" si="82"/>
        <v>0</v>
      </c>
      <c r="DR97" s="4">
        <v>1</v>
      </c>
      <c r="DS97" s="4">
        <v>1</v>
      </c>
      <c r="DT97" s="4">
        <v>0</v>
      </c>
      <c r="DU97" s="4">
        <v>0</v>
      </c>
      <c r="DV97" s="4">
        <v>0</v>
      </c>
      <c r="DW97" s="4">
        <v>35</v>
      </c>
      <c r="DX97" s="4">
        <v>45</v>
      </c>
      <c r="DY97" s="4">
        <v>48</v>
      </c>
      <c r="DZ97" s="4">
        <v>58</v>
      </c>
      <c r="EA97" s="4">
        <v>56</v>
      </c>
      <c r="EB97" s="24">
        <f>EA97/J97</f>
        <v>29.15377428099605</v>
      </c>
      <c r="EC97" s="4">
        <v>1</v>
      </c>
      <c r="ED97" s="4">
        <v>53</v>
      </c>
      <c r="EE97" s="4">
        <v>37</v>
      </c>
      <c r="EF97" s="4">
        <v>131</v>
      </c>
      <c r="EG97" s="4">
        <v>70</v>
      </c>
      <c r="EH97" s="4">
        <v>61</v>
      </c>
      <c r="EI97" s="4">
        <v>0</v>
      </c>
      <c r="EJ97" s="4">
        <v>47</v>
      </c>
      <c r="EK97" s="4">
        <v>1</v>
      </c>
      <c r="EL97" s="4">
        <v>0</v>
      </c>
      <c r="EM97" s="4">
        <v>11</v>
      </c>
      <c r="EN97" s="4">
        <v>15</v>
      </c>
      <c r="EO97" s="4">
        <v>5</v>
      </c>
      <c r="EP97" s="4">
        <v>12</v>
      </c>
      <c r="EQ97" s="4">
        <v>16</v>
      </c>
      <c r="ER97" s="4">
        <v>10</v>
      </c>
      <c r="ES97" s="4">
        <v>285</v>
      </c>
      <c r="ET97" s="24">
        <v>138.47999999999999</v>
      </c>
      <c r="EU97" s="4">
        <v>1</v>
      </c>
      <c r="EV97" s="7">
        <v>1.31</v>
      </c>
      <c r="EW97" s="4">
        <v>47</v>
      </c>
      <c r="EX97" s="4">
        <v>56</v>
      </c>
      <c r="EY97" s="4">
        <v>20</v>
      </c>
      <c r="EZ97" s="4">
        <v>66</v>
      </c>
      <c r="FA97" s="24">
        <f>EZ97/J97</f>
        <v>34.35980540260249</v>
      </c>
      <c r="FB97" s="4">
        <v>1</v>
      </c>
      <c r="FC97" s="4">
        <v>33</v>
      </c>
      <c r="FD97" s="4">
        <v>36</v>
      </c>
      <c r="FE97" s="4">
        <v>61</v>
      </c>
      <c r="FF97" s="4">
        <v>1</v>
      </c>
      <c r="FG97" s="6">
        <f t="shared" si="120"/>
        <v>0.67924528301886788</v>
      </c>
      <c r="FH97" s="4">
        <v>0</v>
      </c>
      <c r="FI97" s="5">
        <f t="shared" si="121"/>
        <v>0</v>
      </c>
      <c r="FJ97" s="4">
        <v>0</v>
      </c>
      <c r="FK97" s="4">
        <v>22</v>
      </c>
      <c r="FL97" s="4">
        <v>1</v>
      </c>
      <c r="FM97" s="4">
        <v>13</v>
      </c>
      <c r="FN97" s="31">
        <f t="shared" si="122"/>
        <v>0.40909090909090912</v>
      </c>
      <c r="FO97" s="4">
        <v>52</v>
      </c>
      <c r="FP97" s="4">
        <v>0</v>
      </c>
      <c r="FQ97" s="4">
        <v>0</v>
      </c>
      <c r="FR97" s="4">
        <v>16</v>
      </c>
      <c r="FS97" s="4">
        <v>1</v>
      </c>
      <c r="FT97" s="4">
        <v>0</v>
      </c>
      <c r="FU97" s="4">
        <v>2</v>
      </c>
      <c r="FV97" s="4">
        <v>1</v>
      </c>
      <c r="FW97" s="4">
        <v>3</v>
      </c>
      <c r="FX97" s="24">
        <v>33.700000000000003</v>
      </c>
      <c r="FY97" s="24">
        <v>52</v>
      </c>
      <c r="FZ97" s="4">
        <v>2</v>
      </c>
      <c r="GA97" s="4">
        <v>1</v>
      </c>
      <c r="GB97" s="4">
        <v>27</v>
      </c>
      <c r="GC97" s="4">
        <v>1</v>
      </c>
      <c r="GD97" s="4">
        <v>1</v>
      </c>
      <c r="GE97" s="4">
        <v>1</v>
      </c>
      <c r="GF97" s="4">
        <v>1</v>
      </c>
      <c r="GG97" s="4">
        <v>0</v>
      </c>
      <c r="GI97" s="4">
        <v>0</v>
      </c>
      <c r="GJ97" s="4">
        <v>0</v>
      </c>
      <c r="GK97" s="4">
        <v>0</v>
      </c>
      <c r="GL97" s="4">
        <v>0</v>
      </c>
      <c r="GM97" s="4">
        <v>0</v>
      </c>
      <c r="GN97" s="4">
        <v>1</v>
      </c>
      <c r="GO97" s="4">
        <v>1</v>
      </c>
      <c r="GP97" s="4">
        <v>0</v>
      </c>
      <c r="GQ97" s="4">
        <v>0</v>
      </c>
      <c r="GR97" s="4">
        <v>0</v>
      </c>
      <c r="GS97" s="4">
        <v>0</v>
      </c>
      <c r="GT97" s="4">
        <v>0</v>
      </c>
      <c r="GU97" s="4">
        <v>0</v>
      </c>
      <c r="GV97" s="4">
        <v>0</v>
      </c>
      <c r="GW97" s="4">
        <v>0</v>
      </c>
      <c r="GX97" s="4">
        <v>0</v>
      </c>
      <c r="GY97" s="4">
        <v>3</v>
      </c>
      <c r="GZ97" s="4">
        <v>1</v>
      </c>
      <c r="HA97" s="4">
        <v>3</v>
      </c>
      <c r="HB97" s="4">
        <v>0</v>
      </c>
      <c r="HC97" s="4">
        <v>0</v>
      </c>
      <c r="HD97" s="4">
        <v>1</v>
      </c>
      <c r="HE97" s="4">
        <v>1</v>
      </c>
      <c r="HF97" s="4">
        <v>1</v>
      </c>
      <c r="HG97" s="24">
        <v>36</v>
      </c>
      <c r="HH97" s="24">
        <v>36</v>
      </c>
      <c r="HI97" s="5">
        <f t="shared" si="127"/>
        <v>0</v>
      </c>
      <c r="HJ97" s="24">
        <v>20</v>
      </c>
      <c r="HK97" s="24">
        <v>32</v>
      </c>
      <c r="HL97" s="4">
        <v>70</v>
      </c>
      <c r="HM97" s="4">
        <v>0</v>
      </c>
      <c r="HN97" s="4">
        <v>0</v>
      </c>
      <c r="HO97" s="7">
        <v>0.03</v>
      </c>
      <c r="HP97" s="4">
        <v>1</v>
      </c>
      <c r="HQ97" s="7">
        <v>53</v>
      </c>
      <c r="HR97" s="4">
        <v>0</v>
      </c>
      <c r="HS97" s="7">
        <v>11</v>
      </c>
      <c r="HT97" s="4">
        <v>0</v>
      </c>
      <c r="HU97" s="4">
        <v>2958</v>
      </c>
      <c r="HV97" s="4">
        <v>1</v>
      </c>
      <c r="HW97" s="7">
        <v>108.2</v>
      </c>
      <c r="HX97" s="4">
        <v>0</v>
      </c>
      <c r="HY97" s="4">
        <v>59</v>
      </c>
      <c r="HZ97" s="24">
        <v>789</v>
      </c>
      <c r="IA97" s="4">
        <v>1</v>
      </c>
      <c r="IB97" s="7">
        <v>7.1</v>
      </c>
      <c r="IC97" s="4">
        <v>0</v>
      </c>
      <c r="ID97" s="7">
        <v>4.46</v>
      </c>
      <c r="IE97" s="4">
        <v>145</v>
      </c>
      <c r="IF97" s="4">
        <v>0</v>
      </c>
      <c r="IG97" s="4">
        <v>195</v>
      </c>
      <c r="IH97" s="4">
        <v>0</v>
      </c>
      <c r="II97" s="4">
        <v>0</v>
      </c>
      <c r="IJ97" s="4">
        <v>10</v>
      </c>
      <c r="IK97" s="4">
        <v>0</v>
      </c>
      <c r="IL97" s="24">
        <v>29.6</v>
      </c>
      <c r="IM97" s="7">
        <v>2.2799999999999998</v>
      </c>
      <c r="IO97" s="24">
        <v>1.1200000000000001</v>
      </c>
      <c r="IP97" s="24">
        <v>80</v>
      </c>
      <c r="IQ97" s="7">
        <v>5.13</v>
      </c>
      <c r="IR97" s="7">
        <v>3.17</v>
      </c>
      <c r="IS97" s="7">
        <v>1.22</v>
      </c>
      <c r="IT97" s="7">
        <v>1.21</v>
      </c>
      <c r="IU97" s="7">
        <v>13.1</v>
      </c>
      <c r="IV97" s="4">
        <f t="shared" si="125"/>
        <v>1</v>
      </c>
      <c r="IW97" s="24">
        <v>7.54</v>
      </c>
      <c r="IX97" s="4">
        <f t="shared" si="123"/>
        <v>1</v>
      </c>
    </row>
    <row r="98" spans="1:258" x14ac:dyDescent="0.25">
      <c r="A98" s="3">
        <v>97</v>
      </c>
      <c r="B98" s="3">
        <v>0</v>
      </c>
      <c r="C98" s="3">
        <v>1</v>
      </c>
      <c r="D98" s="3">
        <v>0</v>
      </c>
      <c r="E98" s="5">
        <v>2</v>
      </c>
      <c r="F98" s="5">
        <v>83</v>
      </c>
      <c r="G98" s="55">
        <v>0</v>
      </c>
      <c r="H98" s="6">
        <v>1.56</v>
      </c>
      <c r="I98" s="5">
        <v>79</v>
      </c>
      <c r="J98" s="6">
        <f t="shared" si="117"/>
        <v>1.8793959047715993</v>
      </c>
      <c r="K98" s="6">
        <f t="shared" si="118"/>
        <v>32.462195923734384</v>
      </c>
      <c r="L98" s="5">
        <v>3</v>
      </c>
      <c r="M98" s="5">
        <v>74</v>
      </c>
      <c r="N98" s="5">
        <v>130</v>
      </c>
      <c r="O98" s="5">
        <v>80</v>
      </c>
      <c r="P98" s="5">
        <v>96</v>
      </c>
      <c r="Q98" s="5">
        <v>16</v>
      </c>
      <c r="R98" s="5">
        <v>1</v>
      </c>
      <c r="S98" s="5">
        <v>1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1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1</v>
      </c>
      <c r="AV98" s="5">
        <v>1</v>
      </c>
      <c r="AW98" s="5">
        <v>1</v>
      </c>
      <c r="AX98" s="5">
        <v>0</v>
      </c>
      <c r="AY98" s="5">
        <f>IF(F98&gt;60,1,0)</f>
        <v>1</v>
      </c>
      <c r="AZ98" s="5">
        <v>0</v>
      </c>
      <c r="BA98" s="5">
        <f>C98</f>
        <v>1</v>
      </c>
      <c r="BB98" s="5">
        <v>0</v>
      </c>
      <c r="BC98" s="5">
        <v>0</v>
      </c>
      <c r="BD98" s="5">
        <v>1</v>
      </c>
      <c r="BE98" s="5">
        <v>1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f t="shared" si="93"/>
        <v>0</v>
      </c>
      <c r="BP98" s="5">
        <v>0</v>
      </c>
      <c r="BQ98" s="5">
        <f t="shared" si="94"/>
        <v>0</v>
      </c>
      <c r="BR98" s="5">
        <f t="shared" si="95"/>
        <v>0</v>
      </c>
      <c r="BS98" s="5">
        <f t="shared" si="85"/>
        <v>0</v>
      </c>
      <c r="BT98" s="5">
        <v>0</v>
      </c>
      <c r="BU98" s="23">
        <f t="shared" ref="BU98:BU141" si="128">1.5*BN98+1.5*BO98+1.5*BP98+BQ98+BR98+3*BS98+3*BT98</f>
        <v>0</v>
      </c>
      <c r="BV98" s="23">
        <f t="shared" ref="BV98:BV141" si="129">BN98+BO98+BP98+BQ98+BR98+BS98+BT98</f>
        <v>0</v>
      </c>
      <c r="BW98" s="5">
        <v>1</v>
      </c>
      <c r="BX98" s="5">
        <v>1</v>
      </c>
      <c r="BY98" s="5">
        <f t="shared" ref="BY98:BY141" si="130">IF(BV98&gt;1,2,1)</f>
        <v>1</v>
      </c>
      <c r="BZ98" s="4">
        <f t="shared" si="99"/>
        <v>0</v>
      </c>
      <c r="CA98" s="4">
        <f t="shared" si="100"/>
        <v>0</v>
      </c>
      <c r="CB98" s="4">
        <f t="shared" si="101"/>
        <v>0</v>
      </c>
      <c r="CC98" s="4">
        <f t="shared" si="102"/>
        <v>0</v>
      </c>
      <c r="CD98" s="4">
        <f t="shared" si="103"/>
        <v>0</v>
      </c>
      <c r="CE98" s="4">
        <f t="shared" si="104"/>
        <v>0</v>
      </c>
      <c r="CF98" s="4">
        <f t="shared" si="105"/>
        <v>0</v>
      </c>
      <c r="CG98" s="4">
        <f t="shared" si="106"/>
        <v>0</v>
      </c>
      <c r="CH98" s="4">
        <f>IF(F98&gt;65,1,0)</f>
        <v>1</v>
      </c>
      <c r="CI98" s="4">
        <f t="shared" si="78"/>
        <v>1</v>
      </c>
      <c r="CJ98" s="4">
        <f t="shared" si="21"/>
        <v>1</v>
      </c>
      <c r="CK98" s="4">
        <v>1</v>
      </c>
      <c r="CL98" s="4">
        <v>1</v>
      </c>
      <c r="CM98" s="4">
        <f t="shared" si="107"/>
        <v>1</v>
      </c>
      <c r="CN98" s="4">
        <f t="shared" si="108"/>
        <v>1</v>
      </c>
      <c r="CO98" s="4">
        <f t="shared" si="109"/>
        <v>1</v>
      </c>
      <c r="CP98" s="4">
        <v>0</v>
      </c>
      <c r="CQ98" s="4">
        <f t="shared" si="110"/>
        <v>1</v>
      </c>
      <c r="CR98" s="4">
        <f>C98</f>
        <v>1</v>
      </c>
      <c r="CS98" s="4">
        <v>0</v>
      </c>
      <c r="CT98" s="4">
        <v>0</v>
      </c>
      <c r="CV98" s="4">
        <v>0</v>
      </c>
      <c r="CW98" s="4">
        <f>B98</f>
        <v>0</v>
      </c>
      <c r="CX98" s="4">
        <v>0</v>
      </c>
      <c r="CY98" s="4">
        <v>0</v>
      </c>
      <c r="CZ98" s="5">
        <f>F98</f>
        <v>83</v>
      </c>
      <c r="DA98" s="4">
        <f>IF(E98=1,1,0)</f>
        <v>0</v>
      </c>
      <c r="DB98" s="4">
        <v>0</v>
      </c>
      <c r="DC98" s="4">
        <v>0</v>
      </c>
      <c r="DD98" s="4">
        <v>0</v>
      </c>
      <c r="DE98" s="4">
        <f>IF(M98&gt;110,1,0)</f>
        <v>0</v>
      </c>
      <c r="DF98" s="4">
        <f>IF(N98&lt;100,1,0)</f>
        <v>0</v>
      </c>
      <c r="DG98" s="4">
        <f>IF(Q98&gt;30,1,0)</f>
        <v>0</v>
      </c>
      <c r="DH98" s="4">
        <v>0</v>
      </c>
      <c r="DI98" s="4">
        <v>0</v>
      </c>
      <c r="DJ98" s="5">
        <f>IF(P98&lt;90,1,0)</f>
        <v>0</v>
      </c>
      <c r="DK98" s="4">
        <f t="shared" si="124"/>
        <v>83</v>
      </c>
      <c r="DL98" s="4">
        <v>2</v>
      </c>
      <c r="DM98" s="4">
        <v>1</v>
      </c>
      <c r="DN98" s="4">
        <v>2</v>
      </c>
      <c r="DO98" s="4">
        <f>M98</f>
        <v>74</v>
      </c>
      <c r="DP98" s="4">
        <f t="shared" si="81"/>
        <v>0</v>
      </c>
      <c r="DQ98" s="4">
        <f t="shared" si="82"/>
        <v>0</v>
      </c>
      <c r="DR98" s="4">
        <v>0</v>
      </c>
      <c r="DS98" s="4">
        <v>0</v>
      </c>
      <c r="DT98" s="4">
        <v>1</v>
      </c>
      <c r="DU98" s="4">
        <v>0</v>
      </c>
      <c r="DV98" s="4">
        <v>0</v>
      </c>
      <c r="FG98" s="6"/>
      <c r="FI98" s="5"/>
      <c r="GD98" s="4">
        <v>1</v>
      </c>
      <c r="GE98" s="4">
        <v>1</v>
      </c>
      <c r="GF98" s="4">
        <v>3</v>
      </c>
      <c r="GG98" s="4">
        <v>0</v>
      </c>
      <c r="GI98" s="4">
        <v>1</v>
      </c>
      <c r="GJ98" s="4">
        <v>0</v>
      </c>
      <c r="GK98" s="4">
        <v>0</v>
      </c>
      <c r="GL98" s="4">
        <v>1</v>
      </c>
      <c r="GM98" s="4">
        <v>0</v>
      </c>
      <c r="GN98" s="4">
        <v>1</v>
      </c>
      <c r="GO98" s="4">
        <v>0</v>
      </c>
      <c r="GP98" s="4">
        <v>0</v>
      </c>
      <c r="GQ98" s="4">
        <v>0</v>
      </c>
      <c r="GR98" s="4">
        <v>0</v>
      </c>
      <c r="GS98" s="4">
        <v>0</v>
      </c>
      <c r="GT98" s="4">
        <v>0</v>
      </c>
      <c r="GU98" s="4">
        <v>0</v>
      </c>
      <c r="GV98" s="4">
        <v>0</v>
      </c>
      <c r="GW98" s="4">
        <v>0</v>
      </c>
      <c r="GX98" s="4">
        <v>0</v>
      </c>
      <c r="GY98" s="4">
        <v>2</v>
      </c>
      <c r="GZ98" s="4">
        <v>1</v>
      </c>
      <c r="HA98" s="4">
        <v>3</v>
      </c>
      <c r="HB98" s="4">
        <v>0</v>
      </c>
      <c r="HC98" s="4">
        <v>0</v>
      </c>
      <c r="HD98" s="4">
        <v>0</v>
      </c>
      <c r="HE98" s="4">
        <v>1</v>
      </c>
      <c r="HF98" s="4">
        <v>1</v>
      </c>
      <c r="HG98" s="24">
        <v>30</v>
      </c>
      <c r="HH98" s="24">
        <v>32</v>
      </c>
      <c r="HI98" s="5">
        <f t="shared" si="127"/>
        <v>0</v>
      </c>
      <c r="HJ98" s="24">
        <v>22</v>
      </c>
      <c r="HK98" s="24">
        <v>28</v>
      </c>
      <c r="HL98" s="4">
        <v>40</v>
      </c>
      <c r="HM98" s="4">
        <v>0</v>
      </c>
      <c r="HN98" s="4">
        <v>0</v>
      </c>
      <c r="HO98" s="7">
        <v>0.01</v>
      </c>
      <c r="HP98" s="4">
        <v>0</v>
      </c>
      <c r="HQ98" s="7">
        <v>50</v>
      </c>
      <c r="HR98" s="4">
        <v>0</v>
      </c>
      <c r="HS98" s="7">
        <v>18</v>
      </c>
      <c r="HT98" s="4">
        <v>0</v>
      </c>
      <c r="HU98" s="4">
        <v>3958</v>
      </c>
      <c r="HV98" s="4">
        <v>1</v>
      </c>
      <c r="HW98" s="7">
        <v>80.5</v>
      </c>
      <c r="HX98" s="4">
        <v>0</v>
      </c>
      <c r="HY98" s="4">
        <v>58</v>
      </c>
      <c r="HZ98" s="24">
        <v>56.3</v>
      </c>
      <c r="IA98" s="4">
        <v>0</v>
      </c>
      <c r="IB98" s="7">
        <v>4.0279999999999996</v>
      </c>
      <c r="IC98" s="4">
        <v>0</v>
      </c>
      <c r="ID98" s="7">
        <v>4.1580000000000004</v>
      </c>
      <c r="IE98" s="4">
        <v>127.8</v>
      </c>
      <c r="IF98" s="4">
        <v>0</v>
      </c>
      <c r="IG98" s="4">
        <v>142</v>
      </c>
      <c r="IH98" s="4">
        <v>0</v>
      </c>
      <c r="II98" s="4">
        <v>1</v>
      </c>
      <c r="IJ98" s="4">
        <v>7</v>
      </c>
      <c r="IK98" s="4">
        <v>0</v>
      </c>
      <c r="IL98" s="24">
        <v>26.1</v>
      </c>
      <c r="IM98" s="7">
        <v>4.24</v>
      </c>
      <c r="IO98" s="24">
        <v>0.83</v>
      </c>
      <c r="IP98" s="24">
        <v>132</v>
      </c>
      <c r="IQ98" s="7">
        <v>7.02</v>
      </c>
      <c r="IU98" s="7">
        <v>30.9</v>
      </c>
      <c r="IV98" s="4">
        <v>1</v>
      </c>
      <c r="IW98" s="24">
        <v>5.3</v>
      </c>
      <c r="IX98" s="4">
        <f t="shared" si="123"/>
        <v>0</v>
      </c>
    </row>
    <row r="99" spans="1:258" x14ac:dyDescent="0.25">
      <c r="E99" s="5"/>
      <c r="F99" s="5"/>
      <c r="G99" s="55"/>
      <c r="H99" s="6"/>
      <c r="I99" s="5"/>
      <c r="J99" s="6">
        <f t="shared" si="117"/>
        <v>0</v>
      </c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>
        <f>C99</f>
        <v>0</v>
      </c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23">
        <f t="shared" si="128"/>
        <v>0</v>
      </c>
      <c r="BV99" s="23">
        <f t="shared" si="129"/>
        <v>0</v>
      </c>
      <c r="BW99" s="5"/>
      <c r="BX99" s="5"/>
      <c r="BY99" s="5">
        <f t="shared" si="130"/>
        <v>1</v>
      </c>
      <c r="CR99" s="4">
        <f>C99</f>
        <v>0</v>
      </c>
      <c r="CZ99" s="5">
        <f>F99</f>
        <v>0</v>
      </c>
      <c r="DA99" s="4">
        <f>IF(E99=1,1,0)</f>
        <v>0</v>
      </c>
      <c r="DE99" s="4">
        <f>IF(M99&gt;110,1,0)</f>
        <v>0</v>
      </c>
      <c r="DF99" s="4">
        <f>IF(N99&lt;100,1,0)</f>
        <v>1</v>
      </c>
      <c r="DG99" s="4">
        <f>IF(Q99&gt;30,1,0)</f>
        <v>0</v>
      </c>
      <c r="DJ99" s="5">
        <f>IF(P99&lt;90,1,0)</f>
        <v>1</v>
      </c>
      <c r="DK99" s="4">
        <f t="shared" si="124"/>
        <v>50</v>
      </c>
      <c r="DM99" s="4">
        <f t="shared" si="119"/>
        <v>2</v>
      </c>
      <c r="EB99" s="24" t="e">
        <f>EA99/J99</f>
        <v>#DIV/0!</v>
      </c>
      <c r="FG99" s="6" t="e">
        <f t="shared" si="120"/>
        <v>#DIV/0!</v>
      </c>
      <c r="FI99" s="5" t="e">
        <f t="shared" si="121"/>
        <v>#DIV/0!</v>
      </c>
      <c r="FN99" s="31" t="e">
        <f t="shared" si="122"/>
        <v>#DIV/0!</v>
      </c>
      <c r="HI99" s="5">
        <f t="shared" si="127"/>
        <v>0</v>
      </c>
    </row>
    <row r="100" spans="1:258" x14ac:dyDescent="0.25">
      <c r="E100" s="5"/>
      <c r="F100" s="5"/>
      <c r="G100" s="55"/>
      <c r="H100" s="6"/>
      <c r="I100" s="5"/>
      <c r="J100" s="6">
        <f t="shared" si="117"/>
        <v>0</v>
      </c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>
        <f>C100</f>
        <v>0</v>
      </c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23">
        <f t="shared" si="128"/>
        <v>0</v>
      </c>
      <c r="BV100" s="23">
        <f t="shared" si="129"/>
        <v>0</v>
      </c>
      <c r="BW100" s="5"/>
      <c r="BX100" s="5"/>
      <c r="BY100" s="5">
        <f t="shared" si="130"/>
        <v>1</v>
      </c>
      <c r="CR100" s="4">
        <f>C100</f>
        <v>0</v>
      </c>
      <c r="CZ100" s="5">
        <f>F100</f>
        <v>0</v>
      </c>
      <c r="DA100" s="4">
        <f>IF(E100=1,1,0)</f>
        <v>0</v>
      </c>
      <c r="DE100" s="4">
        <f>IF(M100&gt;110,1,0)</f>
        <v>0</v>
      </c>
      <c r="DF100" s="4">
        <f>IF(N100&lt;100,1,0)</f>
        <v>1</v>
      </c>
      <c r="DG100" s="4">
        <f>IF(Q100&gt;30,1,0)</f>
        <v>0</v>
      </c>
      <c r="DJ100" s="5">
        <f>IF(P100&lt;90,1,0)</f>
        <v>1</v>
      </c>
      <c r="DK100" s="4">
        <f t="shared" si="124"/>
        <v>50</v>
      </c>
      <c r="DM100" s="4">
        <f t="shared" si="119"/>
        <v>2</v>
      </c>
      <c r="EB100" s="24" t="e">
        <f>EA100/J100</f>
        <v>#DIV/0!</v>
      </c>
      <c r="FG100" s="6" t="e">
        <f t="shared" si="120"/>
        <v>#DIV/0!</v>
      </c>
      <c r="FI100" s="5" t="e">
        <f t="shared" si="121"/>
        <v>#DIV/0!</v>
      </c>
      <c r="FN100" s="31" t="e">
        <f t="shared" si="122"/>
        <v>#DIV/0!</v>
      </c>
      <c r="HI100" s="5">
        <f t="shared" si="127"/>
        <v>0</v>
      </c>
    </row>
    <row r="101" spans="1:258" x14ac:dyDescent="0.25">
      <c r="E101" s="5"/>
      <c r="F101" s="5"/>
      <c r="G101" s="55"/>
      <c r="H101" s="6"/>
      <c r="I101" s="5"/>
      <c r="J101" s="6">
        <f t="shared" si="117"/>
        <v>0</v>
      </c>
      <c r="K101" s="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>
        <f>C101</f>
        <v>0</v>
      </c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23">
        <f t="shared" si="128"/>
        <v>0</v>
      </c>
      <c r="BV101" s="23">
        <f t="shared" si="129"/>
        <v>0</v>
      </c>
      <c r="BW101" s="5"/>
      <c r="BX101" s="5"/>
      <c r="BY101" s="5">
        <f t="shared" si="130"/>
        <v>1</v>
      </c>
      <c r="CR101" s="4">
        <f>C101</f>
        <v>0</v>
      </c>
      <c r="CZ101" s="5">
        <f>F101</f>
        <v>0</v>
      </c>
      <c r="DA101" s="4">
        <f>IF(E101=1,1,0)</f>
        <v>0</v>
      </c>
      <c r="DE101" s="4">
        <f>IF(M101&gt;110,1,0)</f>
        <v>0</v>
      </c>
      <c r="DF101" s="4">
        <f>IF(N101&lt;100,1,0)</f>
        <v>1</v>
      </c>
      <c r="DG101" s="4">
        <f>IF(Q101&gt;30,1,0)</f>
        <v>0</v>
      </c>
      <c r="DJ101" s="5">
        <f>IF(P101&lt;90,1,0)</f>
        <v>1</v>
      </c>
      <c r="DK101" s="4">
        <f t="shared" si="124"/>
        <v>50</v>
      </c>
      <c r="DM101" s="4">
        <f t="shared" si="119"/>
        <v>2</v>
      </c>
      <c r="EB101" s="24" t="e">
        <f>EA101/J101</f>
        <v>#DIV/0!</v>
      </c>
      <c r="FG101" s="6" t="e">
        <f t="shared" si="120"/>
        <v>#DIV/0!</v>
      </c>
      <c r="FI101" s="5" t="e">
        <f t="shared" si="121"/>
        <v>#DIV/0!</v>
      </c>
      <c r="FN101" s="31" t="e">
        <f t="shared" si="122"/>
        <v>#DIV/0!</v>
      </c>
      <c r="HI101" s="5">
        <f t="shared" si="127"/>
        <v>0</v>
      </c>
    </row>
    <row r="102" spans="1:258" x14ac:dyDescent="0.25">
      <c r="E102" s="5"/>
      <c r="F102" s="5"/>
      <c r="G102" s="55"/>
      <c r="H102" s="6"/>
      <c r="I102" s="5"/>
      <c r="J102" s="6">
        <f t="shared" si="117"/>
        <v>0</v>
      </c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>
        <f>C102</f>
        <v>0</v>
      </c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23">
        <f t="shared" si="128"/>
        <v>0</v>
      </c>
      <c r="BV102" s="23">
        <f t="shared" si="129"/>
        <v>0</v>
      </c>
      <c r="BW102" s="5"/>
      <c r="BX102" s="5"/>
      <c r="BY102" s="5">
        <f t="shared" si="130"/>
        <v>1</v>
      </c>
      <c r="CR102" s="4">
        <f>C102</f>
        <v>0</v>
      </c>
      <c r="CZ102" s="5">
        <f>F102</f>
        <v>0</v>
      </c>
      <c r="DA102" s="4">
        <f>IF(E102=1,1,0)</f>
        <v>0</v>
      </c>
      <c r="DE102" s="4">
        <f>IF(M102&gt;110,1,0)</f>
        <v>0</v>
      </c>
      <c r="DF102" s="4">
        <f>IF(N102&lt;100,1,0)</f>
        <v>1</v>
      </c>
      <c r="DG102" s="4">
        <f>IF(Q102&gt;30,1,0)</f>
        <v>0</v>
      </c>
      <c r="DJ102" s="5">
        <f>IF(P102&lt;90,1,0)</f>
        <v>1</v>
      </c>
      <c r="DK102" s="4">
        <f t="shared" si="124"/>
        <v>50</v>
      </c>
      <c r="DM102" s="4">
        <f t="shared" si="119"/>
        <v>2</v>
      </c>
      <c r="EB102" s="24" t="e">
        <f>EA102/J102</f>
        <v>#DIV/0!</v>
      </c>
      <c r="FG102" s="6" t="e">
        <f t="shared" si="120"/>
        <v>#DIV/0!</v>
      </c>
      <c r="FI102" s="5" t="e">
        <f t="shared" si="121"/>
        <v>#DIV/0!</v>
      </c>
      <c r="FN102" s="31" t="e">
        <f t="shared" ref="FN102:FN141" si="131">(FK102-FM102)/FK102</f>
        <v>#DIV/0!</v>
      </c>
      <c r="HI102" s="5">
        <f t="shared" si="127"/>
        <v>0</v>
      </c>
    </row>
    <row r="103" spans="1:258" x14ac:dyDescent="0.25">
      <c r="E103" s="5"/>
      <c r="F103" s="5"/>
      <c r="G103" s="55"/>
      <c r="H103" s="6"/>
      <c r="I103" s="5"/>
      <c r="J103" s="6">
        <f t="shared" si="117"/>
        <v>0</v>
      </c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>
        <f>C103</f>
        <v>0</v>
      </c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23">
        <f t="shared" si="128"/>
        <v>0</v>
      </c>
      <c r="BV103" s="23">
        <f t="shared" si="129"/>
        <v>0</v>
      </c>
      <c r="BW103" s="5"/>
      <c r="BX103" s="5"/>
      <c r="BY103" s="5">
        <f t="shared" si="130"/>
        <v>1</v>
      </c>
      <c r="CR103" s="4">
        <f>C103</f>
        <v>0</v>
      </c>
      <c r="CZ103" s="5">
        <f>F103</f>
        <v>0</v>
      </c>
      <c r="DA103" s="4">
        <f>IF(E103=1,1,0)</f>
        <v>0</v>
      </c>
      <c r="DE103" s="4">
        <f>IF(M103&gt;110,1,0)</f>
        <v>0</v>
      </c>
      <c r="DF103" s="4">
        <f>IF(N103&lt;100,1,0)</f>
        <v>1</v>
      </c>
      <c r="DG103" s="4">
        <f>IF(Q103&gt;30,1,0)</f>
        <v>0</v>
      </c>
      <c r="DJ103" s="5">
        <f>IF(P103&lt;90,1,0)</f>
        <v>1</v>
      </c>
      <c r="DK103" s="4">
        <f t="shared" si="124"/>
        <v>50</v>
      </c>
      <c r="DM103" s="4">
        <f t="shared" si="119"/>
        <v>2</v>
      </c>
      <c r="EB103" s="24" t="e">
        <f>EA103/J103</f>
        <v>#DIV/0!</v>
      </c>
      <c r="FG103" s="6" t="e">
        <f t="shared" si="120"/>
        <v>#DIV/0!</v>
      </c>
      <c r="FI103" s="5" t="e">
        <f t="shared" si="121"/>
        <v>#DIV/0!</v>
      </c>
      <c r="FN103" s="31" t="e">
        <f t="shared" si="131"/>
        <v>#DIV/0!</v>
      </c>
      <c r="HI103" s="5">
        <f t="shared" si="127"/>
        <v>0</v>
      </c>
    </row>
    <row r="104" spans="1:258" x14ac:dyDescent="0.25">
      <c r="E104" s="5"/>
      <c r="F104" s="5"/>
      <c r="G104" s="55"/>
      <c r="H104" s="6"/>
      <c r="I104" s="5"/>
      <c r="J104" s="6">
        <f t="shared" si="117"/>
        <v>0</v>
      </c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>
        <f>C104</f>
        <v>0</v>
      </c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23">
        <f t="shared" si="128"/>
        <v>0</v>
      </c>
      <c r="BV104" s="23">
        <f t="shared" si="129"/>
        <v>0</v>
      </c>
      <c r="BW104" s="5"/>
      <c r="BX104" s="5"/>
      <c r="BY104" s="5">
        <f t="shared" si="130"/>
        <v>1</v>
      </c>
      <c r="CR104" s="4">
        <f>C104</f>
        <v>0</v>
      </c>
      <c r="CZ104" s="5">
        <f>F104</f>
        <v>0</v>
      </c>
      <c r="DA104" s="4">
        <f>IF(E104=1,1,0)</f>
        <v>0</v>
      </c>
      <c r="DE104" s="4">
        <f>IF(M104&gt;110,1,0)</f>
        <v>0</v>
      </c>
      <c r="DF104" s="4">
        <f>IF(N104&lt;100,1,0)</f>
        <v>1</v>
      </c>
      <c r="DG104" s="4">
        <f>IF(Q104&gt;30,1,0)</f>
        <v>0</v>
      </c>
      <c r="DJ104" s="5">
        <f>IF(P104&lt;90,1,0)</f>
        <v>1</v>
      </c>
      <c r="DK104" s="4">
        <f t="shared" si="124"/>
        <v>50</v>
      </c>
      <c r="DM104" s="4">
        <f t="shared" si="119"/>
        <v>2</v>
      </c>
      <c r="EB104" s="24" t="e">
        <f>EA104/J104</f>
        <v>#DIV/0!</v>
      </c>
      <c r="FG104" s="6" t="e">
        <f t="shared" si="120"/>
        <v>#DIV/0!</v>
      </c>
      <c r="FI104" s="5" t="e">
        <f t="shared" si="121"/>
        <v>#DIV/0!</v>
      </c>
      <c r="FN104" s="31" t="e">
        <f t="shared" si="131"/>
        <v>#DIV/0!</v>
      </c>
      <c r="HI104" s="5">
        <f t="shared" si="127"/>
        <v>0</v>
      </c>
    </row>
    <row r="105" spans="1:258" x14ac:dyDescent="0.25">
      <c r="E105" s="5"/>
      <c r="F105" s="5"/>
      <c r="G105" s="55"/>
      <c r="H105" s="6"/>
      <c r="I105" s="5"/>
      <c r="J105" s="6">
        <f t="shared" si="117"/>
        <v>0</v>
      </c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>
        <f>C105</f>
        <v>0</v>
      </c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23">
        <f t="shared" si="128"/>
        <v>0</v>
      </c>
      <c r="BV105" s="23">
        <f t="shared" si="129"/>
        <v>0</v>
      </c>
      <c r="BW105" s="5"/>
      <c r="BX105" s="5"/>
      <c r="BY105" s="5">
        <f t="shared" si="130"/>
        <v>1</v>
      </c>
      <c r="CR105" s="4">
        <f>C105</f>
        <v>0</v>
      </c>
      <c r="CZ105" s="5">
        <f>F105</f>
        <v>0</v>
      </c>
      <c r="DA105" s="4">
        <f>IF(E105=1,1,0)</f>
        <v>0</v>
      </c>
      <c r="DE105" s="4">
        <f>IF(M105&gt;110,1,0)</f>
        <v>0</v>
      </c>
      <c r="DF105" s="4">
        <f>IF(N105&lt;100,1,0)</f>
        <v>1</v>
      </c>
      <c r="DG105" s="4">
        <f>IF(Q105&gt;30,1,0)</f>
        <v>0</v>
      </c>
      <c r="DJ105" s="5">
        <f>IF(P105&lt;90,1,0)</f>
        <v>1</v>
      </c>
      <c r="DK105" s="4">
        <f t="shared" si="124"/>
        <v>50</v>
      </c>
      <c r="DM105" s="4">
        <f t="shared" si="119"/>
        <v>2</v>
      </c>
      <c r="EB105" s="24" t="e">
        <f>EA105/J105</f>
        <v>#DIV/0!</v>
      </c>
      <c r="FG105" s="6" t="e">
        <f t="shared" si="120"/>
        <v>#DIV/0!</v>
      </c>
      <c r="FI105" s="5" t="e">
        <f t="shared" si="121"/>
        <v>#DIV/0!</v>
      </c>
      <c r="FN105" s="31" t="e">
        <f t="shared" si="131"/>
        <v>#DIV/0!</v>
      </c>
      <c r="HI105" s="5">
        <f t="shared" si="127"/>
        <v>0</v>
      </c>
    </row>
    <row r="106" spans="1:258" x14ac:dyDescent="0.25">
      <c r="E106" s="5"/>
      <c r="F106" s="5"/>
      <c r="G106" s="55"/>
      <c r="H106" s="6"/>
      <c r="I106" s="5"/>
      <c r="J106" s="6">
        <f t="shared" si="117"/>
        <v>0</v>
      </c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>
        <f>C106</f>
        <v>0</v>
      </c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23">
        <f t="shared" si="128"/>
        <v>0</v>
      </c>
      <c r="BV106" s="23">
        <f t="shared" si="129"/>
        <v>0</v>
      </c>
      <c r="BW106" s="5"/>
      <c r="BX106" s="5"/>
      <c r="BY106" s="5">
        <f t="shared" si="130"/>
        <v>1</v>
      </c>
      <c r="CR106" s="4">
        <f>C106</f>
        <v>0</v>
      </c>
      <c r="CZ106" s="5">
        <f>F106</f>
        <v>0</v>
      </c>
      <c r="DA106" s="4">
        <f>IF(E106=1,1,0)</f>
        <v>0</v>
      </c>
      <c r="DE106" s="4">
        <f>IF(M106&gt;110,1,0)</f>
        <v>0</v>
      </c>
      <c r="DF106" s="4">
        <f>IF(N106&lt;100,1,0)</f>
        <v>1</v>
      </c>
      <c r="DG106" s="4">
        <f>IF(Q106&gt;30,1,0)</f>
        <v>0</v>
      </c>
      <c r="DJ106" s="5">
        <f>IF(P106&lt;90,1,0)</f>
        <v>1</v>
      </c>
      <c r="DK106" s="4">
        <f t="shared" si="124"/>
        <v>50</v>
      </c>
      <c r="DM106" s="4">
        <f t="shared" si="119"/>
        <v>2</v>
      </c>
      <c r="EB106" s="24" t="e">
        <f>EA106/J106</f>
        <v>#DIV/0!</v>
      </c>
      <c r="FG106" s="6" t="e">
        <f t="shared" si="120"/>
        <v>#DIV/0!</v>
      </c>
      <c r="FI106" s="5" t="e">
        <f t="shared" si="121"/>
        <v>#DIV/0!</v>
      </c>
      <c r="FN106" s="31" t="e">
        <f t="shared" si="131"/>
        <v>#DIV/0!</v>
      </c>
      <c r="HI106" s="5">
        <f t="shared" si="127"/>
        <v>0</v>
      </c>
    </row>
    <row r="107" spans="1:258" x14ac:dyDescent="0.25">
      <c r="E107" s="5"/>
      <c r="F107" s="5"/>
      <c r="G107" s="55"/>
      <c r="H107" s="6"/>
      <c r="I107" s="5"/>
      <c r="J107" s="6">
        <f t="shared" si="117"/>
        <v>0</v>
      </c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>
        <f>C107</f>
        <v>0</v>
      </c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23">
        <f t="shared" si="128"/>
        <v>0</v>
      </c>
      <c r="BV107" s="23">
        <f t="shared" si="129"/>
        <v>0</v>
      </c>
      <c r="BW107" s="5"/>
      <c r="BX107" s="5"/>
      <c r="BY107" s="5">
        <f t="shared" si="130"/>
        <v>1</v>
      </c>
      <c r="CR107" s="4">
        <f>C107</f>
        <v>0</v>
      </c>
      <c r="CZ107" s="5">
        <f>F107</f>
        <v>0</v>
      </c>
      <c r="DA107" s="4">
        <f>IF(E107=1,1,0)</f>
        <v>0</v>
      </c>
      <c r="DE107" s="4">
        <f>IF(M107&gt;110,1,0)</f>
        <v>0</v>
      </c>
      <c r="DF107" s="4">
        <f>IF(N107&lt;100,1,0)</f>
        <v>1</v>
      </c>
      <c r="DG107" s="4">
        <f>IF(Q107&gt;30,1,0)</f>
        <v>0</v>
      </c>
      <c r="DJ107" s="5">
        <f>IF(P107&lt;90,1,0)</f>
        <v>1</v>
      </c>
      <c r="DK107" s="4">
        <f t="shared" si="124"/>
        <v>50</v>
      </c>
      <c r="DM107" s="4">
        <f t="shared" si="119"/>
        <v>2</v>
      </c>
      <c r="EB107" s="24" t="e">
        <f>EA107/J107</f>
        <v>#DIV/0!</v>
      </c>
      <c r="FG107" s="6" t="e">
        <f t="shared" si="120"/>
        <v>#DIV/0!</v>
      </c>
      <c r="FI107" s="5" t="e">
        <f t="shared" si="121"/>
        <v>#DIV/0!</v>
      </c>
      <c r="FN107" s="31" t="e">
        <f t="shared" si="131"/>
        <v>#DIV/0!</v>
      </c>
      <c r="HI107" s="5">
        <f t="shared" si="127"/>
        <v>0</v>
      </c>
    </row>
    <row r="108" spans="1:258" x14ac:dyDescent="0.25">
      <c r="E108" s="5"/>
      <c r="F108" s="5"/>
      <c r="G108" s="55"/>
      <c r="H108" s="6"/>
      <c r="I108" s="5"/>
      <c r="J108" s="6">
        <f t="shared" si="117"/>
        <v>0</v>
      </c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>
        <f>C108</f>
        <v>0</v>
      </c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23">
        <f t="shared" si="128"/>
        <v>0</v>
      </c>
      <c r="BV108" s="23">
        <f t="shared" si="129"/>
        <v>0</v>
      </c>
      <c r="BW108" s="5"/>
      <c r="BX108" s="5"/>
      <c r="BY108" s="5">
        <f t="shared" si="130"/>
        <v>1</v>
      </c>
      <c r="CR108" s="4">
        <f>C108</f>
        <v>0</v>
      </c>
      <c r="CZ108" s="5">
        <f>F108</f>
        <v>0</v>
      </c>
      <c r="DA108" s="4">
        <f>IF(E108=1,1,0)</f>
        <v>0</v>
      </c>
      <c r="DE108" s="4">
        <f>IF(M108&gt;110,1,0)</f>
        <v>0</v>
      </c>
      <c r="DF108" s="4">
        <f>IF(N108&lt;100,1,0)</f>
        <v>1</v>
      </c>
      <c r="DG108" s="4">
        <f>IF(Q108&gt;30,1,0)</f>
        <v>0</v>
      </c>
      <c r="DJ108" s="5">
        <f>IF(P108&lt;90,1,0)</f>
        <v>1</v>
      </c>
      <c r="DK108" s="4">
        <f t="shared" si="124"/>
        <v>50</v>
      </c>
      <c r="DM108" s="4">
        <f t="shared" si="119"/>
        <v>2</v>
      </c>
      <c r="EB108" s="24" t="e">
        <f>EA108/J108</f>
        <v>#DIV/0!</v>
      </c>
      <c r="FG108" s="6" t="e">
        <f t="shared" si="120"/>
        <v>#DIV/0!</v>
      </c>
      <c r="FI108" s="5" t="e">
        <f t="shared" si="121"/>
        <v>#DIV/0!</v>
      </c>
      <c r="FN108" s="31" t="e">
        <f t="shared" si="131"/>
        <v>#DIV/0!</v>
      </c>
      <c r="HI108" s="5">
        <f t="shared" si="127"/>
        <v>0</v>
      </c>
    </row>
    <row r="109" spans="1:258" x14ac:dyDescent="0.25">
      <c r="E109" s="5"/>
      <c r="F109" s="5"/>
      <c r="G109" s="55"/>
      <c r="H109" s="6"/>
      <c r="I109" s="5"/>
      <c r="J109" s="6">
        <f t="shared" si="117"/>
        <v>0</v>
      </c>
      <c r="K109" s="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>
        <f>C109</f>
        <v>0</v>
      </c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23">
        <f t="shared" si="128"/>
        <v>0</v>
      </c>
      <c r="BV109" s="23">
        <f t="shared" si="129"/>
        <v>0</v>
      </c>
      <c r="BW109" s="5"/>
      <c r="BX109" s="5"/>
      <c r="BY109" s="5">
        <f t="shared" si="130"/>
        <v>1</v>
      </c>
      <c r="CR109" s="4">
        <f>C109</f>
        <v>0</v>
      </c>
      <c r="CZ109" s="5">
        <f>F109</f>
        <v>0</v>
      </c>
      <c r="DA109" s="4">
        <f>IF(E109=1,1,0)</f>
        <v>0</v>
      </c>
      <c r="DE109" s="4">
        <f>IF(M109&gt;110,1,0)</f>
        <v>0</v>
      </c>
      <c r="DF109" s="4">
        <f>IF(N109&lt;100,1,0)</f>
        <v>1</v>
      </c>
      <c r="DG109" s="4">
        <f>IF(Q109&gt;30,1,0)</f>
        <v>0</v>
      </c>
      <c r="DJ109" s="5">
        <f>IF(P109&lt;90,1,0)</f>
        <v>1</v>
      </c>
      <c r="DK109" s="4">
        <f t="shared" si="124"/>
        <v>50</v>
      </c>
      <c r="DM109" s="4">
        <f t="shared" si="119"/>
        <v>2</v>
      </c>
      <c r="EB109" s="24" t="e">
        <f>EA109/J109</f>
        <v>#DIV/0!</v>
      </c>
      <c r="FG109" s="6" t="e">
        <f t="shared" si="120"/>
        <v>#DIV/0!</v>
      </c>
      <c r="FI109" s="5" t="e">
        <f t="shared" si="121"/>
        <v>#DIV/0!</v>
      </c>
      <c r="FN109" s="31" t="e">
        <f t="shared" si="131"/>
        <v>#DIV/0!</v>
      </c>
      <c r="HI109" s="5">
        <f t="shared" si="127"/>
        <v>0</v>
      </c>
    </row>
    <row r="110" spans="1:258" x14ac:dyDescent="0.25">
      <c r="E110" s="5"/>
      <c r="F110" s="5"/>
      <c r="G110" s="55"/>
      <c r="H110" s="6"/>
      <c r="I110" s="5"/>
      <c r="J110" s="6">
        <f t="shared" si="117"/>
        <v>0</v>
      </c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>
        <f>C110</f>
        <v>0</v>
      </c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23">
        <f t="shared" si="128"/>
        <v>0</v>
      </c>
      <c r="BV110" s="23">
        <f t="shared" si="129"/>
        <v>0</v>
      </c>
      <c r="BW110" s="5"/>
      <c r="BX110" s="5"/>
      <c r="BY110" s="5">
        <f t="shared" si="130"/>
        <v>1</v>
      </c>
      <c r="CR110" s="4">
        <f>C110</f>
        <v>0</v>
      </c>
      <c r="CZ110" s="5">
        <f>F110</f>
        <v>0</v>
      </c>
      <c r="DA110" s="4">
        <f>IF(E110=1,1,0)</f>
        <v>0</v>
      </c>
      <c r="DE110" s="4">
        <f>IF(M110&gt;110,1,0)</f>
        <v>0</v>
      </c>
      <c r="DF110" s="4">
        <f>IF(N110&lt;100,1,0)</f>
        <v>1</v>
      </c>
      <c r="DG110" s="4">
        <f>IF(Q110&gt;30,1,0)</f>
        <v>0</v>
      </c>
      <c r="DJ110" s="5">
        <f>IF(P110&lt;90,1,0)</f>
        <v>1</v>
      </c>
      <c r="DK110" s="4">
        <f t="shared" si="124"/>
        <v>50</v>
      </c>
      <c r="DM110" s="4">
        <f t="shared" si="119"/>
        <v>2</v>
      </c>
      <c r="EB110" s="24" t="e">
        <f>EA110/J110</f>
        <v>#DIV/0!</v>
      </c>
      <c r="FG110" s="6" t="e">
        <f t="shared" si="120"/>
        <v>#DIV/0!</v>
      </c>
      <c r="FI110" s="5" t="e">
        <f t="shared" si="121"/>
        <v>#DIV/0!</v>
      </c>
      <c r="FN110" s="31" t="e">
        <f t="shared" si="131"/>
        <v>#DIV/0!</v>
      </c>
      <c r="HI110" s="5">
        <f t="shared" si="127"/>
        <v>0</v>
      </c>
    </row>
    <row r="111" spans="1:258" x14ac:dyDescent="0.25">
      <c r="E111" s="5"/>
      <c r="F111" s="5"/>
      <c r="G111" s="55"/>
      <c r="H111" s="6"/>
      <c r="I111" s="5"/>
      <c r="J111" s="6">
        <f t="shared" si="117"/>
        <v>0</v>
      </c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>
        <f>C111</f>
        <v>0</v>
      </c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23">
        <f t="shared" si="128"/>
        <v>0</v>
      </c>
      <c r="BV111" s="23">
        <f t="shared" si="129"/>
        <v>0</v>
      </c>
      <c r="BW111" s="5"/>
      <c r="BX111" s="5"/>
      <c r="BY111" s="5">
        <f t="shared" si="130"/>
        <v>1</v>
      </c>
      <c r="CR111" s="4">
        <f>C111</f>
        <v>0</v>
      </c>
      <c r="CZ111" s="5">
        <f>F111</f>
        <v>0</v>
      </c>
      <c r="DA111" s="4">
        <f>IF(E111=1,1,0)</f>
        <v>0</v>
      </c>
      <c r="DE111" s="4">
        <f>IF(M111&gt;110,1,0)</f>
        <v>0</v>
      </c>
      <c r="DF111" s="4">
        <f>IF(N111&lt;100,1,0)</f>
        <v>1</v>
      </c>
      <c r="DG111" s="4">
        <f>IF(Q111&gt;30,1,0)</f>
        <v>0</v>
      </c>
      <c r="DJ111" s="5">
        <f>IF(P111&lt;90,1,0)</f>
        <v>1</v>
      </c>
      <c r="DK111" s="4">
        <f t="shared" si="124"/>
        <v>50</v>
      </c>
      <c r="DM111" s="4">
        <f t="shared" si="119"/>
        <v>2</v>
      </c>
      <c r="EB111" s="24" t="e">
        <f>EA111/J111</f>
        <v>#DIV/0!</v>
      </c>
      <c r="FG111" s="6" t="e">
        <f t="shared" si="120"/>
        <v>#DIV/0!</v>
      </c>
      <c r="FI111" s="5" t="e">
        <f t="shared" si="121"/>
        <v>#DIV/0!</v>
      </c>
      <c r="FN111" s="31" t="e">
        <f t="shared" si="131"/>
        <v>#DIV/0!</v>
      </c>
      <c r="HI111" s="5">
        <f t="shared" si="127"/>
        <v>0</v>
      </c>
    </row>
    <row r="112" spans="1:258" x14ac:dyDescent="0.25">
      <c r="E112" s="5"/>
      <c r="F112" s="5"/>
      <c r="G112" s="55"/>
      <c r="H112" s="6"/>
      <c r="I112" s="5"/>
      <c r="J112" s="6">
        <f t="shared" si="117"/>
        <v>0</v>
      </c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>
        <f>C112</f>
        <v>0</v>
      </c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23">
        <f t="shared" si="128"/>
        <v>0</v>
      </c>
      <c r="BV112" s="23">
        <f t="shared" si="129"/>
        <v>0</v>
      </c>
      <c r="BW112" s="5"/>
      <c r="BX112" s="5"/>
      <c r="BY112" s="5">
        <f t="shared" si="130"/>
        <v>1</v>
      </c>
      <c r="CR112" s="4">
        <f>C112</f>
        <v>0</v>
      </c>
      <c r="CZ112" s="5">
        <f>F112</f>
        <v>0</v>
      </c>
      <c r="DA112" s="4">
        <f>IF(E112=1,1,0)</f>
        <v>0</v>
      </c>
      <c r="DE112" s="4">
        <f>IF(M112&gt;110,1,0)</f>
        <v>0</v>
      </c>
      <c r="DF112" s="4">
        <f>IF(N112&lt;100,1,0)</f>
        <v>1</v>
      </c>
      <c r="DG112" s="4">
        <f>IF(Q112&gt;30,1,0)</f>
        <v>0</v>
      </c>
      <c r="DJ112" s="5">
        <f>IF(P112&lt;90,1,0)</f>
        <v>1</v>
      </c>
      <c r="DK112" s="4">
        <f t="shared" si="124"/>
        <v>50</v>
      </c>
      <c r="DM112" s="4">
        <f t="shared" si="119"/>
        <v>2</v>
      </c>
      <c r="EB112" s="24" t="e">
        <f>EA112/J112</f>
        <v>#DIV/0!</v>
      </c>
      <c r="FG112" s="6" t="e">
        <f t="shared" si="120"/>
        <v>#DIV/0!</v>
      </c>
      <c r="FI112" s="5" t="e">
        <f t="shared" si="121"/>
        <v>#DIV/0!</v>
      </c>
      <c r="FN112" s="31" t="e">
        <f t="shared" si="131"/>
        <v>#DIV/0!</v>
      </c>
      <c r="HI112" s="5">
        <f t="shared" si="127"/>
        <v>0</v>
      </c>
    </row>
    <row r="113" spans="5:217" x14ac:dyDescent="0.25">
      <c r="E113" s="5"/>
      <c r="F113" s="5"/>
      <c r="G113" s="55"/>
      <c r="H113" s="6"/>
      <c r="I113" s="5"/>
      <c r="J113" s="6">
        <f t="shared" si="117"/>
        <v>0</v>
      </c>
      <c r="K113" s="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>
        <f>C113</f>
        <v>0</v>
      </c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23">
        <f t="shared" si="128"/>
        <v>0</v>
      </c>
      <c r="BV113" s="23">
        <f t="shared" si="129"/>
        <v>0</v>
      </c>
      <c r="BW113" s="5"/>
      <c r="BX113" s="5"/>
      <c r="BY113" s="5">
        <f t="shared" si="130"/>
        <v>1</v>
      </c>
      <c r="CR113" s="4">
        <f>C113</f>
        <v>0</v>
      </c>
      <c r="CZ113" s="5">
        <f>F113</f>
        <v>0</v>
      </c>
      <c r="DA113" s="4">
        <f>IF(E113=1,1,0)</f>
        <v>0</v>
      </c>
      <c r="DE113" s="4">
        <f>IF(M113&gt;110,1,0)</f>
        <v>0</v>
      </c>
      <c r="DF113" s="4">
        <f>IF(N113&lt;100,1,0)</f>
        <v>1</v>
      </c>
      <c r="DG113" s="4">
        <f>IF(Q113&gt;30,1,0)</f>
        <v>0</v>
      </c>
      <c r="DJ113" s="5">
        <f>IF(P113&lt;90,1,0)</f>
        <v>1</v>
      </c>
      <c r="DK113" s="4">
        <f t="shared" si="124"/>
        <v>50</v>
      </c>
      <c r="DM113" s="4">
        <f t="shared" si="119"/>
        <v>2</v>
      </c>
      <c r="EB113" s="24" t="e">
        <f>EA113/J113</f>
        <v>#DIV/0!</v>
      </c>
      <c r="FG113" s="6" t="e">
        <f t="shared" si="120"/>
        <v>#DIV/0!</v>
      </c>
      <c r="FI113" s="5" t="e">
        <f t="shared" si="121"/>
        <v>#DIV/0!</v>
      </c>
      <c r="FN113" s="31" t="e">
        <f t="shared" si="131"/>
        <v>#DIV/0!</v>
      </c>
      <c r="HI113" s="5">
        <f t="shared" si="127"/>
        <v>0</v>
      </c>
    </row>
    <row r="114" spans="5:217" x14ac:dyDescent="0.25">
      <c r="E114" s="5"/>
      <c r="F114" s="5"/>
      <c r="G114" s="55"/>
      <c r="H114" s="6"/>
      <c r="I114" s="5"/>
      <c r="J114" s="6">
        <f t="shared" si="117"/>
        <v>0</v>
      </c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>
        <f>C114</f>
        <v>0</v>
      </c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23">
        <f t="shared" si="128"/>
        <v>0</v>
      </c>
      <c r="BV114" s="23">
        <f t="shared" si="129"/>
        <v>0</v>
      </c>
      <c r="BW114" s="5"/>
      <c r="BX114" s="5"/>
      <c r="BY114" s="5">
        <f t="shared" si="130"/>
        <v>1</v>
      </c>
      <c r="CR114" s="4">
        <f>C114</f>
        <v>0</v>
      </c>
      <c r="CZ114" s="5">
        <f>F114</f>
        <v>0</v>
      </c>
      <c r="DA114" s="4">
        <f>IF(E114=1,1,0)</f>
        <v>0</v>
      </c>
      <c r="DE114" s="4">
        <f>IF(M114&gt;110,1,0)</f>
        <v>0</v>
      </c>
      <c r="DF114" s="4">
        <f>IF(N114&lt;100,1,0)</f>
        <v>1</v>
      </c>
      <c r="DG114" s="4">
        <f>IF(Q114&gt;30,1,0)</f>
        <v>0</v>
      </c>
      <c r="DJ114" s="5">
        <f>IF(P114&lt;90,1,0)</f>
        <v>1</v>
      </c>
      <c r="DK114" s="4">
        <f t="shared" si="124"/>
        <v>50</v>
      </c>
      <c r="DM114" s="4">
        <f t="shared" si="119"/>
        <v>2</v>
      </c>
      <c r="EB114" s="24" t="e">
        <f>EA114/J114</f>
        <v>#DIV/0!</v>
      </c>
      <c r="FG114" s="6" t="e">
        <f t="shared" si="120"/>
        <v>#DIV/0!</v>
      </c>
      <c r="FI114" s="5" t="e">
        <f t="shared" si="121"/>
        <v>#DIV/0!</v>
      </c>
      <c r="FN114" s="31" t="e">
        <f t="shared" si="131"/>
        <v>#DIV/0!</v>
      </c>
      <c r="HI114" s="5">
        <f t="shared" si="127"/>
        <v>0</v>
      </c>
    </row>
    <row r="115" spans="5:217" x14ac:dyDescent="0.25">
      <c r="E115" s="5"/>
      <c r="F115" s="5"/>
      <c r="G115" s="55"/>
      <c r="H115" s="6"/>
      <c r="I115" s="5"/>
      <c r="J115" s="6">
        <f t="shared" si="117"/>
        <v>0</v>
      </c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>
        <f>C115</f>
        <v>0</v>
      </c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23">
        <f t="shared" si="128"/>
        <v>0</v>
      </c>
      <c r="BV115" s="23">
        <f t="shared" si="129"/>
        <v>0</v>
      </c>
      <c r="BW115" s="5"/>
      <c r="BX115" s="5"/>
      <c r="BY115" s="5">
        <f t="shared" si="130"/>
        <v>1</v>
      </c>
      <c r="CR115" s="4">
        <f>C115</f>
        <v>0</v>
      </c>
      <c r="CZ115" s="5">
        <f>F115</f>
        <v>0</v>
      </c>
      <c r="DA115" s="4">
        <f>IF(E115=1,1,0)</f>
        <v>0</v>
      </c>
      <c r="DE115" s="4">
        <f>IF(M115&gt;110,1,0)</f>
        <v>0</v>
      </c>
      <c r="DF115" s="4">
        <f>IF(N115&lt;100,1,0)</f>
        <v>1</v>
      </c>
      <c r="DG115" s="4">
        <f>IF(Q115&gt;30,1,0)</f>
        <v>0</v>
      </c>
      <c r="DJ115" s="5">
        <f>IF(P115&lt;90,1,0)</f>
        <v>1</v>
      </c>
      <c r="DK115" s="4">
        <f t="shared" si="124"/>
        <v>50</v>
      </c>
      <c r="DM115" s="4">
        <f t="shared" si="119"/>
        <v>2</v>
      </c>
      <c r="DR115" s="5"/>
      <c r="EB115" s="24" t="e">
        <f>EA115/J115</f>
        <v>#DIV/0!</v>
      </c>
      <c r="FG115" s="6" t="e">
        <f t="shared" si="120"/>
        <v>#DIV/0!</v>
      </c>
      <c r="FI115" s="5" t="e">
        <f t="shared" si="121"/>
        <v>#DIV/0!</v>
      </c>
      <c r="FN115" s="31" t="e">
        <f t="shared" si="131"/>
        <v>#DIV/0!</v>
      </c>
      <c r="HI115" s="5">
        <f t="shared" si="127"/>
        <v>0</v>
      </c>
    </row>
    <row r="116" spans="5:217" x14ac:dyDescent="0.25">
      <c r="E116" s="5"/>
      <c r="F116" s="5"/>
      <c r="G116" s="55"/>
      <c r="H116" s="6"/>
      <c r="I116" s="5"/>
      <c r="J116" s="6">
        <f t="shared" si="117"/>
        <v>0</v>
      </c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>
        <f>C116</f>
        <v>0</v>
      </c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23">
        <f t="shared" si="128"/>
        <v>0</v>
      </c>
      <c r="BV116" s="23">
        <f t="shared" si="129"/>
        <v>0</v>
      </c>
      <c r="BW116" s="5"/>
      <c r="BX116" s="5"/>
      <c r="BY116" s="5">
        <f t="shared" si="130"/>
        <v>1</v>
      </c>
      <c r="CR116" s="4">
        <f>C116</f>
        <v>0</v>
      </c>
      <c r="CZ116" s="5">
        <f>F116</f>
        <v>0</v>
      </c>
      <c r="DA116" s="4">
        <f>IF(E116=1,1,0)</f>
        <v>0</v>
      </c>
      <c r="DE116" s="4">
        <f>IF(M116&gt;110,1,0)</f>
        <v>0</v>
      </c>
      <c r="DF116" s="4">
        <f>IF(N116&lt;100,1,0)</f>
        <v>1</v>
      </c>
      <c r="DG116" s="4">
        <f>IF(Q116&gt;30,1,0)</f>
        <v>0</v>
      </c>
      <c r="DJ116" s="5">
        <f>IF(P116&lt;90,1,0)</f>
        <v>1</v>
      </c>
      <c r="DK116" s="4">
        <f t="shared" si="124"/>
        <v>50</v>
      </c>
      <c r="DM116" s="4">
        <f t="shared" si="119"/>
        <v>2</v>
      </c>
      <c r="DR116" s="5"/>
      <c r="EB116" s="24" t="e">
        <f>EA116/J116</f>
        <v>#DIV/0!</v>
      </c>
      <c r="FG116" s="6" t="e">
        <f t="shared" si="120"/>
        <v>#DIV/0!</v>
      </c>
      <c r="FI116" s="5" t="e">
        <f t="shared" si="121"/>
        <v>#DIV/0!</v>
      </c>
      <c r="FN116" s="31" t="e">
        <f t="shared" si="131"/>
        <v>#DIV/0!</v>
      </c>
      <c r="HI116" s="5">
        <f t="shared" si="127"/>
        <v>0</v>
      </c>
    </row>
    <row r="117" spans="5:217" x14ac:dyDescent="0.25">
      <c r="E117" s="5"/>
      <c r="F117" s="5"/>
      <c r="G117" s="55"/>
      <c r="H117" s="6"/>
      <c r="I117" s="5"/>
      <c r="J117" s="6">
        <f t="shared" si="117"/>
        <v>0</v>
      </c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>
        <f>C117</f>
        <v>0</v>
      </c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23">
        <f t="shared" si="128"/>
        <v>0</v>
      </c>
      <c r="BV117" s="23">
        <f t="shared" si="129"/>
        <v>0</v>
      </c>
      <c r="BW117" s="5"/>
      <c r="BX117" s="5"/>
      <c r="BY117" s="5">
        <f t="shared" si="130"/>
        <v>1</v>
      </c>
      <c r="CR117" s="4">
        <f>C117</f>
        <v>0</v>
      </c>
      <c r="CZ117" s="5">
        <f>F117</f>
        <v>0</v>
      </c>
      <c r="DA117" s="4">
        <f>IF(E117=1,1,0)</f>
        <v>0</v>
      </c>
      <c r="DE117" s="4">
        <f>IF(M117&gt;110,1,0)</f>
        <v>0</v>
      </c>
      <c r="DF117" s="4">
        <f>IF(N117&lt;100,1,0)</f>
        <v>1</v>
      </c>
      <c r="DG117" s="4">
        <f>IF(Q117&gt;30,1,0)</f>
        <v>0</v>
      </c>
      <c r="DJ117" s="5">
        <f>IF(P117&lt;90,1,0)</f>
        <v>1</v>
      </c>
      <c r="DK117" s="4">
        <f t="shared" si="124"/>
        <v>50</v>
      </c>
      <c r="DM117" s="4">
        <f t="shared" si="119"/>
        <v>2</v>
      </c>
      <c r="DR117" s="5"/>
      <c r="EB117" s="24" t="e">
        <f>EA117/J117</f>
        <v>#DIV/0!</v>
      </c>
      <c r="FG117" s="6" t="e">
        <f t="shared" si="120"/>
        <v>#DIV/0!</v>
      </c>
      <c r="FI117" s="5" t="e">
        <f t="shared" si="121"/>
        <v>#DIV/0!</v>
      </c>
      <c r="FN117" s="31" t="e">
        <f t="shared" si="131"/>
        <v>#DIV/0!</v>
      </c>
      <c r="HI117" s="5">
        <f t="shared" si="127"/>
        <v>0</v>
      </c>
    </row>
    <row r="118" spans="5:217" x14ac:dyDescent="0.25">
      <c r="E118" s="5"/>
      <c r="F118" s="5"/>
      <c r="G118" s="55"/>
      <c r="H118" s="6"/>
      <c r="I118" s="5"/>
      <c r="J118" s="6">
        <f t="shared" si="117"/>
        <v>0</v>
      </c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>
        <f>C118</f>
        <v>0</v>
      </c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23">
        <f t="shared" si="128"/>
        <v>0</v>
      </c>
      <c r="BV118" s="23">
        <f t="shared" si="129"/>
        <v>0</v>
      </c>
      <c r="BW118" s="5"/>
      <c r="BX118" s="5"/>
      <c r="BY118" s="5">
        <f t="shared" si="130"/>
        <v>1</v>
      </c>
      <c r="CR118" s="4">
        <f>C118</f>
        <v>0</v>
      </c>
      <c r="CZ118" s="5">
        <f>F118</f>
        <v>0</v>
      </c>
      <c r="DA118" s="4">
        <f>IF(E118=1,1,0)</f>
        <v>0</v>
      </c>
      <c r="DE118" s="4">
        <f>IF(M118&gt;110,1,0)</f>
        <v>0</v>
      </c>
      <c r="DF118" s="4">
        <f>IF(N118&lt;100,1,0)</f>
        <v>1</v>
      </c>
      <c r="DG118" s="4">
        <f>IF(Q118&gt;30,1,0)</f>
        <v>0</v>
      </c>
      <c r="DJ118" s="5">
        <f>IF(P118&lt;90,1,0)</f>
        <v>1</v>
      </c>
      <c r="DK118" s="4">
        <f t="shared" si="124"/>
        <v>50</v>
      </c>
      <c r="DM118" s="4">
        <f t="shared" si="119"/>
        <v>2</v>
      </c>
      <c r="DR118" s="5"/>
      <c r="EB118" s="24" t="e">
        <f>EA118/J118</f>
        <v>#DIV/0!</v>
      </c>
      <c r="FG118" s="6" t="e">
        <f t="shared" si="120"/>
        <v>#DIV/0!</v>
      </c>
      <c r="FI118" s="5" t="e">
        <f t="shared" si="121"/>
        <v>#DIV/0!</v>
      </c>
      <c r="FN118" s="31" t="e">
        <f t="shared" si="131"/>
        <v>#DIV/0!</v>
      </c>
      <c r="HI118" s="5">
        <f t="shared" si="127"/>
        <v>0</v>
      </c>
    </row>
    <row r="119" spans="5:217" x14ac:dyDescent="0.25">
      <c r="E119" s="5"/>
      <c r="F119" s="5"/>
      <c r="G119" s="55"/>
      <c r="H119" s="6"/>
      <c r="I119" s="5"/>
      <c r="J119" s="6">
        <f t="shared" si="117"/>
        <v>0</v>
      </c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>
        <f>C119</f>
        <v>0</v>
      </c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23">
        <f t="shared" si="128"/>
        <v>0</v>
      </c>
      <c r="BV119" s="23">
        <f t="shared" si="129"/>
        <v>0</v>
      </c>
      <c r="BW119" s="5"/>
      <c r="BX119" s="5"/>
      <c r="BY119" s="5">
        <f t="shared" si="130"/>
        <v>1</v>
      </c>
      <c r="CR119" s="4">
        <f>C119</f>
        <v>0</v>
      </c>
      <c r="CZ119" s="5">
        <f>F119</f>
        <v>0</v>
      </c>
      <c r="DA119" s="4">
        <f>IF(E119=1,1,0)</f>
        <v>0</v>
      </c>
      <c r="DE119" s="4">
        <f>IF(M119&gt;110,1,0)</f>
        <v>0</v>
      </c>
      <c r="DF119" s="4">
        <f>IF(N119&lt;100,1,0)</f>
        <v>1</v>
      </c>
      <c r="DG119" s="4">
        <f>IF(Q119&gt;30,1,0)</f>
        <v>0</v>
      </c>
      <c r="DJ119" s="5">
        <f>IF(P119&lt;90,1,0)</f>
        <v>1</v>
      </c>
      <c r="DK119" s="4">
        <f t="shared" si="124"/>
        <v>50</v>
      </c>
      <c r="DM119" s="4">
        <f t="shared" si="119"/>
        <v>2</v>
      </c>
      <c r="DR119" s="5"/>
      <c r="EB119" s="24" t="e">
        <f>EA119/J119</f>
        <v>#DIV/0!</v>
      </c>
      <c r="FG119" s="6" t="e">
        <f t="shared" si="120"/>
        <v>#DIV/0!</v>
      </c>
      <c r="FI119" s="5" t="e">
        <f t="shared" si="121"/>
        <v>#DIV/0!</v>
      </c>
      <c r="FN119" s="31" t="e">
        <f t="shared" si="131"/>
        <v>#DIV/0!</v>
      </c>
      <c r="HI119" s="5">
        <f t="shared" si="127"/>
        <v>0</v>
      </c>
    </row>
    <row r="120" spans="5:217" x14ac:dyDescent="0.25">
      <c r="E120" s="5"/>
      <c r="F120" s="5"/>
      <c r="G120" s="55"/>
      <c r="H120" s="6"/>
      <c r="I120" s="5"/>
      <c r="J120" s="6">
        <f t="shared" si="117"/>
        <v>0</v>
      </c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>
        <f>C120</f>
        <v>0</v>
      </c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23">
        <f t="shared" si="128"/>
        <v>0</v>
      </c>
      <c r="BV120" s="23">
        <f t="shared" si="129"/>
        <v>0</v>
      </c>
      <c r="BW120" s="5"/>
      <c r="BX120" s="5"/>
      <c r="BY120" s="5">
        <f t="shared" si="130"/>
        <v>1</v>
      </c>
      <c r="CR120" s="4">
        <f>C120</f>
        <v>0</v>
      </c>
      <c r="CZ120" s="5">
        <f>F120</f>
        <v>0</v>
      </c>
      <c r="DA120" s="4">
        <f>IF(E120=1,1,0)</f>
        <v>0</v>
      </c>
      <c r="DE120" s="4">
        <f>IF(M120&gt;110,1,0)</f>
        <v>0</v>
      </c>
      <c r="DF120" s="4">
        <f>IF(N120&lt;100,1,0)</f>
        <v>1</v>
      </c>
      <c r="DG120" s="4">
        <f>IF(Q120&gt;30,1,0)</f>
        <v>0</v>
      </c>
      <c r="DJ120" s="5">
        <f>IF(P120&lt;90,1,0)</f>
        <v>1</v>
      </c>
      <c r="DK120" s="4">
        <f t="shared" si="124"/>
        <v>50</v>
      </c>
      <c r="DM120" s="4">
        <f t="shared" si="119"/>
        <v>2</v>
      </c>
      <c r="DR120" s="5"/>
      <c r="EB120" s="24" t="e">
        <f>EA120/J120</f>
        <v>#DIV/0!</v>
      </c>
      <c r="FG120" s="6" t="e">
        <f t="shared" si="120"/>
        <v>#DIV/0!</v>
      </c>
      <c r="FI120" s="5" t="e">
        <f t="shared" si="121"/>
        <v>#DIV/0!</v>
      </c>
      <c r="FN120" s="31" t="e">
        <f t="shared" si="131"/>
        <v>#DIV/0!</v>
      </c>
      <c r="HI120" s="5">
        <f t="shared" si="127"/>
        <v>0</v>
      </c>
    </row>
    <row r="121" spans="5:217" x14ac:dyDescent="0.25">
      <c r="E121" s="5"/>
      <c r="F121" s="5"/>
      <c r="G121" s="55"/>
      <c r="H121" s="6"/>
      <c r="I121" s="5"/>
      <c r="J121" s="6">
        <f t="shared" si="117"/>
        <v>0</v>
      </c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>
        <f>C121</f>
        <v>0</v>
      </c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23">
        <f t="shared" si="128"/>
        <v>0</v>
      </c>
      <c r="BV121" s="23">
        <f t="shared" si="129"/>
        <v>0</v>
      </c>
      <c r="BW121" s="5"/>
      <c r="BX121" s="5"/>
      <c r="BY121" s="5">
        <f t="shared" si="130"/>
        <v>1</v>
      </c>
      <c r="CR121" s="4">
        <f>C121</f>
        <v>0</v>
      </c>
      <c r="CZ121" s="5">
        <f>F121</f>
        <v>0</v>
      </c>
      <c r="DA121" s="4">
        <f>IF(E121=1,1,0)</f>
        <v>0</v>
      </c>
      <c r="DE121" s="4">
        <f>IF(M121&gt;110,1,0)</f>
        <v>0</v>
      </c>
      <c r="DF121" s="4">
        <f>IF(N121&lt;100,1,0)</f>
        <v>1</v>
      </c>
      <c r="DG121" s="4">
        <f>IF(Q121&gt;30,1,0)</f>
        <v>0</v>
      </c>
      <c r="DJ121" s="5">
        <f>IF(P121&lt;90,1,0)</f>
        <v>1</v>
      </c>
      <c r="DK121" s="4">
        <f t="shared" si="124"/>
        <v>50</v>
      </c>
      <c r="DM121" s="4">
        <f t="shared" si="119"/>
        <v>2</v>
      </c>
      <c r="DR121" s="5"/>
      <c r="EB121" s="24" t="e">
        <f>EA121/J121</f>
        <v>#DIV/0!</v>
      </c>
      <c r="FG121" s="6" t="e">
        <f t="shared" si="120"/>
        <v>#DIV/0!</v>
      </c>
      <c r="FI121" s="5" t="e">
        <f t="shared" si="121"/>
        <v>#DIV/0!</v>
      </c>
      <c r="FN121" s="31" t="e">
        <f t="shared" si="131"/>
        <v>#DIV/0!</v>
      </c>
      <c r="HI121" s="5">
        <f t="shared" si="127"/>
        <v>0</v>
      </c>
    </row>
    <row r="122" spans="5:217" x14ac:dyDescent="0.25">
      <c r="E122" s="5"/>
      <c r="F122" s="5"/>
      <c r="G122" s="55"/>
      <c r="H122" s="6"/>
      <c r="I122" s="5"/>
      <c r="J122" s="6">
        <f t="shared" si="117"/>
        <v>0</v>
      </c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>
        <f>C122</f>
        <v>0</v>
      </c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23">
        <f t="shared" si="128"/>
        <v>0</v>
      </c>
      <c r="BV122" s="23">
        <f t="shared" si="129"/>
        <v>0</v>
      </c>
      <c r="BW122" s="5"/>
      <c r="BX122" s="5"/>
      <c r="BY122" s="5">
        <f t="shared" si="130"/>
        <v>1</v>
      </c>
      <c r="CR122" s="4">
        <f>C122</f>
        <v>0</v>
      </c>
      <c r="CZ122" s="5">
        <f>F122</f>
        <v>0</v>
      </c>
      <c r="DA122" s="4">
        <f>IF(E122=1,1,0)</f>
        <v>0</v>
      </c>
      <c r="DE122" s="4">
        <f>IF(M122&gt;110,1,0)</f>
        <v>0</v>
      </c>
      <c r="DF122" s="4">
        <f>IF(N122&lt;100,1,0)</f>
        <v>1</v>
      </c>
      <c r="DG122" s="4">
        <f>IF(Q122&gt;30,1,0)</f>
        <v>0</v>
      </c>
      <c r="DJ122" s="5">
        <f>IF(P122&lt;90,1,0)</f>
        <v>1</v>
      </c>
      <c r="DK122" s="4">
        <f t="shared" si="124"/>
        <v>50</v>
      </c>
      <c r="DM122" s="4">
        <f t="shared" si="119"/>
        <v>2</v>
      </c>
      <c r="DR122" s="5"/>
      <c r="EB122" s="24" t="e">
        <f>EA122/J122</f>
        <v>#DIV/0!</v>
      </c>
      <c r="FG122" s="6" t="e">
        <f t="shared" si="120"/>
        <v>#DIV/0!</v>
      </c>
      <c r="FI122" s="5" t="e">
        <f t="shared" si="121"/>
        <v>#DIV/0!</v>
      </c>
      <c r="FN122" s="31" t="e">
        <f t="shared" si="131"/>
        <v>#DIV/0!</v>
      </c>
      <c r="HI122" s="5">
        <f t="shared" si="127"/>
        <v>0</v>
      </c>
    </row>
    <row r="123" spans="5:217" x14ac:dyDescent="0.25">
      <c r="E123" s="5"/>
      <c r="F123" s="5"/>
      <c r="G123" s="55"/>
      <c r="H123" s="6"/>
      <c r="I123" s="5"/>
      <c r="J123" s="6">
        <f t="shared" si="117"/>
        <v>0</v>
      </c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>
        <f>C123</f>
        <v>0</v>
      </c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23">
        <f t="shared" si="128"/>
        <v>0</v>
      </c>
      <c r="BV123" s="23">
        <f t="shared" si="129"/>
        <v>0</v>
      </c>
      <c r="BW123" s="5"/>
      <c r="BX123" s="5"/>
      <c r="BY123" s="5">
        <f t="shared" si="130"/>
        <v>1</v>
      </c>
      <c r="CR123" s="4">
        <f>C123</f>
        <v>0</v>
      </c>
      <c r="CZ123" s="5">
        <f>F123</f>
        <v>0</v>
      </c>
      <c r="DA123" s="4">
        <f>IF(E123=1,1,0)</f>
        <v>0</v>
      </c>
      <c r="DE123" s="4">
        <f>IF(M123&gt;110,1,0)</f>
        <v>0</v>
      </c>
      <c r="DF123" s="4">
        <f>IF(N123&lt;100,1,0)</f>
        <v>1</v>
      </c>
      <c r="DG123" s="4">
        <f>IF(Q123&gt;30,1,0)</f>
        <v>0</v>
      </c>
      <c r="DJ123" s="5">
        <f>IF(P123&lt;90,1,0)</f>
        <v>1</v>
      </c>
      <c r="DK123" s="4">
        <f t="shared" si="124"/>
        <v>50</v>
      </c>
      <c r="DM123" s="4">
        <f t="shared" si="119"/>
        <v>2</v>
      </c>
      <c r="DR123" s="5"/>
      <c r="EB123" s="24" t="e">
        <f>EA123/J123</f>
        <v>#DIV/0!</v>
      </c>
      <c r="FG123" s="6" t="e">
        <f t="shared" si="120"/>
        <v>#DIV/0!</v>
      </c>
      <c r="FI123" s="5" t="e">
        <f t="shared" si="121"/>
        <v>#DIV/0!</v>
      </c>
      <c r="FN123" s="31" t="e">
        <f t="shared" si="131"/>
        <v>#DIV/0!</v>
      </c>
      <c r="HI123" s="5">
        <f t="shared" si="127"/>
        <v>0</v>
      </c>
    </row>
    <row r="124" spans="5:217" x14ac:dyDescent="0.25">
      <c r="E124" s="5"/>
      <c r="F124" s="5"/>
      <c r="G124" s="55"/>
      <c r="H124" s="6"/>
      <c r="I124" s="5"/>
      <c r="J124" s="6">
        <f t="shared" ref="J124:J141" si="132">0.0235*I124^0.51456*(H124*100)^0.42246</f>
        <v>0</v>
      </c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>
        <f>C124</f>
        <v>0</v>
      </c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23">
        <f t="shared" si="128"/>
        <v>0</v>
      </c>
      <c r="BV124" s="23">
        <f t="shared" si="129"/>
        <v>0</v>
      </c>
      <c r="BW124" s="5"/>
      <c r="BX124" s="5"/>
      <c r="BY124" s="5">
        <f t="shared" si="130"/>
        <v>1</v>
      </c>
      <c r="CR124" s="4">
        <f>C124</f>
        <v>0</v>
      </c>
      <c r="CZ124" s="5">
        <f>F124</f>
        <v>0</v>
      </c>
      <c r="DA124" s="4">
        <f>IF(E124=1,1,0)</f>
        <v>0</v>
      </c>
      <c r="DE124" s="4">
        <f>IF(M124&gt;110,1,0)</f>
        <v>0</v>
      </c>
      <c r="DF124" s="4">
        <f>IF(N124&lt;100,1,0)</f>
        <v>1</v>
      </c>
      <c r="DG124" s="4">
        <f>IF(Q124&gt;30,1,0)</f>
        <v>0</v>
      </c>
      <c r="DJ124" s="5">
        <f>IF(P124&lt;90,1,0)</f>
        <v>1</v>
      </c>
      <c r="DK124" s="4">
        <f t="shared" si="124"/>
        <v>50</v>
      </c>
      <c r="DM124" s="4">
        <f t="shared" si="119"/>
        <v>2</v>
      </c>
      <c r="DR124" s="5"/>
      <c r="EB124" s="24" t="e">
        <f>EA124/J124</f>
        <v>#DIV/0!</v>
      </c>
      <c r="FG124" s="6" t="e">
        <f t="shared" si="120"/>
        <v>#DIV/0!</v>
      </c>
      <c r="FI124" s="5" t="e">
        <f t="shared" si="121"/>
        <v>#DIV/0!</v>
      </c>
      <c r="FN124" s="31" t="e">
        <f t="shared" si="131"/>
        <v>#DIV/0!</v>
      </c>
      <c r="HI124" s="5">
        <f t="shared" si="127"/>
        <v>0</v>
      </c>
    </row>
    <row r="125" spans="5:217" x14ac:dyDescent="0.25">
      <c r="E125" s="5"/>
      <c r="F125" s="5"/>
      <c r="G125" s="55"/>
      <c r="H125" s="6"/>
      <c r="I125" s="5"/>
      <c r="J125" s="6">
        <f t="shared" si="132"/>
        <v>0</v>
      </c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>
        <f>C125</f>
        <v>0</v>
      </c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23">
        <f t="shared" si="128"/>
        <v>0</v>
      </c>
      <c r="BV125" s="23">
        <f t="shared" si="129"/>
        <v>0</v>
      </c>
      <c r="BW125" s="5"/>
      <c r="BX125" s="5"/>
      <c r="BY125" s="5">
        <f t="shared" si="130"/>
        <v>1</v>
      </c>
      <c r="CR125" s="4">
        <f>C125</f>
        <v>0</v>
      </c>
      <c r="CZ125" s="5">
        <f>F125</f>
        <v>0</v>
      </c>
      <c r="DA125" s="4">
        <f>IF(E125=1,1,0)</f>
        <v>0</v>
      </c>
      <c r="DE125" s="4">
        <f>IF(M125&gt;110,1,0)</f>
        <v>0</v>
      </c>
      <c r="DF125" s="4">
        <f>IF(N125&lt;100,1,0)</f>
        <v>1</v>
      </c>
      <c r="DG125" s="4">
        <f>IF(Q125&gt;30,1,0)</f>
        <v>0</v>
      </c>
      <c r="DJ125" s="5">
        <f>IF(P125&lt;90,1,0)</f>
        <v>1</v>
      </c>
      <c r="DK125" s="4">
        <f t="shared" si="124"/>
        <v>50</v>
      </c>
      <c r="DM125" s="4">
        <f t="shared" ref="DM125:DM141" si="133">DB125+DC125+DE125+DF125+DJ125</f>
        <v>2</v>
      </c>
      <c r="DR125" s="5"/>
      <c r="EB125" s="24" t="e">
        <f>EA125/J125</f>
        <v>#DIV/0!</v>
      </c>
      <c r="FG125" s="6" t="e">
        <f t="shared" ref="FG125:FG141" si="134">FD125/ED125</f>
        <v>#DIV/0!</v>
      </c>
      <c r="FI125" s="5" t="e">
        <f t="shared" ref="FI125:FI141" si="135">IF(FG125&gt;0.9,1,0)</f>
        <v>#DIV/0!</v>
      </c>
      <c r="FN125" s="31" t="e">
        <f t="shared" si="131"/>
        <v>#DIV/0!</v>
      </c>
      <c r="HI125" s="5">
        <f t="shared" si="127"/>
        <v>0</v>
      </c>
    </row>
    <row r="126" spans="5:217" x14ac:dyDescent="0.25">
      <c r="E126" s="5"/>
      <c r="F126" s="5"/>
      <c r="G126" s="55"/>
      <c r="H126" s="6"/>
      <c r="I126" s="5"/>
      <c r="J126" s="6">
        <f t="shared" si="132"/>
        <v>0</v>
      </c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>
        <f>C126</f>
        <v>0</v>
      </c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23">
        <f t="shared" si="128"/>
        <v>0</v>
      </c>
      <c r="BV126" s="23">
        <f t="shared" si="129"/>
        <v>0</v>
      </c>
      <c r="BW126" s="5"/>
      <c r="BX126" s="5"/>
      <c r="BY126" s="5">
        <f t="shared" si="130"/>
        <v>1</v>
      </c>
      <c r="CR126" s="4">
        <f>C126</f>
        <v>0</v>
      </c>
      <c r="CZ126" s="5">
        <f>F126</f>
        <v>0</v>
      </c>
      <c r="DA126" s="4">
        <f>IF(E126=1,1,0)</f>
        <v>0</v>
      </c>
      <c r="DE126" s="4">
        <f>IF(M126&gt;110,1,0)</f>
        <v>0</v>
      </c>
      <c r="DF126" s="4">
        <f>IF(N126&lt;100,1,0)</f>
        <v>1</v>
      </c>
      <c r="DG126" s="4">
        <f>IF(Q126&gt;30,1,0)</f>
        <v>0</v>
      </c>
      <c r="DJ126" s="5">
        <f>IF(P126&lt;90,1,0)</f>
        <v>1</v>
      </c>
      <c r="DK126" s="4">
        <f t="shared" ref="DK126:DK141" si="136">CZ126+10*DA126+30*DB126+10*DC126+10*DD126+20*DE126+30*DF126+20*DG126+20*DH126+60*DI126+20*DJ126</f>
        <v>50</v>
      </c>
      <c r="DM126" s="4">
        <f t="shared" si="133"/>
        <v>2</v>
      </c>
      <c r="DR126" s="5"/>
      <c r="EB126" s="24" t="e">
        <f>EA126/J126</f>
        <v>#DIV/0!</v>
      </c>
      <c r="FG126" s="6" t="e">
        <f t="shared" si="134"/>
        <v>#DIV/0!</v>
      </c>
      <c r="FI126" s="5" t="e">
        <f t="shared" si="135"/>
        <v>#DIV/0!</v>
      </c>
      <c r="FN126" s="31" t="e">
        <f t="shared" si="131"/>
        <v>#DIV/0!</v>
      </c>
      <c r="HI126" s="5">
        <f t="shared" si="127"/>
        <v>0</v>
      </c>
    </row>
    <row r="127" spans="5:217" x14ac:dyDescent="0.25">
      <c r="E127" s="5"/>
      <c r="F127" s="5"/>
      <c r="G127" s="55"/>
      <c r="H127" s="6"/>
      <c r="I127" s="5"/>
      <c r="J127" s="6">
        <f t="shared" si="132"/>
        <v>0</v>
      </c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>
        <f>C127</f>
        <v>0</v>
      </c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23">
        <f t="shared" si="128"/>
        <v>0</v>
      </c>
      <c r="BV127" s="23">
        <f t="shared" si="129"/>
        <v>0</v>
      </c>
      <c r="BW127" s="5"/>
      <c r="BX127" s="5"/>
      <c r="BY127" s="5">
        <f t="shared" si="130"/>
        <v>1</v>
      </c>
      <c r="CR127" s="4">
        <f>C127</f>
        <v>0</v>
      </c>
      <c r="CZ127" s="5">
        <f>F127</f>
        <v>0</v>
      </c>
      <c r="DA127" s="4">
        <f>IF(E127=1,1,0)</f>
        <v>0</v>
      </c>
      <c r="DE127" s="4">
        <f>IF(M127&gt;110,1,0)</f>
        <v>0</v>
      </c>
      <c r="DF127" s="4">
        <f>IF(N127&lt;100,1,0)</f>
        <v>1</v>
      </c>
      <c r="DG127" s="4">
        <f>IF(Q127&gt;30,1,0)</f>
        <v>0</v>
      </c>
      <c r="DJ127" s="5">
        <f>IF(P127&lt;90,1,0)</f>
        <v>1</v>
      </c>
      <c r="DK127" s="4">
        <f t="shared" si="136"/>
        <v>50</v>
      </c>
      <c r="DM127" s="4">
        <f t="shared" si="133"/>
        <v>2</v>
      </c>
      <c r="DR127" s="5"/>
      <c r="EB127" s="24" t="e">
        <f>EA127/J127</f>
        <v>#DIV/0!</v>
      </c>
      <c r="FG127" s="6" t="e">
        <f t="shared" si="134"/>
        <v>#DIV/0!</v>
      </c>
      <c r="FI127" s="5" t="e">
        <f t="shared" si="135"/>
        <v>#DIV/0!</v>
      </c>
      <c r="FN127" s="31" t="e">
        <f t="shared" si="131"/>
        <v>#DIV/0!</v>
      </c>
      <c r="HI127" s="5">
        <f t="shared" si="127"/>
        <v>0</v>
      </c>
    </row>
    <row r="128" spans="5:217" x14ac:dyDescent="0.25">
      <c r="E128" s="5"/>
      <c r="F128" s="5"/>
      <c r="G128" s="55"/>
      <c r="H128" s="6"/>
      <c r="I128" s="5"/>
      <c r="J128" s="6">
        <f t="shared" si="132"/>
        <v>0</v>
      </c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>
        <f>C128</f>
        <v>0</v>
      </c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23">
        <f t="shared" si="128"/>
        <v>0</v>
      </c>
      <c r="BV128" s="23">
        <f t="shared" si="129"/>
        <v>0</v>
      </c>
      <c r="BW128" s="5"/>
      <c r="BX128" s="5"/>
      <c r="BY128" s="5">
        <f t="shared" si="130"/>
        <v>1</v>
      </c>
      <c r="CR128" s="4">
        <f>C128</f>
        <v>0</v>
      </c>
      <c r="CZ128" s="5">
        <f>F128</f>
        <v>0</v>
      </c>
      <c r="DA128" s="4">
        <f>IF(E128=1,1,0)</f>
        <v>0</v>
      </c>
      <c r="DE128" s="4">
        <f>IF(M128&gt;110,1,0)</f>
        <v>0</v>
      </c>
      <c r="DF128" s="4">
        <f>IF(N128&lt;100,1,0)</f>
        <v>1</v>
      </c>
      <c r="DG128" s="4">
        <f>IF(Q128&gt;30,1,0)</f>
        <v>0</v>
      </c>
      <c r="DJ128" s="5">
        <f>IF(P128&lt;90,1,0)</f>
        <v>1</v>
      </c>
      <c r="DK128" s="4">
        <f t="shared" si="136"/>
        <v>50</v>
      </c>
      <c r="DM128" s="4">
        <f t="shared" si="133"/>
        <v>2</v>
      </c>
      <c r="DR128" s="5"/>
      <c r="EB128" s="24" t="e">
        <f>EA128/J128</f>
        <v>#DIV/0!</v>
      </c>
      <c r="FG128" s="6" t="e">
        <f t="shared" si="134"/>
        <v>#DIV/0!</v>
      </c>
      <c r="FI128" s="5" t="e">
        <f t="shared" si="135"/>
        <v>#DIV/0!</v>
      </c>
      <c r="FN128" s="31" t="e">
        <f t="shared" si="131"/>
        <v>#DIV/0!</v>
      </c>
      <c r="HI128" s="5">
        <f t="shared" si="127"/>
        <v>0</v>
      </c>
    </row>
    <row r="129" spans="5:217" x14ac:dyDescent="0.25">
      <c r="E129" s="5"/>
      <c r="F129" s="5"/>
      <c r="G129" s="55"/>
      <c r="H129" s="6"/>
      <c r="I129" s="5"/>
      <c r="J129" s="6">
        <f t="shared" si="132"/>
        <v>0</v>
      </c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>
        <f>C129</f>
        <v>0</v>
      </c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23">
        <f t="shared" si="128"/>
        <v>0</v>
      </c>
      <c r="BV129" s="23">
        <f t="shared" si="129"/>
        <v>0</v>
      </c>
      <c r="BW129" s="5"/>
      <c r="BX129" s="5"/>
      <c r="BY129" s="5">
        <f t="shared" si="130"/>
        <v>1</v>
      </c>
      <c r="CR129" s="4">
        <f>C129</f>
        <v>0</v>
      </c>
      <c r="CZ129" s="5">
        <f>F129</f>
        <v>0</v>
      </c>
      <c r="DA129" s="4">
        <f>IF(E129=1,1,0)</f>
        <v>0</v>
      </c>
      <c r="DE129" s="4">
        <f>IF(M129&gt;110,1,0)</f>
        <v>0</v>
      </c>
      <c r="DF129" s="4">
        <f>IF(N129&lt;100,1,0)</f>
        <v>1</v>
      </c>
      <c r="DG129" s="4">
        <f>IF(Q129&gt;30,1,0)</f>
        <v>0</v>
      </c>
      <c r="DJ129" s="5">
        <f>IF(P129&lt;90,1,0)</f>
        <v>1</v>
      </c>
      <c r="DK129" s="4">
        <f t="shared" si="136"/>
        <v>50</v>
      </c>
      <c r="DM129" s="4">
        <f t="shared" si="133"/>
        <v>2</v>
      </c>
      <c r="DR129" s="5"/>
      <c r="EB129" s="24" t="e">
        <f>EA129/J129</f>
        <v>#DIV/0!</v>
      </c>
      <c r="FG129" s="6" t="e">
        <f t="shared" si="134"/>
        <v>#DIV/0!</v>
      </c>
      <c r="FI129" s="5" t="e">
        <f t="shared" si="135"/>
        <v>#DIV/0!</v>
      </c>
      <c r="FN129" s="31" t="e">
        <f t="shared" si="131"/>
        <v>#DIV/0!</v>
      </c>
      <c r="HI129" s="5">
        <f t="shared" si="127"/>
        <v>0</v>
      </c>
    </row>
    <row r="130" spans="5:217" x14ac:dyDescent="0.25">
      <c r="E130" s="5"/>
      <c r="F130" s="5"/>
      <c r="G130" s="55"/>
      <c r="H130" s="6"/>
      <c r="I130" s="5"/>
      <c r="J130" s="6">
        <f t="shared" si="132"/>
        <v>0</v>
      </c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>
        <f t="shared" ref="BA130:BA141" si="137">C130</f>
        <v>0</v>
      </c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23">
        <f t="shared" si="128"/>
        <v>0</v>
      </c>
      <c r="BV130" s="23">
        <f t="shared" si="129"/>
        <v>0</v>
      </c>
      <c r="BW130" s="5"/>
      <c r="BX130" s="5"/>
      <c r="BY130" s="5">
        <f t="shared" si="130"/>
        <v>1</v>
      </c>
      <c r="CR130" s="4">
        <f>C130</f>
        <v>0</v>
      </c>
      <c r="CZ130" s="5">
        <f>F130</f>
        <v>0</v>
      </c>
      <c r="DA130" s="4">
        <f>IF(E130=1,1,0)</f>
        <v>0</v>
      </c>
      <c r="DE130" s="4">
        <f>IF(M130&gt;110,1,0)</f>
        <v>0</v>
      </c>
      <c r="DF130" s="4">
        <f>IF(N130&lt;100,1,0)</f>
        <v>1</v>
      </c>
      <c r="DG130" s="4">
        <f>IF(Q130&gt;30,1,0)</f>
        <v>0</v>
      </c>
      <c r="DJ130" s="5">
        <f>IF(P130&lt;90,1,0)</f>
        <v>1</v>
      </c>
      <c r="DK130" s="4">
        <f t="shared" si="136"/>
        <v>50</v>
      </c>
      <c r="DM130" s="4">
        <f t="shared" si="133"/>
        <v>2</v>
      </c>
      <c r="DR130" s="5"/>
      <c r="EB130" s="24" t="e">
        <f>EA130/J130</f>
        <v>#DIV/0!</v>
      </c>
      <c r="FG130" s="6" t="e">
        <f t="shared" si="134"/>
        <v>#DIV/0!</v>
      </c>
      <c r="FI130" s="5" t="e">
        <f t="shared" si="135"/>
        <v>#DIV/0!</v>
      </c>
      <c r="FN130" s="31" t="e">
        <f t="shared" si="131"/>
        <v>#DIV/0!</v>
      </c>
      <c r="HI130" s="5">
        <f t="shared" si="127"/>
        <v>0</v>
      </c>
    </row>
    <row r="131" spans="5:217" x14ac:dyDescent="0.25">
      <c r="E131" s="5"/>
      <c r="F131" s="5"/>
      <c r="G131" s="55"/>
      <c r="H131" s="6"/>
      <c r="I131" s="5"/>
      <c r="J131" s="6">
        <f t="shared" si="132"/>
        <v>0</v>
      </c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>
        <f t="shared" si="137"/>
        <v>0</v>
      </c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23">
        <f t="shared" si="128"/>
        <v>0</v>
      </c>
      <c r="BV131" s="23">
        <f t="shared" si="129"/>
        <v>0</v>
      </c>
      <c r="BW131" s="5"/>
      <c r="BX131" s="5"/>
      <c r="BY131" s="5">
        <f t="shared" si="130"/>
        <v>1</v>
      </c>
      <c r="CR131" s="4">
        <f>C131</f>
        <v>0</v>
      </c>
      <c r="CZ131" s="5">
        <f>F131</f>
        <v>0</v>
      </c>
      <c r="DA131" s="4">
        <f>IF(E131=1,1,0)</f>
        <v>0</v>
      </c>
      <c r="DE131" s="4">
        <f>IF(M131&gt;110,1,0)</f>
        <v>0</v>
      </c>
      <c r="DF131" s="4">
        <f>IF(N131&lt;100,1,0)</f>
        <v>1</v>
      </c>
      <c r="DG131" s="4">
        <f>IF(Q131&gt;30,1,0)</f>
        <v>0</v>
      </c>
      <c r="DJ131" s="5">
        <f>IF(P131&lt;90,1,0)</f>
        <v>1</v>
      </c>
      <c r="DK131" s="4">
        <f t="shared" si="136"/>
        <v>50</v>
      </c>
      <c r="DM131" s="4">
        <f t="shared" si="133"/>
        <v>2</v>
      </c>
      <c r="DR131" s="5"/>
      <c r="EB131" s="24" t="e">
        <f>EA131/J131</f>
        <v>#DIV/0!</v>
      </c>
      <c r="FG131" s="6" t="e">
        <f t="shared" si="134"/>
        <v>#DIV/0!</v>
      </c>
      <c r="FI131" s="5" t="e">
        <f t="shared" si="135"/>
        <v>#DIV/0!</v>
      </c>
      <c r="FN131" s="31" t="e">
        <f t="shared" si="131"/>
        <v>#DIV/0!</v>
      </c>
      <c r="HI131" s="5">
        <f t="shared" si="127"/>
        <v>0</v>
      </c>
    </row>
    <row r="132" spans="5:217" x14ac:dyDescent="0.25">
      <c r="E132" s="5"/>
      <c r="F132" s="5"/>
      <c r="G132" s="55"/>
      <c r="H132" s="6"/>
      <c r="I132" s="5"/>
      <c r="J132" s="6">
        <f t="shared" si="132"/>
        <v>0</v>
      </c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>
        <f t="shared" si="137"/>
        <v>0</v>
      </c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23">
        <f t="shared" si="128"/>
        <v>0</v>
      </c>
      <c r="BV132" s="23">
        <f t="shared" si="129"/>
        <v>0</v>
      </c>
      <c r="BW132" s="5"/>
      <c r="BX132" s="5"/>
      <c r="BY132" s="5">
        <f t="shared" si="130"/>
        <v>1</v>
      </c>
      <c r="CR132" s="4">
        <f>C132</f>
        <v>0</v>
      </c>
      <c r="CZ132" s="5">
        <f>F132</f>
        <v>0</v>
      </c>
      <c r="DA132" s="4">
        <f>IF(E132=1,1,0)</f>
        <v>0</v>
      </c>
      <c r="DE132" s="4">
        <f>IF(M132&gt;110,1,0)</f>
        <v>0</v>
      </c>
      <c r="DF132" s="4">
        <f>IF(N132&lt;100,1,0)</f>
        <v>1</v>
      </c>
      <c r="DG132" s="4">
        <f>IF(Q132&gt;30,1,0)</f>
        <v>0</v>
      </c>
      <c r="DJ132" s="5">
        <f>IF(P132&lt;90,1,0)</f>
        <v>1</v>
      </c>
      <c r="DK132" s="4">
        <f t="shared" si="136"/>
        <v>50</v>
      </c>
      <c r="DM132" s="4">
        <f t="shared" si="133"/>
        <v>2</v>
      </c>
      <c r="DR132" s="5"/>
      <c r="EB132" s="24" t="e">
        <f>EA132/J132</f>
        <v>#DIV/0!</v>
      </c>
      <c r="FG132" s="6" t="e">
        <f t="shared" si="134"/>
        <v>#DIV/0!</v>
      </c>
      <c r="FI132" s="5" t="e">
        <f t="shared" si="135"/>
        <v>#DIV/0!</v>
      </c>
      <c r="FN132" s="31" t="e">
        <f t="shared" si="131"/>
        <v>#DIV/0!</v>
      </c>
      <c r="HI132" s="5">
        <f t="shared" si="127"/>
        <v>0</v>
      </c>
    </row>
    <row r="133" spans="5:217" x14ac:dyDescent="0.25">
      <c r="E133" s="5"/>
      <c r="F133" s="5"/>
      <c r="G133" s="55"/>
      <c r="H133" s="6"/>
      <c r="I133" s="5"/>
      <c r="J133" s="6">
        <f t="shared" si="132"/>
        <v>0</v>
      </c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>
        <f t="shared" si="137"/>
        <v>0</v>
      </c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23">
        <f t="shared" si="128"/>
        <v>0</v>
      </c>
      <c r="BV133" s="23">
        <f t="shared" si="129"/>
        <v>0</v>
      </c>
      <c r="BW133" s="5"/>
      <c r="BX133" s="5"/>
      <c r="BY133" s="5">
        <f t="shared" si="130"/>
        <v>1</v>
      </c>
      <c r="CR133" s="4">
        <f t="shared" ref="CR133:CR141" si="138">C133</f>
        <v>0</v>
      </c>
      <c r="CZ133" s="5">
        <f>F133</f>
        <v>0</v>
      </c>
      <c r="DA133" s="4">
        <f>IF(E133=1,1,0)</f>
        <v>0</v>
      </c>
      <c r="DE133" s="4">
        <f>IF(M133&gt;110,1,0)</f>
        <v>0</v>
      </c>
      <c r="DF133" s="4">
        <f>IF(N133&lt;100,1,0)</f>
        <v>1</v>
      </c>
      <c r="DG133" s="4">
        <f>IF(Q133&gt;30,1,0)</f>
        <v>0</v>
      </c>
      <c r="DJ133" s="5">
        <f>IF(P133&lt;90,1,0)</f>
        <v>1</v>
      </c>
      <c r="DK133" s="4">
        <f t="shared" si="136"/>
        <v>50</v>
      </c>
      <c r="DM133" s="4">
        <f t="shared" si="133"/>
        <v>2</v>
      </c>
      <c r="DR133" s="5"/>
      <c r="EB133" s="24" t="e">
        <f>EA133/J133</f>
        <v>#DIV/0!</v>
      </c>
      <c r="FG133" s="6" t="e">
        <f t="shared" si="134"/>
        <v>#DIV/0!</v>
      </c>
      <c r="FI133" s="5" t="e">
        <f t="shared" si="135"/>
        <v>#DIV/0!</v>
      </c>
      <c r="FN133" s="31" t="e">
        <f t="shared" si="131"/>
        <v>#DIV/0!</v>
      </c>
      <c r="HI133" s="5">
        <f t="shared" si="127"/>
        <v>0</v>
      </c>
    </row>
    <row r="134" spans="5:217" x14ac:dyDescent="0.25">
      <c r="E134" s="5"/>
      <c r="F134" s="5"/>
      <c r="G134" s="55"/>
      <c r="H134" s="6"/>
      <c r="I134" s="5"/>
      <c r="J134" s="6">
        <f t="shared" si="132"/>
        <v>0</v>
      </c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>
        <f t="shared" si="137"/>
        <v>0</v>
      </c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23">
        <f t="shared" si="128"/>
        <v>0</v>
      </c>
      <c r="BV134" s="23">
        <f t="shared" si="129"/>
        <v>0</v>
      </c>
      <c r="BW134" s="5"/>
      <c r="BX134" s="5"/>
      <c r="BY134" s="5">
        <f t="shared" si="130"/>
        <v>1</v>
      </c>
      <c r="CR134" s="4">
        <f t="shared" si="138"/>
        <v>0</v>
      </c>
      <c r="CZ134" s="5">
        <f>F134</f>
        <v>0</v>
      </c>
      <c r="DA134" s="4">
        <f>IF(E134=1,1,0)</f>
        <v>0</v>
      </c>
      <c r="DE134" s="4">
        <f>IF(M134&gt;110,1,0)</f>
        <v>0</v>
      </c>
      <c r="DF134" s="4">
        <f>IF(N134&lt;100,1,0)</f>
        <v>1</v>
      </c>
      <c r="DG134" s="4">
        <f>IF(Q134&gt;30,1,0)</f>
        <v>0</v>
      </c>
      <c r="DJ134" s="5">
        <f>IF(P134&lt;90,1,0)</f>
        <v>1</v>
      </c>
      <c r="DK134" s="4">
        <f t="shared" si="136"/>
        <v>50</v>
      </c>
      <c r="DM134" s="4">
        <f t="shared" si="133"/>
        <v>2</v>
      </c>
      <c r="DR134" s="5"/>
      <c r="EB134" s="24" t="e">
        <f>EA134/J134</f>
        <v>#DIV/0!</v>
      </c>
      <c r="FG134" s="6" t="e">
        <f t="shared" si="134"/>
        <v>#DIV/0!</v>
      </c>
      <c r="FI134" s="5" t="e">
        <f t="shared" si="135"/>
        <v>#DIV/0!</v>
      </c>
      <c r="FN134" s="31" t="e">
        <f t="shared" si="131"/>
        <v>#DIV/0!</v>
      </c>
      <c r="HI134" s="5">
        <f t="shared" si="127"/>
        <v>0</v>
      </c>
    </row>
    <row r="135" spans="5:217" x14ac:dyDescent="0.25">
      <c r="E135" s="5"/>
      <c r="F135" s="5"/>
      <c r="G135" s="55"/>
      <c r="H135" s="6"/>
      <c r="I135" s="5"/>
      <c r="J135" s="6">
        <f t="shared" si="132"/>
        <v>0</v>
      </c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>
        <f t="shared" si="137"/>
        <v>0</v>
      </c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23">
        <f t="shared" si="128"/>
        <v>0</v>
      </c>
      <c r="BV135" s="23">
        <f t="shared" si="129"/>
        <v>0</v>
      </c>
      <c r="BW135" s="5"/>
      <c r="BX135" s="5"/>
      <c r="BY135" s="5">
        <f t="shared" si="130"/>
        <v>1</v>
      </c>
      <c r="CR135" s="4">
        <f t="shared" si="138"/>
        <v>0</v>
      </c>
      <c r="CZ135" s="5">
        <f>F135</f>
        <v>0</v>
      </c>
      <c r="DA135" s="4">
        <f>IF(E135=1,1,0)</f>
        <v>0</v>
      </c>
      <c r="DE135" s="4">
        <f>IF(M135&gt;110,1,0)</f>
        <v>0</v>
      </c>
      <c r="DF135" s="4">
        <f>IF(N135&lt;100,1,0)</f>
        <v>1</v>
      </c>
      <c r="DG135" s="4">
        <f>IF(Q135&gt;30,1,0)</f>
        <v>0</v>
      </c>
      <c r="DJ135" s="5">
        <f>IF(P135&lt;90,1,0)</f>
        <v>1</v>
      </c>
      <c r="DK135" s="4">
        <f t="shared" si="136"/>
        <v>50</v>
      </c>
      <c r="DM135" s="4">
        <f t="shared" si="133"/>
        <v>2</v>
      </c>
      <c r="DR135" s="5"/>
      <c r="EB135" s="24" t="e">
        <f>EA135/J135</f>
        <v>#DIV/0!</v>
      </c>
      <c r="FG135" s="6" t="e">
        <f t="shared" si="134"/>
        <v>#DIV/0!</v>
      </c>
      <c r="FI135" s="5" t="e">
        <f t="shared" si="135"/>
        <v>#DIV/0!</v>
      </c>
      <c r="FN135" s="31" t="e">
        <f t="shared" si="131"/>
        <v>#DIV/0!</v>
      </c>
      <c r="HI135" s="5">
        <f t="shared" si="127"/>
        <v>0</v>
      </c>
    </row>
    <row r="136" spans="5:217" x14ac:dyDescent="0.25">
      <c r="E136" s="5"/>
      <c r="F136" s="5"/>
      <c r="G136" s="55"/>
      <c r="H136" s="6"/>
      <c r="I136" s="5"/>
      <c r="J136" s="6">
        <f t="shared" si="132"/>
        <v>0</v>
      </c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>
        <f t="shared" si="137"/>
        <v>0</v>
      </c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23">
        <f t="shared" si="128"/>
        <v>0</v>
      </c>
      <c r="BV136" s="23">
        <f t="shared" si="129"/>
        <v>0</v>
      </c>
      <c r="BW136" s="5"/>
      <c r="BX136" s="5"/>
      <c r="BY136" s="5">
        <f t="shared" si="130"/>
        <v>1</v>
      </c>
      <c r="CR136" s="4">
        <f t="shared" si="138"/>
        <v>0</v>
      </c>
      <c r="CZ136" s="5">
        <f>F136</f>
        <v>0</v>
      </c>
      <c r="DA136" s="4">
        <f>IF(E136=1,1,0)</f>
        <v>0</v>
      </c>
      <c r="DE136" s="4">
        <f>IF(M136&gt;110,1,0)</f>
        <v>0</v>
      </c>
      <c r="DF136" s="4">
        <f>IF(N136&lt;100,1,0)</f>
        <v>1</v>
      </c>
      <c r="DG136" s="4">
        <f>IF(Q136&gt;30,1,0)</f>
        <v>0</v>
      </c>
      <c r="DJ136" s="5">
        <f>IF(P136&lt;90,1,0)</f>
        <v>1</v>
      </c>
      <c r="DK136" s="4">
        <f t="shared" si="136"/>
        <v>50</v>
      </c>
      <c r="DM136" s="4">
        <f t="shared" si="133"/>
        <v>2</v>
      </c>
      <c r="DR136" s="5"/>
      <c r="EB136" s="24" t="e">
        <f>EA136/J136</f>
        <v>#DIV/0!</v>
      </c>
      <c r="FG136" s="6" t="e">
        <f t="shared" si="134"/>
        <v>#DIV/0!</v>
      </c>
      <c r="FI136" s="5" t="e">
        <f t="shared" si="135"/>
        <v>#DIV/0!</v>
      </c>
      <c r="FN136" s="31" t="e">
        <f t="shared" si="131"/>
        <v>#DIV/0!</v>
      </c>
      <c r="HI136" s="5">
        <f t="shared" si="127"/>
        <v>0</v>
      </c>
    </row>
    <row r="137" spans="5:217" x14ac:dyDescent="0.25">
      <c r="E137" s="5"/>
      <c r="F137" s="5"/>
      <c r="G137" s="55"/>
      <c r="H137" s="6"/>
      <c r="I137" s="5"/>
      <c r="J137" s="6">
        <f t="shared" si="132"/>
        <v>0</v>
      </c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>
        <f t="shared" si="137"/>
        <v>0</v>
      </c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23">
        <f t="shared" si="128"/>
        <v>0</v>
      </c>
      <c r="BV137" s="23">
        <f t="shared" si="129"/>
        <v>0</v>
      </c>
      <c r="BW137" s="5"/>
      <c r="BX137" s="5"/>
      <c r="BY137" s="5">
        <f t="shared" si="130"/>
        <v>1</v>
      </c>
      <c r="CR137" s="4">
        <f t="shared" si="138"/>
        <v>0</v>
      </c>
      <c r="CZ137" s="5">
        <f>F137</f>
        <v>0</v>
      </c>
      <c r="DA137" s="4">
        <f>IF(E137=1,1,0)</f>
        <v>0</v>
      </c>
      <c r="DE137" s="4">
        <f>IF(M137&gt;110,1,0)</f>
        <v>0</v>
      </c>
      <c r="DF137" s="4">
        <f>IF(N137&lt;100,1,0)</f>
        <v>1</v>
      </c>
      <c r="DG137" s="4">
        <f>IF(Q137&gt;30,1,0)</f>
        <v>0</v>
      </c>
      <c r="DJ137" s="5">
        <f>IF(P137&lt;90,1,0)</f>
        <v>1</v>
      </c>
      <c r="DK137" s="4">
        <f t="shared" si="136"/>
        <v>50</v>
      </c>
      <c r="DM137" s="4">
        <f t="shared" si="133"/>
        <v>2</v>
      </c>
      <c r="DR137" s="5"/>
      <c r="EB137" s="24" t="e">
        <f>EA137/J137</f>
        <v>#DIV/0!</v>
      </c>
      <c r="FG137" s="6" t="e">
        <f t="shared" si="134"/>
        <v>#DIV/0!</v>
      </c>
      <c r="FI137" s="5" t="e">
        <f t="shared" si="135"/>
        <v>#DIV/0!</v>
      </c>
      <c r="FN137" s="31" t="e">
        <f t="shared" si="131"/>
        <v>#DIV/0!</v>
      </c>
      <c r="HI137" s="5">
        <f t="shared" si="127"/>
        <v>0</v>
      </c>
    </row>
    <row r="138" spans="5:217" x14ac:dyDescent="0.25">
      <c r="E138" s="5"/>
      <c r="F138" s="5"/>
      <c r="G138" s="55"/>
      <c r="H138" s="6"/>
      <c r="I138" s="5"/>
      <c r="J138" s="6">
        <f t="shared" si="132"/>
        <v>0</v>
      </c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>
        <f t="shared" si="137"/>
        <v>0</v>
      </c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23">
        <f t="shared" si="128"/>
        <v>0</v>
      </c>
      <c r="BV138" s="23">
        <f t="shared" si="129"/>
        <v>0</v>
      </c>
      <c r="BW138" s="5"/>
      <c r="BX138" s="5"/>
      <c r="BY138" s="5">
        <f t="shared" si="130"/>
        <v>1</v>
      </c>
      <c r="CR138" s="4">
        <f t="shared" si="138"/>
        <v>0</v>
      </c>
      <c r="CZ138" s="5">
        <f>F138</f>
        <v>0</v>
      </c>
      <c r="DA138" s="4">
        <f>IF(E138=1,1,0)</f>
        <v>0</v>
      </c>
      <c r="DE138" s="4">
        <f>IF(M138&gt;110,1,0)</f>
        <v>0</v>
      </c>
      <c r="DF138" s="4">
        <f>IF(N138&lt;100,1,0)</f>
        <v>1</v>
      </c>
      <c r="DG138" s="4">
        <f>IF(Q138&gt;30,1,0)</f>
        <v>0</v>
      </c>
      <c r="DJ138" s="5">
        <f>IF(P138&lt;90,1,0)</f>
        <v>1</v>
      </c>
      <c r="DK138" s="4">
        <f t="shared" si="136"/>
        <v>50</v>
      </c>
      <c r="DM138" s="4">
        <f t="shared" si="133"/>
        <v>2</v>
      </c>
      <c r="DR138" s="5"/>
      <c r="EB138" s="24" t="e">
        <f>EA138/J138</f>
        <v>#DIV/0!</v>
      </c>
      <c r="FG138" s="6" t="e">
        <f t="shared" si="134"/>
        <v>#DIV/0!</v>
      </c>
      <c r="FI138" s="5" t="e">
        <f t="shared" si="135"/>
        <v>#DIV/0!</v>
      </c>
      <c r="FN138" s="31" t="e">
        <f t="shared" si="131"/>
        <v>#DIV/0!</v>
      </c>
      <c r="HI138" s="5">
        <f t="shared" si="127"/>
        <v>0</v>
      </c>
    </row>
    <row r="139" spans="5:217" x14ac:dyDescent="0.25">
      <c r="E139" s="5"/>
      <c r="F139" s="5"/>
      <c r="G139" s="55"/>
      <c r="H139" s="6"/>
      <c r="I139" s="5"/>
      <c r="J139" s="6">
        <f t="shared" si="132"/>
        <v>0</v>
      </c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>
        <f t="shared" si="137"/>
        <v>0</v>
      </c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23">
        <f t="shared" si="128"/>
        <v>0</v>
      </c>
      <c r="BV139" s="23">
        <f t="shared" si="129"/>
        <v>0</v>
      </c>
      <c r="BW139" s="5"/>
      <c r="BX139" s="5"/>
      <c r="BY139" s="5">
        <f t="shared" si="130"/>
        <v>1</v>
      </c>
      <c r="CR139" s="4">
        <f t="shared" si="138"/>
        <v>0</v>
      </c>
      <c r="CZ139" s="5">
        <f>F139</f>
        <v>0</v>
      </c>
      <c r="DA139" s="4">
        <f>IF(E139=1,1,0)</f>
        <v>0</v>
      </c>
      <c r="DE139" s="4">
        <f>IF(M139&gt;110,1,0)</f>
        <v>0</v>
      </c>
      <c r="DF139" s="4">
        <f>IF(N139&lt;100,1,0)</f>
        <v>1</v>
      </c>
      <c r="DG139" s="4">
        <f>IF(Q139&gt;30,1,0)</f>
        <v>0</v>
      </c>
      <c r="DJ139" s="5">
        <f>IF(P139&lt;90,1,0)</f>
        <v>1</v>
      </c>
      <c r="DK139" s="4">
        <f t="shared" si="136"/>
        <v>50</v>
      </c>
      <c r="DM139" s="4">
        <f t="shared" si="133"/>
        <v>2</v>
      </c>
      <c r="DR139" s="5"/>
      <c r="EB139" s="24" t="e">
        <f>EA139/J139</f>
        <v>#DIV/0!</v>
      </c>
      <c r="FG139" s="6" t="e">
        <f t="shared" si="134"/>
        <v>#DIV/0!</v>
      </c>
      <c r="FI139" s="5" t="e">
        <f t="shared" si="135"/>
        <v>#DIV/0!</v>
      </c>
      <c r="FN139" s="31" t="e">
        <f t="shared" si="131"/>
        <v>#DIV/0!</v>
      </c>
      <c r="HI139" s="5">
        <f t="shared" si="127"/>
        <v>0</v>
      </c>
    </row>
    <row r="140" spans="5:217" x14ac:dyDescent="0.25">
      <c r="E140" s="5"/>
      <c r="F140" s="5"/>
      <c r="G140" s="55"/>
      <c r="H140" s="6"/>
      <c r="I140" s="5"/>
      <c r="J140" s="6">
        <f t="shared" si="132"/>
        <v>0</v>
      </c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>
        <f t="shared" si="137"/>
        <v>0</v>
      </c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23">
        <f t="shared" si="128"/>
        <v>0</v>
      </c>
      <c r="BV140" s="23">
        <f t="shared" si="129"/>
        <v>0</v>
      </c>
      <c r="BW140" s="5"/>
      <c r="BX140" s="5"/>
      <c r="BY140" s="5">
        <f t="shared" si="130"/>
        <v>1</v>
      </c>
      <c r="CR140" s="4">
        <f t="shared" si="138"/>
        <v>0</v>
      </c>
      <c r="CZ140" s="5">
        <f>F140</f>
        <v>0</v>
      </c>
      <c r="DA140" s="4">
        <f>IF(E140=1,1,0)</f>
        <v>0</v>
      </c>
      <c r="DE140" s="4">
        <f>IF(M140&gt;110,1,0)</f>
        <v>0</v>
      </c>
      <c r="DF140" s="4">
        <f>IF(N140&lt;100,1,0)</f>
        <v>1</v>
      </c>
      <c r="DG140" s="4">
        <f>IF(Q140&gt;30,1,0)</f>
        <v>0</v>
      </c>
      <c r="DJ140" s="5">
        <f>IF(P140&lt;90,1,0)</f>
        <v>1</v>
      </c>
      <c r="DK140" s="4">
        <f t="shared" si="136"/>
        <v>50</v>
      </c>
      <c r="DM140" s="4">
        <f t="shared" si="133"/>
        <v>2</v>
      </c>
      <c r="DR140" s="5"/>
      <c r="EB140" s="24" t="e">
        <f>EA140/J140</f>
        <v>#DIV/0!</v>
      </c>
      <c r="FG140" s="6" t="e">
        <f t="shared" si="134"/>
        <v>#DIV/0!</v>
      </c>
      <c r="FI140" s="5" t="e">
        <f t="shared" si="135"/>
        <v>#DIV/0!</v>
      </c>
      <c r="FN140" s="31" t="e">
        <f t="shared" si="131"/>
        <v>#DIV/0!</v>
      </c>
      <c r="HI140" s="5">
        <f t="shared" si="127"/>
        <v>0</v>
      </c>
    </row>
    <row r="141" spans="5:217" x14ac:dyDescent="0.25">
      <c r="E141" s="5"/>
      <c r="F141" s="5"/>
      <c r="G141" s="55"/>
      <c r="H141" s="6"/>
      <c r="I141" s="5"/>
      <c r="J141" s="6">
        <f t="shared" si="132"/>
        <v>0</v>
      </c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>
        <f t="shared" si="137"/>
        <v>0</v>
      </c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23">
        <f t="shared" si="128"/>
        <v>0</v>
      </c>
      <c r="BV141" s="23">
        <f t="shared" si="129"/>
        <v>0</v>
      </c>
      <c r="BW141" s="5"/>
      <c r="BX141" s="5"/>
      <c r="BY141" s="5">
        <f t="shared" si="130"/>
        <v>1</v>
      </c>
      <c r="CR141" s="4">
        <f t="shared" si="138"/>
        <v>0</v>
      </c>
      <c r="CZ141" s="5">
        <f>F141</f>
        <v>0</v>
      </c>
      <c r="DA141" s="4">
        <f>IF(E141=1,1,0)</f>
        <v>0</v>
      </c>
      <c r="DE141" s="4">
        <f>IF(M141&gt;110,1,0)</f>
        <v>0</v>
      </c>
      <c r="DF141" s="4">
        <f>IF(N141&lt;100,1,0)</f>
        <v>1</v>
      </c>
      <c r="DG141" s="4">
        <f>IF(Q141&gt;30,1,0)</f>
        <v>0</v>
      </c>
      <c r="DJ141" s="5">
        <f>IF(P141&lt;90,1,0)</f>
        <v>1</v>
      </c>
      <c r="DK141" s="4">
        <f t="shared" si="136"/>
        <v>50</v>
      </c>
      <c r="DM141" s="4">
        <f t="shared" si="133"/>
        <v>2</v>
      </c>
      <c r="DR141" s="5"/>
      <c r="EB141" s="24" t="e">
        <f>EA141/J141</f>
        <v>#DIV/0!</v>
      </c>
      <c r="FG141" s="6" t="e">
        <f t="shared" si="134"/>
        <v>#DIV/0!</v>
      </c>
      <c r="FI141" s="5" t="e">
        <f t="shared" si="135"/>
        <v>#DIV/0!</v>
      </c>
      <c r="FN141" s="31" t="e">
        <f t="shared" si="131"/>
        <v>#DIV/0!</v>
      </c>
      <c r="HI141" s="5">
        <f t="shared" si="127"/>
        <v>0</v>
      </c>
    </row>
    <row r="142" spans="5:217" x14ac:dyDescent="0.25">
      <c r="E142" s="5"/>
      <c r="F142" s="5"/>
      <c r="G142" s="55"/>
      <c r="H142" s="6"/>
      <c r="I142" s="5"/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23"/>
      <c r="BV142" s="23"/>
      <c r="BW142" s="5"/>
      <c r="BX142" s="5"/>
      <c r="BY142" s="5"/>
    </row>
    <row r="143" spans="5:217" x14ac:dyDescent="0.25">
      <c r="E143" s="5"/>
      <c r="F143" s="5"/>
      <c r="G143" s="55"/>
      <c r="H143" s="6"/>
      <c r="I143" s="5"/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23"/>
      <c r="BV143" s="23"/>
      <c r="BW143" s="5"/>
      <c r="BX143" s="5"/>
      <c r="BY143" s="5"/>
    </row>
    <row r="144" spans="5:217" x14ac:dyDescent="0.25">
      <c r="E144" s="5"/>
      <c r="F144" s="5"/>
      <c r="G144" s="55"/>
      <c r="H144" s="6"/>
      <c r="I144" s="5"/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23"/>
      <c r="BV144" s="23"/>
      <c r="BW144" s="5"/>
      <c r="BX144" s="5"/>
      <c r="BY144" s="5"/>
    </row>
    <row r="145" spans="5:77" x14ac:dyDescent="0.25">
      <c r="E145" s="5"/>
      <c r="F145" s="5"/>
      <c r="G145" s="55"/>
      <c r="H145" s="6"/>
      <c r="I145" s="5"/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23"/>
      <c r="BV145" s="23"/>
      <c r="BW145" s="5"/>
      <c r="BX145" s="5"/>
      <c r="BY145" s="5"/>
    </row>
    <row r="146" spans="5:77" x14ac:dyDescent="0.25">
      <c r="E146" s="5"/>
      <c r="F146" s="5"/>
      <c r="G146" s="55"/>
      <c r="H146" s="6"/>
      <c r="I146" s="5"/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23"/>
      <c r="BV146" s="23"/>
      <c r="BW146" s="5"/>
      <c r="BX146" s="5"/>
      <c r="BY146" s="5"/>
    </row>
    <row r="147" spans="5:77" x14ac:dyDescent="0.25">
      <c r="E147" s="5"/>
      <c r="F147" s="5"/>
      <c r="G147" s="55"/>
      <c r="H147" s="6"/>
      <c r="I147" s="5"/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23"/>
      <c r="BV147" s="23"/>
      <c r="BW147" s="5"/>
      <c r="BX147" s="5"/>
      <c r="BY147" s="5"/>
    </row>
    <row r="148" spans="5:77" x14ac:dyDescent="0.25">
      <c r="E148" s="5"/>
      <c r="F148" s="5"/>
      <c r="G148" s="55"/>
      <c r="H148" s="6"/>
      <c r="I148" s="5"/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23"/>
      <c r="BV148" s="23"/>
      <c r="BW148" s="5"/>
      <c r="BX148" s="5"/>
      <c r="BY148" s="5"/>
    </row>
    <row r="149" spans="5:77" x14ac:dyDescent="0.25">
      <c r="E149" s="5"/>
      <c r="F149" s="5"/>
      <c r="G149" s="55"/>
      <c r="H149" s="6"/>
      <c r="I149" s="5"/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23"/>
      <c r="BV149" s="23"/>
      <c r="BW149" s="5"/>
      <c r="BX149" s="5"/>
      <c r="BY149" s="5"/>
    </row>
    <row r="150" spans="5:77" x14ac:dyDescent="0.25">
      <c r="E150" s="5"/>
      <c r="F150" s="5"/>
      <c r="G150" s="55"/>
      <c r="H150" s="6"/>
      <c r="I150" s="5"/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23"/>
      <c r="BV150" s="23"/>
      <c r="BW150" s="5"/>
      <c r="BX150" s="5"/>
      <c r="BY150" s="5"/>
    </row>
    <row r="151" spans="5:77" x14ac:dyDescent="0.25">
      <c r="E151" s="5"/>
      <c r="F151" s="5"/>
      <c r="G151" s="55"/>
      <c r="H151" s="6"/>
      <c r="I151" s="5"/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23"/>
      <c r="BV151" s="23"/>
      <c r="BW151" s="5"/>
      <c r="BX151" s="5"/>
      <c r="BY151" s="5"/>
    </row>
    <row r="152" spans="5:77" x14ac:dyDescent="0.25">
      <c r="E152" s="5"/>
      <c r="F152" s="5"/>
      <c r="G152" s="55"/>
      <c r="H152" s="6"/>
      <c r="I152" s="5"/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23"/>
      <c r="BV152" s="23"/>
      <c r="BW152" s="5"/>
      <c r="BX152" s="5"/>
      <c r="BY152" s="5"/>
    </row>
    <row r="153" spans="5:77" x14ac:dyDescent="0.25">
      <c r="E153" s="5"/>
      <c r="F153" s="5"/>
      <c r="G153" s="55"/>
      <c r="H153" s="6"/>
      <c r="I153" s="5"/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23"/>
      <c r="BV153" s="23"/>
      <c r="BW153" s="5"/>
      <c r="BX153" s="5"/>
      <c r="BY153" s="5"/>
    </row>
    <row r="154" spans="5:77" x14ac:dyDescent="0.25">
      <c r="E154" s="5"/>
      <c r="F154" s="5"/>
      <c r="G154" s="55"/>
      <c r="H154" s="6"/>
      <c r="I154" s="5"/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23"/>
      <c r="BV154" s="23"/>
      <c r="BW154" s="5"/>
      <c r="BX154" s="5"/>
      <c r="BY154" s="5"/>
    </row>
    <row r="155" spans="5:77" x14ac:dyDescent="0.25">
      <c r="E155" s="5"/>
      <c r="F155" s="5"/>
      <c r="G155" s="55"/>
      <c r="H155" s="6"/>
      <c r="I155" s="5"/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23"/>
      <c r="BV155" s="23"/>
      <c r="BW155" s="5"/>
      <c r="BX155" s="5"/>
      <c r="BY155" s="5"/>
    </row>
    <row r="156" spans="5:77" x14ac:dyDescent="0.25">
      <c r="E156" s="5"/>
      <c r="F156" s="5"/>
      <c r="G156" s="55"/>
      <c r="H156" s="6"/>
      <c r="I156" s="5"/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23"/>
      <c r="BV156" s="23"/>
      <c r="BW156" s="5"/>
      <c r="BX156" s="5"/>
      <c r="BY156" s="5"/>
    </row>
    <row r="157" spans="5:77" x14ac:dyDescent="0.25">
      <c r="E157" s="5"/>
      <c r="F157" s="5"/>
      <c r="G157" s="55"/>
      <c r="H157" s="6"/>
      <c r="I157" s="5"/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23"/>
      <c r="BV157" s="23"/>
      <c r="BW157" s="5"/>
      <c r="BX157" s="5"/>
      <c r="BY157" s="5"/>
    </row>
    <row r="158" spans="5:77" x14ac:dyDescent="0.25">
      <c r="E158" s="5"/>
      <c r="F158" s="5"/>
      <c r="G158" s="55"/>
      <c r="H158" s="6"/>
      <c r="I158" s="5"/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23"/>
      <c r="BV158" s="23"/>
      <c r="BW158" s="5"/>
      <c r="BX158" s="5"/>
      <c r="BY158" s="5"/>
    </row>
    <row r="159" spans="5:77" x14ac:dyDescent="0.25">
      <c r="E159" s="5"/>
      <c r="F159" s="5"/>
      <c r="G159" s="55"/>
      <c r="H159" s="6"/>
      <c r="I159" s="5"/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23"/>
      <c r="BV159" s="23"/>
      <c r="BW159" s="5"/>
      <c r="BX159" s="5"/>
      <c r="BY159" s="5"/>
    </row>
    <row r="160" spans="5:77" x14ac:dyDescent="0.25">
      <c r="E160" s="5"/>
      <c r="F160" s="5"/>
      <c r="G160" s="55"/>
      <c r="H160" s="6"/>
      <c r="I160" s="5"/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23"/>
      <c r="BV160" s="23"/>
      <c r="BW160" s="5"/>
      <c r="BX160" s="5"/>
      <c r="BY160" s="5"/>
    </row>
    <row r="161" spans="5:77" x14ac:dyDescent="0.25">
      <c r="E161" s="5"/>
      <c r="F161" s="5"/>
      <c r="G161" s="55"/>
      <c r="H161" s="6"/>
      <c r="I161" s="5"/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23"/>
      <c r="BV161" s="23"/>
      <c r="BW161" s="5"/>
      <c r="BX161" s="5"/>
      <c r="BY161" s="5"/>
    </row>
    <row r="162" spans="5:77" x14ac:dyDescent="0.25">
      <c r="E162" s="5"/>
      <c r="F162" s="5"/>
      <c r="G162" s="55"/>
      <c r="H162" s="6"/>
      <c r="I162" s="5"/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23"/>
      <c r="BV162" s="23"/>
      <c r="BW162" s="5"/>
      <c r="BX162" s="5"/>
      <c r="BY162" s="5"/>
    </row>
    <row r="163" spans="5:77" x14ac:dyDescent="0.25">
      <c r="E163" s="5"/>
      <c r="F163" s="5"/>
      <c r="G163" s="55"/>
      <c r="H163" s="6"/>
      <c r="I163" s="5"/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23"/>
      <c r="BV163" s="23"/>
      <c r="BW163" s="5"/>
      <c r="BX163" s="5"/>
      <c r="BY163" s="5"/>
    </row>
    <row r="164" spans="5:77" x14ac:dyDescent="0.25">
      <c r="E164" s="5"/>
      <c r="F164" s="5"/>
      <c r="G164" s="55"/>
      <c r="H164" s="6"/>
      <c r="I164" s="5"/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23"/>
      <c r="BV164" s="23"/>
      <c r="BW164" s="5"/>
      <c r="BX164" s="5"/>
      <c r="BY164" s="5"/>
    </row>
    <row r="165" spans="5:77" x14ac:dyDescent="0.25">
      <c r="E165" s="5"/>
      <c r="F165" s="5"/>
      <c r="G165" s="55"/>
      <c r="H165" s="6"/>
      <c r="I165" s="5"/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23"/>
      <c r="BV165" s="23"/>
      <c r="BW165" s="5"/>
      <c r="BX165" s="5"/>
      <c r="BY165" s="5"/>
    </row>
    <row r="166" spans="5:77" x14ac:dyDescent="0.25">
      <c r="E166" s="5"/>
      <c r="F166" s="5"/>
      <c r="G166" s="55"/>
      <c r="H166" s="6"/>
      <c r="I166" s="5"/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23"/>
      <c r="BV166" s="23"/>
      <c r="BW166" s="5"/>
      <c r="BX166" s="5"/>
      <c r="BY166" s="5"/>
    </row>
    <row r="167" spans="5:77" x14ac:dyDescent="0.25">
      <c r="E167" s="5"/>
      <c r="F167" s="5"/>
      <c r="G167" s="55"/>
      <c r="H167" s="6"/>
      <c r="I167" s="5"/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23"/>
      <c r="BV167" s="23"/>
      <c r="BW167" s="5"/>
      <c r="BX167" s="5"/>
      <c r="BY167" s="5"/>
    </row>
    <row r="168" spans="5:77" x14ac:dyDescent="0.25">
      <c r="E168" s="5"/>
      <c r="F168" s="5"/>
      <c r="G168" s="55"/>
      <c r="H168" s="6"/>
      <c r="I168" s="5"/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23"/>
      <c r="BV168" s="23"/>
      <c r="BW168" s="5"/>
      <c r="BX168" s="5"/>
      <c r="BY168" s="5"/>
    </row>
    <row r="169" spans="5:77" x14ac:dyDescent="0.25">
      <c r="E169" s="5"/>
      <c r="F169" s="5"/>
      <c r="G169" s="55"/>
      <c r="H169" s="6"/>
      <c r="I169" s="5"/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23"/>
      <c r="BV169" s="23"/>
      <c r="BW169" s="5"/>
      <c r="BX169" s="5"/>
      <c r="BY169" s="5"/>
    </row>
    <row r="170" spans="5:77" x14ac:dyDescent="0.25">
      <c r="E170" s="5"/>
      <c r="F170" s="5"/>
      <c r="G170" s="55"/>
      <c r="H170" s="6"/>
      <c r="I170" s="5"/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23"/>
      <c r="BV170" s="23"/>
      <c r="BW170" s="5"/>
      <c r="BX170" s="5"/>
      <c r="BY170" s="5"/>
    </row>
    <row r="171" spans="5:77" x14ac:dyDescent="0.25">
      <c r="E171" s="5"/>
      <c r="F171" s="5"/>
      <c r="G171" s="55"/>
      <c r="H171" s="6"/>
      <c r="I171" s="5"/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23"/>
      <c r="BV171" s="23"/>
      <c r="BW171" s="5"/>
      <c r="BX171" s="5"/>
      <c r="BY171" s="5"/>
    </row>
    <row r="172" spans="5:77" x14ac:dyDescent="0.25">
      <c r="E172" s="5"/>
      <c r="F172" s="5"/>
      <c r="G172" s="55"/>
      <c r="H172" s="6"/>
      <c r="I172" s="5"/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23"/>
      <c r="BV172" s="23"/>
      <c r="BW172" s="5"/>
      <c r="BX172" s="5"/>
      <c r="BY172" s="5"/>
    </row>
    <row r="173" spans="5:77" x14ac:dyDescent="0.25">
      <c r="E173" s="5"/>
      <c r="F173" s="5"/>
      <c r="G173" s="55"/>
      <c r="H173" s="6"/>
      <c r="I173" s="5"/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23"/>
      <c r="BV173" s="23"/>
      <c r="BW173" s="5"/>
      <c r="BX173" s="5"/>
      <c r="BY173" s="5"/>
    </row>
    <row r="174" spans="5:77" x14ac:dyDescent="0.25">
      <c r="E174" s="5"/>
      <c r="F174" s="5"/>
      <c r="G174" s="55"/>
      <c r="H174" s="6"/>
      <c r="I174" s="5"/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23"/>
      <c r="BV174" s="23"/>
      <c r="BW174" s="5"/>
      <c r="BX174" s="5"/>
      <c r="BY174" s="5"/>
    </row>
    <row r="175" spans="5:77" x14ac:dyDescent="0.25">
      <c r="E175" s="5"/>
      <c r="F175" s="5"/>
      <c r="G175" s="55"/>
      <c r="H175" s="6"/>
      <c r="I175" s="5"/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23"/>
      <c r="BV175" s="23"/>
      <c r="BW175" s="5"/>
      <c r="BX175" s="5"/>
      <c r="BY175" s="5"/>
    </row>
    <row r="176" spans="5:77" x14ac:dyDescent="0.25">
      <c r="E176" s="5"/>
      <c r="F176" s="5"/>
      <c r="G176" s="55"/>
      <c r="H176" s="6"/>
      <c r="I176" s="5"/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23"/>
      <c r="BV176" s="23"/>
      <c r="BW176" s="5"/>
      <c r="BX176" s="5"/>
      <c r="BY176" s="5"/>
    </row>
    <row r="177" spans="5:77" x14ac:dyDescent="0.25">
      <c r="E177" s="5"/>
      <c r="F177" s="5"/>
      <c r="G177" s="55"/>
      <c r="H177" s="6"/>
      <c r="I177" s="5"/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23"/>
      <c r="BV177" s="23"/>
      <c r="BW177" s="5"/>
      <c r="BX177" s="5"/>
      <c r="BY177" s="5"/>
    </row>
    <row r="178" spans="5:77" x14ac:dyDescent="0.25">
      <c r="E178" s="5"/>
      <c r="F178" s="5"/>
      <c r="G178" s="55"/>
      <c r="H178" s="6"/>
      <c r="I178" s="5"/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23"/>
      <c r="BV178" s="23"/>
      <c r="BW178" s="5"/>
      <c r="BX178" s="5"/>
      <c r="BY178" s="5"/>
    </row>
    <row r="179" spans="5:77" x14ac:dyDescent="0.25">
      <c r="E179" s="5"/>
      <c r="F179" s="5"/>
      <c r="G179" s="55"/>
      <c r="H179" s="6"/>
      <c r="I179" s="5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23"/>
      <c r="BV179" s="23"/>
      <c r="BW179" s="5"/>
      <c r="BX179" s="5"/>
      <c r="BY179" s="5"/>
    </row>
    <row r="180" spans="5:77" x14ac:dyDescent="0.25">
      <c r="E180" s="5"/>
      <c r="F180" s="5"/>
      <c r="G180" s="55"/>
      <c r="H180" s="6"/>
      <c r="I180" s="5"/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23"/>
      <c r="BV180" s="23"/>
      <c r="BW180" s="5"/>
      <c r="BX180" s="5"/>
      <c r="BY180" s="5"/>
    </row>
    <row r="181" spans="5:77" x14ac:dyDescent="0.25">
      <c r="E181" s="5"/>
      <c r="F181" s="5"/>
      <c r="G181" s="55"/>
      <c r="H181" s="6"/>
      <c r="I181" s="5"/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23"/>
      <c r="BV181" s="23"/>
      <c r="BW181" s="5"/>
      <c r="BX181" s="5"/>
      <c r="BY181" s="5"/>
    </row>
    <row r="182" spans="5:77" x14ac:dyDescent="0.25">
      <c r="E182" s="5"/>
      <c r="F182" s="5"/>
      <c r="G182" s="55"/>
      <c r="H182" s="6"/>
      <c r="I182" s="5"/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23"/>
      <c r="BV182" s="23"/>
      <c r="BW182" s="5"/>
      <c r="BX182" s="5"/>
      <c r="BY182" s="5"/>
    </row>
    <row r="183" spans="5:77" x14ac:dyDescent="0.25">
      <c r="E183" s="5"/>
      <c r="F183" s="5"/>
      <c r="G183" s="55"/>
      <c r="H183" s="6"/>
      <c r="I183" s="5"/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23"/>
      <c r="BV183" s="23"/>
      <c r="BW183" s="5"/>
      <c r="BX183" s="5"/>
      <c r="BY183" s="5"/>
    </row>
    <row r="184" spans="5:77" x14ac:dyDescent="0.25">
      <c r="E184" s="5"/>
      <c r="F184" s="5"/>
      <c r="G184" s="55"/>
      <c r="H184" s="6"/>
      <c r="I184" s="5"/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23"/>
      <c r="BV184" s="23"/>
      <c r="BW184" s="5"/>
      <c r="BX184" s="5"/>
      <c r="BY184" s="5"/>
    </row>
    <row r="185" spans="5:77" x14ac:dyDescent="0.25">
      <c r="E185" s="5"/>
      <c r="F185" s="5"/>
      <c r="G185" s="55"/>
      <c r="H185" s="6"/>
      <c r="I185" s="5"/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23"/>
      <c r="BV185" s="23"/>
      <c r="BW185" s="5"/>
      <c r="BX185" s="5"/>
      <c r="BY185" s="5"/>
    </row>
    <row r="186" spans="5:77" x14ac:dyDescent="0.25">
      <c r="E186" s="5"/>
      <c r="F186" s="5"/>
      <c r="G186" s="55"/>
      <c r="H186" s="6"/>
      <c r="I186" s="5"/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23"/>
      <c r="BV186" s="23"/>
      <c r="BW186" s="5"/>
      <c r="BX186" s="5"/>
      <c r="BY186" s="5"/>
    </row>
    <row r="187" spans="5:77" x14ac:dyDescent="0.25">
      <c r="E187" s="5"/>
      <c r="F187" s="5"/>
      <c r="G187" s="55"/>
      <c r="H187" s="6"/>
      <c r="I187" s="5"/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23"/>
      <c r="BV187" s="23"/>
      <c r="BW187" s="5"/>
      <c r="BX187" s="5"/>
      <c r="BY187" s="5"/>
    </row>
    <row r="188" spans="5:77" x14ac:dyDescent="0.25">
      <c r="E188" s="5"/>
      <c r="F188" s="5"/>
      <c r="G188" s="55"/>
      <c r="H188" s="6"/>
      <c r="I188" s="5"/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23"/>
      <c r="BV188" s="23"/>
      <c r="BW188" s="5"/>
      <c r="BX188" s="5"/>
      <c r="BY188" s="5"/>
    </row>
    <row r="189" spans="5:77" x14ac:dyDescent="0.25">
      <c r="E189" s="5"/>
      <c r="F189" s="5"/>
      <c r="G189" s="55"/>
      <c r="H189" s="6"/>
      <c r="I189" s="5"/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23"/>
      <c r="BV189" s="23"/>
      <c r="BW189" s="5"/>
      <c r="BX189" s="5"/>
      <c r="BY189" s="5"/>
    </row>
    <row r="190" spans="5:77" x14ac:dyDescent="0.25">
      <c r="E190" s="5"/>
      <c r="F190" s="5"/>
      <c r="G190" s="55"/>
      <c r="H190" s="6"/>
      <c r="I190" s="5"/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23"/>
      <c r="BV190" s="23"/>
      <c r="BW190" s="5"/>
      <c r="BX190" s="5"/>
      <c r="BY190" s="5"/>
    </row>
    <row r="191" spans="5:77" x14ac:dyDescent="0.25">
      <c r="E191" s="5"/>
      <c r="F191" s="5"/>
      <c r="G191" s="55"/>
      <c r="H191" s="6"/>
      <c r="I191" s="5"/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23"/>
      <c r="BV191" s="23"/>
      <c r="BW191" s="5"/>
      <c r="BX191" s="5"/>
      <c r="BY191" s="5"/>
    </row>
    <row r="192" spans="5:77" x14ac:dyDescent="0.25">
      <c r="E192" s="5"/>
      <c r="F192" s="5"/>
      <c r="G192" s="55"/>
      <c r="H192" s="6"/>
      <c r="I192" s="5"/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23"/>
      <c r="BV192" s="23"/>
      <c r="BW192" s="5"/>
      <c r="BX192" s="5"/>
      <c r="BY192" s="5"/>
    </row>
    <row r="193" spans="5:77" x14ac:dyDescent="0.25">
      <c r="E193" s="5"/>
      <c r="F193" s="5"/>
      <c r="G193" s="55"/>
      <c r="H193" s="6"/>
      <c r="I193" s="5"/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23"/>
      <c r="BV193" s="23"/>
      <c r="BW193" s="5"/>
      <c r="BX193" s="5"/>
      <c r="BY193" s="5"/>
    </row>
    <row r="194" spans="5:77" x14ac:dyDescent="0.25">
      <c r="E194" s="5"/>
      <c r="F194" s="5"/>
      <c r="G194" s="55"/>
      <c r="H194" s="6"/>
      <c r="I194" s="5"/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23"/>
      <c r="BV194" s="23"/>
      <c r="BW194" s="5"/>
      <c r="BX194" s="5"/>
      <c r="BY194" s="5"/>
    </row>
    <row r="195" spans="5:77" x14ac:dyDescent="0.25">
      <c r="E195" s="5"/>
      <c r="F195" s="5"/>
      <c r="G195" s="55"/>
      <c r="H195" s="6"/>
      <c r="I195" s="5"/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23"/>
      <c r="BV195" s="23"/>
      <c r="BW195" s="5"/>
      <c r="BX195" s="5"/>
      <c r="BY195" s="5"/>
    </row>
    <row r="196" spans="5:77" x14ac:dyDescent="0.25">
      <c r="E196" s="5"/>
      <c r="F196" s="5"/>
      <c r="G196" s="55"/>
      <c r="H196" s="6"/>
      <c r="I196" s="5"/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23"/>
      <c r="BV196" s="23"/>
      <c r="BW196" s="5"/>
      <c r="BX196" s="5"/>
      <c r="BY196" s="5"/>
    </row>
    <row r="197" spans="5:77" x14ac:dyDescent="0.25">
      <c r="E197" s="5"/>
      <c r="F197" s="5"/>
      <c r="G197" s="55"/>
      <c r="H197" s="6"/>
      <c r="I197" s="5"/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23"/>
      <c r="BV197" s="23"/>
      <c r="BW197" s="5"/>
      <c r="BX197" s="5"/>
      <c r="BY197" s="5"/>
    </row>
    <row r="198" spans="5:77" x14ac:dyDescent="0.25">
      <c r="E198" s="5"/>
      <c r="F198" s="5"/>
      <c r="G198" s="55"/>
      <c r="H198" s="6"/>
      <c r="I198" s="5"/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23"/>
      <c r="BV198" s="23"/>
      <c r="BW198" s="5"/>
      <c r="BX198" s="5"/>
      <c r="BY198" s="5"/>
    </row>
    <row r="199" spans="5:77" x14ac:dyDescent="0.25">
      <c r="E199" s="5"/>
      <c r="F199" s="5"/>
      <c r="G199" s="55"/>
      <c r="H199" s="6"/>
      <c r="I199" s="5"/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23"/>
      <c r="BV199" s="23"/>
      <c r="BW199" s="5"/>
      <c r="BX199" s="5"/>
      <c r="BY199" s="5"/>
    </row>
    <row r="200" spans="5:77" x14ac:dyDescent="0.25">
      <c r="E200" s="5"/>
      <c r="F200" s="5"/>
      <c r="G200" s="55"/>
      <c r="H200" s="6"/>
      <c r="I200" s="5"/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23"/>
      <c r="BV200" s="23"/>
      <c r="BW200" s="5"/>
      <c r="BX200" s="5"/>
      <c r="BY200" s="5"/>
    </row>
    <row r="201" spans="5:77" x14ac:dyDescent="0.25">
      <c r="E201" s="5"/>
      <c r="F201" s="5"/>
      <c r="G201" s="55"/>
      <c r="H201" s="6"/>
      <c r="I201" s="5"/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23"/>
      <c r="BV201" s="23"/>
      <c r="BW201" s="5"/>
      <c r="BX201" s="5"/>
      <c r="BY201" s="5"/>
    </row>
    <row r="202" spans="5:77" x14ac:dyDescent="0.25">
      <c r="E202" s="5"/>
      <c r="F202" s="5"/>
      <c r="G202" s="55"/>
      <c r="H202" s="6"/>
      <c r="I202" s="5"/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23"/>
      <c r="BV202" s="23"/>
      <c r="BW202" s="5"/>
      <c r="BX202" s="5"/>
      <c r="BY202" s="5"/>
    </row>
    <row r="203" spans="5:77" x14ac:dyDescent="0.25">
      <c r="E203" s="5"/>
      <c r="F203" s="5"/>
      <c r="G203" s="55"/>
      <c r="H203" s="6"/>
      <c r="I203" s="5"/>
      <c r="J203" s="6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23"/>
      <c r="BV203" s="23"/>
      <c r="BW203" s="5"/>
      <c r="BX203" s="5"/>
      <c r="BY203" s="5"/>
    </row>
    <row r="204" spans="5:77" x14ac:dyDescent="0.25">
      <c r="E204" s="5"/>
      <c r="F204" s="5"/>
      <c r="G204" s="55"/>
      <c r="H204" s="6"/>
      <c r="I204" s="5"/>
      <c r="J204" s="6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23"/>
      <c r="BV204" s="23"/>
      <c r="BW204" s="5"/>
      <c r="BX204" s="5"/>
      <c r="BY204" s="5"/>
    </row>
    <row r="205" spans="5:77" x14ac:dyDescent="0.25">
      <c r="E205" s="5"/>
      <c r="F205" s="5"/>
      <c r="G205" s="55"/>
      <c r="H205" s="6"/>
      <c r="I205" s="5"/>
      <c r="J205" s="6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23"/>
      <c r="BV205" s="23"/>
      <c r="BW205" s="5"/>
      <c r="BX205" s="5"/>
      <c r="BY205" s="5"/>
    </row>
    <row r="206" spans="5:77" x14ac:dyDescent="0.25">
      <c r="E206" s="5"/>
      <c r="F206" s="5"/>
      <c r="G206" s="55"/>
      <c r="H206" s="6"/>
      <c r="I206" s="5"/>
      <c r="J206" s="6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23"/>
      <c r="BV206" s="23"/>
      <c r="BW206" s="5"/>
      <c r="BX206" s="5"/>
      <c r="BY206" s="5"/>
    </row>
    <row r="207" spans="5:77" x14ac:dyDescent="0.25">
      <c r="E207" s="5"/>
      <c r="F207" s="5"/>
      <c r="G207" s="55"/>
      <c r="H207" s="6"/>
      <c r="I207" s="5"/>
      <c r="J207" s="6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23"/>
      <c r="BV207" s="23"/>
      <c r="BW207" s="5"/>
      <c r="BX207" s="5"/>
      <c r="BY207" s="5"/>
    </row>
    <row r="208" spans="5:77" x14ac:dyDescent="0.25">
      <c r="E208" s="5"/>
      <c r="F208" s="5"/>
      <c r="G208" s="55"/>
      <c r="H208" s="6"/>
      <c r="I208" s="5"/>
      <c r="J208" s="6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23"/>
      <c r="BV208" s="23"/>
      <c r="BW208" s="5"/>
      <c r="BX208" s="5"/>
      <c r="BY208" s="5"/>
    </row>
    <row r="209" spans="5:77" x14ac:dyDescent="0.25">
      <c r="E209" s="5"/>
      <c r="F209" s="5"/>
      <c r="G209" s="55"/>
      <c r="H209" s="6"/>
      <c r="I209" s="5"/>
      <c r="J209" s="6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23"/>
      <c r="BV209" s="23"/>
      <c r="BW209" s="5"/>
      <c r="BX209" s="5"/>
      <c r="BY209" s="5"/>
    </row>
    <row r="210" spans="5:77" x14ac:dyDescent="0.25">
      <c r="E210" s="5"/>
      <c r="F210" s="5"/>
      <c r="G210" s="55"/>
      <c r="H210" s="6"/>
      <c r="I210" s="5"/>
      <c r="J210" s="6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23"/>
      <c r="BV210" s="23"/>
      <c r="BW210" s="5"/>
      <c r="BX210" s="5"/>
      <c r="BY210" s="5"/>
    </row>
    <row r="211" spans="5:77" x14ac:dyDescent="0.25">
      <c r="E211" s="5"/>
      <c r="F211" s="5"/>
      <c r="G211" s="55"/>
      <c r="H211" s="6"/>
      <c r="I211" s="5"/>
      <c r="J211" s="6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23"/>
      <c r="BV211" s="23"/>
      <c r="BW211" s="5"/>
      <c r="BX211" s="5"/>
      <c r="BY211" s="5"/>
    </row>
    <row r="212" spans="5:77" x14ac:dyDescent="0.25">
      <c r="E212" s="5"/>
      <c r="F212" s="5"/>
      <c r="G212" s="55"/>
      <c r="H212" s="6"/>
      <c r="I212" s="5"/>
      <c r="J212" s="6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23"/>
      <c r="BV212" s="23"/>
      <c r="BW212" s="5"/>
      <c r="BX212" s="5"/>
      <c r="BY212" s="5"/>
    </row>
    <row r="213" spans="5:77" x14ac:dyDescent="0.25">
      <c r="E213" s="5"/>
      <c r="F213" s="5"/>
      <c r="G213" s="55"/>
      <c r="H213" s="6"/>
      <c r="I213" s="5"/>
      <c r="J213" s="6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23"/>
      <c r="BV213" s="23"/>
      <c r="BW213" s="5"/>
      <c r="BX213" s="5"/>
      <c r="BY213" s="5"/>
    </row>
    <row r="214" spans="5:77" x14ac:dyDescent="0.25">
      <c r="E214" s="5"/>
      <c r="F214" s="5"/>
      <c r="G214" s="55"/>
      <c r="H214" s="6"/>
      <c r="I214" s="5"/>
      <c r="J214" s="6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23"/>
      <c r="BV214" s="23"/>
      <c r="BW214" s="5"/>
      <c r="BX214" s="5"/>
      <c r="BY214" s="5"/>
    </row>
    <row r="215" spans="5:77" x14ac:dyDescent="0.25">
      <c r="E215" s="5"/>
      <c r="F215" s="5"/>
      <c r="G215" s="55"/>
      <c r="H215" s="6"/>
      <c r="I215" s="5"/>
      <c r="J215" s="6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23"/>
      <c r="BV215" s="23"/>
      <c r="BW215" s="5"/>
      <c r="BX215" s="5"/>
      <c r="BY215" s="5"/>
    </row>
    <row r="216" spans="5:77" x14ac:dyDescent="0.25">
      <c r="E216" s="5"/>
      <c r="F216" s="5"/>
      <c r="G216" s="55"/>
      <c r="H216" s="6"/>
      <c r="I216" s="5"/>
      <c r="J216" s="6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23"/>
      <c r="BV216" s="23"/>
      <c r="BW216" s="5"/>
      <c r="BX216" s="5"/>
      <c r="BY216" s="5"/>
    </row>
    <row r="217" spans="5:77" x14ac:dyDescent="0.25">
      <c r="E217" s="5"/>
      <c r="F217" s="5"/>
      <c r="G217" s="55"/>
      <c r="H217" s="6"/>
      <c r="I217" s="5"/>
      <c r="J217" s="6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23"/>
      <c r="BV217" s="23"/>
      <c r="BW217" s="5"/>
      <c r="BX217" s="5"/>
      <c r="BY217" s="5"/>
    </row>
    <row r="218" spans="5:77" x14ac:dyDescent="0.25">
      <c r="E218" s="5"/>
      <c r="F218" s="5"/>
      <c r="G218" s="55"/>
      <c r="H218" s="6"/>
      <c r="I218" s="5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23"/>
      <c r="BV218" s="23"/>
      <c r="BW218" s="5"/>
      <c r="BX218" s="5"/>
      <c r="BY218" s="5"/>
    </row>
    <row r="219" spans="5:77" x14ac:dyDescent="0.25">
      <c r="E219" s="5"/>
      <c r="F219" s="5"/>
      <c r="G219" s="55"/>
      <c r="H219" s="6"/>
      <c r="I219" s="5"/>
      <c r="J219" s="6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23"/>
      <c r="BV219" s="23"/>
      <c r="BW219" s="5"/>
      <c r="BX219" s="5"/>
      <c r="BY219" s="5"/>
    </row>
    <row r="220" spans="5:77" x14ac:dyDescent="0.25">
      <c r="E220" s="5"/>
      <c r="F220" s="5"/>
      <c r="G220" s="55"/>
      <c r="H220" s="6"/>
      <c r="I220" s="5"/>
      <c r="J220" s="6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23"/>
      <c r="BV220" s="23"/>
      <c r="BW220" s="5"/>
      <c r="BX220" s="5"/>
      <c r="BY220" s="5"/>
    </row>
    <row r="221" spans="5:77" x14ac:dyDescent="0.25">
      <c r="E221" s="5"/>
      <c r="F221" s="5"/>
      <c r="G221" s="55"/>
      <c r="H221" s="6"/>
      <c r="I221" s="5"/>
      <c r="J221" s="6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23"/>
      <c r="BV221" s="23"/>
      <c r="BW221" s="5"/>
      <c r="BX221" s="5"/>
      <c r="BY221" s="5"/>
    </row>
    <row r="222" spans="5:77" x14ac:dyDescent="0.25">
      <c r="E222" s="5"/>
      <c r="F222" s="5"/>
      <c r="G222" s="55"/>
      <c r="H222" s="6"/>
      <c r="I222" s="5"/>
      <c r="J222" s="6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23"/>
      <c r="BV222" s="23"/>
      <c r="BW222" s="5"/>
      <c r="BX222" s="5"/>
      <c r="BY222" s="5"/>
    </row>
    <row r="223" spans="5:77" x14ac:dyDescent="0.25">
      <c r="E223" s="5"/>
      <c r="F223" s="5"/>
      <c r="G223" s="55"/>
      <c r="H223" s="6"/>
      <c r="I223" s="5"/>
      <c r="J223" s="6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23"/>
      <c r="BV223" s="23"/>
      <c r="BW223" s="5"/>
      <c r="BX223" s="5"/>
      <c r="BY223" s="5"/>
    </row>
    <row r="224" spans="5:77" x14ac:dyDescent="0.25">
      <c r="E224" s="5"/>
      <c r="F224" s="5"/>
      <c r="G224" s="55"/>
      <c r="H224" s="6"/>
      <c r="I224" s="5"/>
      <c r="J224" s="6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23"/>
      <c r="BV224" s="23"/>
      <c r="BW224" s="5"/>
      <c r="BX224" s="5"/>
      <c r="BY224" s="5"/>
    </row>
    <row r="225" spans="5:77" x14ac:dyDescent="0.25">
      <c r="E225" s="5"/>
      <c r="F225" s="5"/>
      <c r="G225" s="55"/>
      <c r="H225" s="6"/>
      <c r="I225" s="5"/>
      <c r="J225" s="6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23"/>
      <c r="BV225" s="23"/>
      <c r="BW225" s="5"/>
      <c r="BX225" s="5"/>
      <c r="BY225" s="5"/>
    </row>
    <row r="226" spans="5:77" x14ac:dyDescent="0.25">
      <c r="E226" s="5"/>
      <c r="F226" s="5"/>
      <c r="G226" s="55"/>
      <c r="H226" s="6"/>
      <c r="I226" s="5"/>
      <c r="J226" s="6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23"/>
      <c r="BV226" s="23"/>
      <c r="BW226" s="5"/>
      <c r="BX226" s="5"/>
      <c r="BY226" s="5"/>
    </row>
    <row r="227" spans="5:77" x14ac:dyDescent="0.25">
      <c r="E227" s="5"/>
      <c r="F227" s="5"/>
      <c r="G227" s="55"/>
      <c r="H227" s="6"/>
      <c r="I227" s="5"/>
      <c r="J227" s="6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23"/>
      <c r="BV227" s="23"/>
      <c r="BW227" s="5"/>
      <c r="BX227" s="5"/>
      <c r="BY227" s="5"/>
    </row>
    <row r="228" spans="5:77" x14ac:dyDescent="0.25">
      <c r="E228" s="5"/>
      <c r="F228" s="5"/>
      <c r="G228" s="55"/>
      <c r="H228" s="6"/>
      <c r="I228" s="5"/>
      <c r="J228" s="6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23"/>
      <c r="BV228" s="23"/>
      <c r="BW228" s="5"/>
      <c r="BX228" s="5"/>
      <c r="BY228" s="5"/>
    </row>
    <row r="229" spans="5:77" x14ac:dyDescent="0.25">
      <c r="E229" s="5"/>
      <c r="F229" s="5"/>
      <c r="G229" s="55"/>
      <c r="H229" s="6"/>
      <c r="I229" s="5"/>
      <c r="J229" s="6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23"/>
      <c r="BV229" s="23"/>
      <c r="BW229" s="5"/>
      <c r="BX229" s="5"/>
      <c r="BY229" s="5"/>
    </row>
    <row r="230" spans="5:77" x14ac:dyDescent="0.25">
      <c r="E230" s="5"/>
      <c r="F230" s="5"/>
      <c r="G230" s="55"/>
      <c r="H230" s="6"/>
      <c r="I230" s="5"/>
      <c r="J230" s="6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23"/>
      <c r="BV230" s="23"/>
      <c r="BW230" s="5"/>
      <c r="BX230" s="5"/>
      <c r="BY230" s="5"/>
    </row>
    <row r="231" spans="5:77" x14ac:dyDescent="0.25">
      <c r="E231" s="5"/>
      <c r="F231" s="5"/>
      <c r="G231" s="55"/>
      <c r="H231" s="6"/>
      <c r="I231" s="5"/>
      <c r="J231" s="6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23"/>
      <c r="BV231" s="23"/>
      <c r="BW231" s="5"/>
      <c r="BX231" s="5"/>
      <c r="BY231" s="5"/>
    </row>
    <row r="232" spans="5:77" x14ac:dyDescent="0.25">
      <c r="E232" s="5"/>
      <c r="F232" s="5"/>
      <c r="G232" s="55"/>
      <c r="H232" s="6"/>
      <c r="I232" s="5"/>
      <c r="J232" s="6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23"/>
      <c r="BV232" s="23"/>
      <c r="BW232" s="5"/>
      <c r="BX232" s="5"/>
      <c r="BY232" s="5"/>
    </row>
    <row r="233" spans="5:77" x14ac:dyDescent="0.25">
      <c r="E233" s="5"/>
      <c r="F233" s="5"/>
      <c r="G233" s="55"/>
      <c r="H233" s="6"/>
      <c r="I233" s="5"/>
      <c r="J233" s="6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23"/>
      <c r="BV233" s="23"/>
      <c r="BW233" s="5"/>
      <c r="BX233" s="5"/>
      <c r="BY233" s="5"/>
    </row>
    <row r="234" spans="5:77" x14ac:dyDescent="0.25">
      <c r="E234" s="5"/>
      <c r="F234" s="5"/>
      <c r="G234" s="55"/>
      <c r="H234" s="6"/>
      <c r="I234" s="5"/>
      <c r="J234" s="6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23"/>
      <c r="BV234" s="23"/>
      <c r="BW234" s="5"/>
      <c r="BX234" s="5"/>
      <c r="BY234" s="5"/>
    </row>
    <row r="235" spans="5:77" x14ac:dyDescent="0.25">
      <c r="E235" s="5"/>
      <c r="F235" s="5"/>
      <c r="G235" s="55"/>
      <c r="H235" s="6"/>
      <c r="I235" s="5"/>
      <c r="J235" s="6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23"/>
      <c r="BV235" s="23"/>
      <c r="BW235" s="5"/>
      <c r="BX235" s="5"/>
      <c r="BY235" s="5"/>
    </row>
    <row r="236" spans="5:77" x14ac:dyDescent="0.25">
      <c r="E236" s="5"/>
      <c r="F236" s="5"/>
      <c r="G236" s="55"/>
      <c r="H236" s="6"/>
      <c r="I236" s="5"/>
      <c r="J236" s="6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23"/>
      <c r="BV236" s="23"/>
      <c r="BW236" s="5"/>
      <c r="BX236" s="5"/>
      <c r="BY236" s="5"/>
    </row>
    <row r="237" spans="5:77" x14ac:dyDescent="0.25">
      <c r="E237" s="5"/>
      <c r="F237" s="5"/>
      <c r="G237" s="55"/>
      <c r="H237" s="6"/>
      <c r="I237" s="5"/>
      <c r="J237" s="6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23"/>
      <c r="BV237" s="23"/>
      <c r="BW237" s="5"/>
      <c r="BX237" s="5"/>
      <c r="BY237" s="5"/>
    </row>
    <row r="238" spans="5:77" x14ac:dyDescent="0.25">
      <c r="E238" s="5"/>
      <c r="F238" s="5"/>
      <c r="G238" s="55"/>
      <c r="H238" s="6"/>
      <c r="I238" s="5"/>
      <c r="J238" s="6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23"/>
      <c r="BV238" s="23"/>
      <c r="BW238" s="5"/>
      <c r="BX238" s="5"/>
      <c r="BY238" s="5"/>
    </row>
    <row r="239" spans="5:77" x14ac:dyDescent="0.25">
      <c r="E239" s="5"/>
      <c r="F239" s="5"/>
      <c r="G239" s="55"/>
      <c r="H239" s="6"/>
      <c r="I239" s="5"/>
      <c r="J239" s="6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23"/>
      <c r="BV239" s="23"/>
      <c r="BW239" s="5"/>
      <c r="BX239" s="5"/>
      <c r="BY239" s="5"/>
    </row>
    <row r="240" spans="5:77" x14ac:dyDescent="0.25">
      <c r="E240" s="5"/>
      <c r="F240" s="5"/>
      <c r="G240" s="55"/>
      <c r="H240" s="6"/>
      <c r="I240" s="5"/>
      <c r="J240" s="6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23"/>
      <c r="BV240" s="23"/>
      <c r="BW240" s="5"/>
      <c r="BX240" s="5"/>
      <c r="BY240" s="5"/>
    </row>
    <row r="241" spans="5:77" x14ac:dyDescent="0.25">
      <c r="E241" s="5"/>
      <c r="F241" s="5"/>
      <c r="G241" s="55"/>
      <c r="H241" s="6"/>
      <c r="I241" s="5"/>
      <c r="J241" s="6"/>
      <c r="K241" s="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23"/>
      <c r="BV241" s="23"/>
      <c r="BW241" s="5"/>
      <c r="BX241" s="5"/>
      <c r="BY241" s="5"/>
    </row>
    <row r="242" spans="5:77" x14ac:dyDescent="0.25">
      <c r="E242" s="5"/>
      <c r="F242" s="5"/>
      <c r="G242" s="55"/>
      <c r="H242" s="6"/>
      <c r="I242" s="5"/>
      <c r="J242" s="6"/>
      <c r="K242" s="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23"/>
      <c r="BV242" s="23"/>
      <c r="BW242" s="5"/>
      <c r="BX242" s="5"/>
      <c r="BY242" s="5"/>
    </row>
    <row r="243" spans="5:77" x14ac:dyDescent="0.25">
      <c r="E243" s="5"/>
      <c r="F243" s="5"/>
      <c r="G243" s="55"/>
      <c r="H243" s="6"/>
      <c r="I243" s="5"/>
      <c r="J243" s="6"/>
      <c r="K243" s="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23"/>
      <c r="BV243" s="23"/>
      <c r="BW243" s="5"/>
      <c r="BX243" s="5"/>
      <c r="BY243" s="5"/>
    </row>
    <row r="244" spans="5:77" x14ac:dyDescent="0.25">
      <c r="E244" s="5"/>
      <c r="F244" s="5"/>
      <c r="G244" s="55"/>
      <c r="H244" s="6"/>
      <c r="I244" s="5"/>
      <c r="J244" s="6"/>
      <c r="K244" s="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23"/>
      <c r="BV244" s="23"/>
      <c r="BW244" s="5"/>
      <c r="BX244" s="5"/>
      <c r="BY244" s="5"/>
    </row>
    <row r="245" spans="5:77" x14ac:dyDescent="0.25">
      <c r="E245" s="5"/>
      <c r="F245" s="5"/>
      <c r="G245" s="55"/>
      <c r="H245" s="6"/>
      <c r="I245" s="5"/>
      <c r="J245" s="6"/>
      <c r="K245" s="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23"/>
      <c r="BV245" s="23"/>
      <c r="BW245" s="5"/>
      <c r="BX245" s="5"/>
      <c r="BY245" s="5"/>
    </row>
    <row r="246" spans="5:77" x14ac:dyDescent="0.25">
      <c r="E246" s="5"/>
      <c r="F246" s="5"/>
      <c r="G246" s="55"/>
      <c r="H246" s="6"/>
      <c r="I246" s="5"/>
      <c r="J246" s="6"/>
      <c r="K246" s="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23"/>
      <c r="BV246" s="23"/>
      <c r="BW246" s="5"/>
      <c r="BX246" s="5"/>
      <c r="BY246" s="5"/>
    </row>
    <row r="247" spans="5:77" x14ac:dyDescent="0.25">
      <c r="E247" s="5"/>
      <c r="F247" s="5"/>
      <c r="G247" s="55"/>
      <c r="H247" s="6"/>
      <c r="I247" s="5"/>
      <c r="J247" s="6"/>
      <c r="K247" s="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23"/>
      <c r="BV247" s="23"/>
      <c r="BW247" s="5"/>
      <c r="BX247" s="5"/>
      <c r="BY247" s="5"/>
    </row>
    <row r="248" spans="5:77" x14ac:dyDescent="0.25">
      <c r="E248" s="5"/>
      <c r="F248" s="5"/>
      <c r="G248" s="55"/>
      <c r="H248" s="6"/>
      <c r="I248" s="5"/>
      <c r="J248" s="6"/>
      <c r="K248" s="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23"/>
      <c r="BV248" s="23"/>
      <c r="BW248" s="5"/>
      <c r="BX248" s="5"/>
      <c r="BY248" s="5"/>
    </row>
    <row r="249" spans="5:77" x14ac:dyDescent="0.25">
      <c r="E249" s="5"/>
      <c r="F249" s="5"/>
      <c r="G249" s="55"/>
      <c r="H249" s="6"/>
      <c r="I249" s="5"/>
      <c r="J249" s="6"/>
      <c r="K249" s="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23"/>
      <c r="BV249" s="23"/>
      <c r="BW249" s="5"/>
      <c r="BX249" s="5"/>
      <c r="BY249" s="5"/>
    </row>
    <row r="250" spans="5:77" x14ac:dyDescent="0.25">
      <c r="E250" s="5"/>
      <c r="F250" s="5"/>
      <c r="G250" s="55"/>
      <c r="H250" s="6"/>
      <c r="I250" s="5"/>
      <c r="J250" s="6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23"/>
      <c r="BV250" s="23"/>
      <c r="BW250" s="5"/>
      <c r="BX250" s="5"/>
      <c r="BY250" s="5"/>
    </row>
    <row r="251" spans="5:77" x14ac:dyDescent="0.25">
      <c r="E251" s="5"/>
      <c r="F251" s="5"/>
      <c r="G251" s="55"/>
      <c r="H251" s="6"/>
      <c r="I251" s="5"/>
      <c r="J251" s="6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23"/>
      <c r="BV251" s="23"/>
      <c r="BW251" s="5"/>
      <c r="BX251" s="5"/>
      <c r="BY251" s="5"/>
    </row>
    <row r="252" spans="5:77" x14ac:dyDescent="0.25">
      <c r="E252" s="5"/>
      <c r="F252" s="5"/>
      <c r="G252" s="55"/>
      <c r="H252" s="6"/>
      <c r="I252" s="5"/>
      <c r="J252" s="6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23"/>
      <c r="BV252" s="23"/>
      <c r="BW252" s="5"/>
      <c r="BX252" s="5"/>
      <c r="BY252" s="5"/>
    </row>
    <row r="253" spans="5:77" x14ac:dyDescent="0.25">
      <c r="E253" s="5"/>
      <c r="F253" s="5"/>
      <c r="G253" s="55"/>
      <c r="H253" s="6"/>
      <c r="I253" s="5"/>
      <c r="J253" s="6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23"/>
      <c r="BV253" s="23"/>
      <c r="BW253" s="5"/>
      <c r="BX253" s="5"/>
      <c r="BY253" s="5"/>
    </row>
    <row r="254" spans="5:77" x14ac:dyDescent="0.25">
      <c r="E254" s="5"/>
      <c r="F254" s="5"/>
      <c r="G254" s="55"/>
      <c r="H254" s="6"/>
      <c r="I254" s="5"/>
      <c r="J254" s="6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23"/>
      <c r="BV254" s="23"/>
      <c r="BW254" s="5"/>
      <c r="BX254" s="5"/>
      <c r="BY254" s="5"/>
    </row>
    <row r="255" spans="5:77" x14ac:dyDescent="0.25">
      <c r="E255" s="5"/>
      <c r="F255" s="5"/>
      <c r="G255" s="55"/>
      <c r="H255" s="6"/>
      <c r="I255" s="5"/>
      <c r="J255" s="6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23"/>
      <c r="BV255" s="23"/>
      <c r="BW255" s="5"/>
      <c r="BX255" s="5"/>
      <c r="BY255" s="5"/>
    </row>
    <row r="256" spans="5:77" x14ac:dyDescent="0.25">
      <c r="E256" s="5"/>
      <c r="F256" s="5"/>
      <c r="G256" s="55"/>
      <c r="H256" s="6"/>
      <c r="I256" s="5"/>
      <c r="J256" s="6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23"/>
      <c r="BV256" s="23"/>
      <c r="BW256" s="5"/>
      <c r="BX256" s="5"/>
      <c r="BY256" s="5"/>
    </row>
    <row r="257" spans="5:77" x14ac:dyDescent="0.25">
      <c r="E257" s="5"/>
      <c r="F257" s="5"/>
      <c r="G257" s="55"/>
      <c r="H257" s="6"/>
      <c r="I257" s="5"/>
      <c r="J257" s="6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23"/>
      <c r="BV257" s="23"/>
      <c r="BW257" s="5"/>
      <c r="BX257" s="5"/>
      <c r="BY257" s="5"/>
    </row>
    <row r="258" spans="5:77" x14ac:dyDescent="0.25">
      <c r="E258" s="5"/>
      <c r="F258" s="5"/>
      <c r="G258" s="55"/>
      <c r="H258" s="6"/>
      <c r="I258" s="5"/>
      <c r="J258" s="6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23"/>
      <c r="BV258" s="23"/>
      <c r="BW258" s="5"/>
      <c r="BX258" s="5"/>
      <c r="BY258" s="5"/>
    </row>
    <row r="259" spans="5:77" x14ac:dyDescent="0.25">
      <c r="E259" s="5"/>
      <c r="F259" s="5"/>
      <c r="G259" s="55"/>
      <c r="H259" s="6"/>
      <c r="I259" s="5"/>
      <c r="J259" s="6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23"/>
      <c r="BV259" s="23"/>
      <c r="BW259" s="5"/>
      <c r="BX259" s="5"/>
      <c r="BY259" s="5"/>
    </row>
    <row r="260" spans="5:77" x14ac:dyDescent="0.25">
      <c r="E260" s="5"/>
      <c r="F260" s="5"/>
      <c r="G260" s="55"/>
      <c r="H260" s="6"/>
      <c r="I260" s="5"/>
      <c r="J260" s="6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23"/>
      <c r="BV260" s="23"/>
      <c r="BW260" s="5"/>
      <c r="BX260" s="5"/>
      <c r="BY260" s="5"/>
    </row>
    <row r="261" spans="5:77" x14ac:dyDescent="0.25">
      <c r="E261" s="5"/>
      <c r="F261" s="5"/>
      <c r="G261" s="55"/>
      <c r="H261" s="6"/>
      <c r="I261" s="5"/>
      <c r="J261" s="6"/>
      <c r="K261" s="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23"/>
      <c r="BV261" s="23"/>
      <c r="BW261" s="5"/>
      <c r="BX261" s="5"/>
      <c r="BY261" s="5"/>
    </row>
    <row r="262" spans="5:77" x14ac:dyDescent="0.25">
      <c r="E262" s="5"/>
      <c r="F262" s="5"/>
      <c r="G262" s="55"/>
      <c r="H262" s="6"/>
      <c r="I262" s="5"/>
      <c r="J262" s="6"/>
      <c r="K262" s="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23"/>
      <c r="BV262" s="23"/>
      <c r="BW262" s="5"/>
      <c r="BX262" s="5"/>
      <c r="BY262" s="5"/>
    </row>
    <row r="263" spans="5:77" x14ac:dyDescent="0.25">
      <c r="E263" s="5"/>
      <c r="F263" s="5"/>
      <c r="G263" s="55"/>
      <c r="H263" s="6"/>
      <c r="I263" s="5"/>
      <c r="J263" s="6"/>
      <c r="K263" s="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23"/>
      <c r="BV263" s="23"/>
      <c r="BW263" s="5"/>
      <c r="BX263" s="5"/>
      <c r="BY263" s="5"/>
    </row>
    <row r="264" spans="5:77" x14ac:dyDescent="0.25">
      <c r="E264" s="5"/>
      <c r="F264" s="5"/>
      <c r="G264" s="55"/>
      <c r="H264" s="6"/>
      <c r="I264" s="5"/>
      <c r="J264" s="6"/>
      <c r="K264" s="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23"/>
      <c r="BV264" s="23"/>
      <c r="BW264" s="5"/>
      <c r="BX264" s="5"/>
      <c r="BY264" s="5"/>
    </row>
    <row r="265" spans="5:77" x14ac:dyDescent="0.25">
      <c r="E265" s="5"/>
      <c r="F265" s="5"/>
      <c r="G265" s="55"/>
      <c r="H265" s="6"/>
      <c r="I265" s="5"/>
      <c r="J265" s="6"/>
      <c r="K265" s="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23"/>
      <c r="BV265" s="23"/>
      <c r="BW265" s="5"/>
      <c r="BX265" s="5"/>
      <c r="BY265" s="5"/>
    </row>
    <row r="266" spans="5:77" x14ac:dyDescent="0.25">
      <c r="E266" s="5"/>
      <c r="F266" s="5"/>
      <c r="G266" s="55"/>
      <c r="H266" s="6"/>
      <c r="I266" s="5"/>
      <c r="J266" s="6"/>
      <c r="K266" s="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23"/>
      <c r="BV266" s="23"/>
      <c r="BW266" s="5"/>
      <c r="BX266" s="5"/>
      <c r="BY266" s="5"/>
    </row>
    <row r="267" spans="5:77" x14ac:dyDescent="0.25">
      <c r="E267" s="5"/>
      <c r="F267" s="5"/>
      <c r="G267" s="55"/>
      <c r="H267" s="6"/>
      <c r="I267" s="5"/>
      <c r="J267" s="6"/>
      <c r="K267" s="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23"/>
      <c r="BV267" s="23"/>
      <c r="BW267" s="5"/>
      <c r="BX267" s="5"/>
      <c r="BY267" s="5"/>
    </row>
    <row r="268" spans="5:77" x14ac:dyDescent="0.25">
      <c r="E268" s="5"/>
      <c r="F268" s="5"/>
      <c r="G268" s="55"/>
      <c r="H268" s="6"/>
      <c r="I268" s="5"/>
      <c r="J268" s="6"/>
      <c r="K268" s="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23"/>
      <c r="BV268" s="23"/>
      <c r="BW268" s="5"/>
      <c r="BX268" s="5"/>
      <c r="BY268" s="5"/>
    </row>
    <row r="269" spans="5:77" x14ac:dyDescent="0.25">
      <c r="E269" s="5"/>
      <c r="F269" s="5"/>
      <c r="G269" s="55"/>
      <c r="H269" s="6"/>
      <c r="I269" s="5"/>
      <c r="J269" s="6"/>
      <c r="K269" s="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23"/>
      <c r="BV269" s="23"/>
      <c r="BW269" s="5"/>
      <c r="BX269" s="5"/>
      <c r="BY269" s="5"/>
    </row>
    <row r="270" spans="5:77" x14ac:dyDescent="0.25">
      <c r="E270" s="5"/>
      <c r="F270" s="5"/>
      <c r="G270" s="55"/>
      <c r="H270" s="6"/>
      <c r="I270" s="5"/>
      <c r="J270" s="6"/>
      <c r="K270" s="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23"/>
      <c r="BV270" s="23"/>
      <c r="BW270" s="5"/>
      <c r="BX270" s="5"/>
      <c r="BY270" s="5"/>
    </row>
    <row r="271" spans="5:77" x14ac:dyDescent="0.25">
      <c r="E271" s="5"/>
      <c r="F271" s="5"/>
      <c r="G271" s="55"/>
      <c r="H271" s="6"/>
      <c r="I271" s="5"/>
      <c r="J271" s="6"/>
      <c r="K271" s="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23"/>
      <c r="BV271" s="23"/>
      <c r="BW271" s="5"/>
      <c r="BX271" s="5"/>
      <c r="BY271" s="5"/>
    </row>
    <row r="272" spans="5:77" x14ac:dyDescent="0.25">
      <c r="E272" s="5"/>
      <c r="F272" s="5"/>
      <c r="G272" s="55"/>
      <c r="H272" s="6"/>
      <c r="I272" s="5"/>
      <c r="J272" s="6"/>
      <c r="K272" s="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23"/>
      <c r="BV272" s="23"/>
      <c r="BW272" s="5"/>
      <c r="BX272" s="5"/>
      <c r="BY272" s="5"/>
    </row>
    <row r="273" spans="5:77" x14ac:dyDescent="0.25">
      <c r="E273" s="5"/>
      <c r="F273" s="5"/>
      <c r="G273" s="55"/>
      <c r="H273" s="6"/>
      <c r="I273" s="5"/>
      <c r="J273" s="6"/>
      <c r="K273" s="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23"/>
      <c r="BV273" s="23"/>
      <c r="BW273" s="5"/>
      <c r="BX273" s="5"/>
      <c r="BY273" s="5"/>
    </row>
    <row r="274" spans="5:77" x14ac:dyDescent="0.25">
      <c r="E274" s="5"/>
      <c r="F274" s="5"/>
      <c r="G274" s="55"/>
      <c r="H274" s="6"/>
      <c r="I274" s="5"/>
      <c r="J274" s="6"/>
      <c r="K274" s="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23"/>
      <c r="BV274" s="23"/>
      <c r="BW274" s="5"/>
      <c r="BX274" s="5"/>
      <c r="BY274" s="5"/>
    </row>
    <row r="275" spans="5:77" x14ac:dyDescent="0.25">
      <c r="E275" s="5"/>
      <c r="F275" s="5"/>
      <c r="G275" s="55"/>
      <c r="H275" s="6"/>
      <c r="I275" s="5"/>
      <c r="J275" s="6"/>
      <c r="K275" s="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23"/>
      <c r="BV275" s="23"/>
      <c r="BW275" s="5"/>
      <c r="BX275" s="5"/>
      <c r="BY275" s="5"/>
    </row>
    <row r="276" spans="5:77" x14ac:dyDescent="0.25">
      <c r="E276" s="5"/>
      <c r="F276" s="5"/>
      <c r="G276" s="55"/>
      <c r="H276" s="6"/>
      <c r="I276" s="5"/>
      <c r="J276" s="6"/>
      <c r="K276" s="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23"/>
      <c r="BV276" s="23"/>
      <c r="BW276" s="5"/>
      <c r="BX276" s="5"/>
      <c r="BY276" s="5"/>
    </row>
    <row r="277" spans="5:77" x14ac:dyDescent="0.25">
      <c r="E277" s="5"/>
      <c r="F277" s="5"/>
      <c r="G277" s="55"/>
      <c r="H277" s="6"/>
      <c r="I277" s="5"/>
      <c r="J277" s="6"/>
      <c r="K277" s="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23"/>
      <c r="BV277" s="23"/>
      <c r="BW277" s="5"/>
      <c r="BX277" s="5"/>
      <c r="BY277" s="5"/>
    </row>
    <row r="278" spans="5:77" x14ac:dyDescent="0.25">
      <c r="E278" s="5"/>
      <c r="F278" s="5"/>
      <c r="G278" s="55"/>
      <c r="H278" s="6"/>
      <c r="I278" s="5"/>
      <c r="J278" s="6"/>
      <c r="K278" s="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23"/>
      <c r="BV278" s="23"/>
      <c r="BW278" s="5"/>
      <c r="BX278" s="5"/>
      <c r="BY278" s="5"/>
    </row>
    <row r="279" spans="5:77" x14ac:dyDescent="0.25">
      <c r="E279" s="5"/>
      <c r="F279" s="5"/>
      <c r="G279" s="55"/>
      <c r="H279" s="6"/>
      <c r="I279" s="5"/>
      <c r="J279" s="6"/>
      <c r="K279" s="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23"/>
      <c r="BV279" s="23"/>
      <c r="BW279" s="5"/>
      <c r="BX279" s="5"/>
      <c r="BY279" s="5"/>
    </row>
    <row r="280" spans="5:77" x14ac:dyDescent="0.25">
      <c r="E280" s="5"/>
      <c r="F280" s="5"/>
      <c r="G280" s="55"/>
      <c r="H280" s="6"/>
      <c r="I280" s="5"/>
      <c r="J280" s="6"/>
      <c r="K280" s="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23"/>
      <c r="BV280" s="23"/>
      <c r="BW280" s="5"/>
      <c r="BX280" s="5"/>
      <c r="BY280" s="5"/>
    </row>
    <row r="281" spans="5:77" x14ac:dyDescent="0.25">
      <c r="E281" s="5"/>
      <c r="F281" s="5"/>
      <c r="G281" s="55"/>
      <c r="H281" s="6"/>
      <c r="I281" s="5"/>
      <c r="J281" s="6"/>
      <c r="K281" s="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23"/>
      <c r="BV281" s="23"/>
      <c r="BW281" s="5"/>
      <c r="BX281" s="5"/>
      <c r="BY281" s="5"/>
    </row>
    <row r="282" spans="5:77" x14ac:dyDescent="0.25">
      <c r="E282" s="5"/>
      <c r="F282" s="5"/>
      <c r="G282" s="55"/>
      <c r="H282" s="6"/>
      <c r="I282" s="5"/>
      <c r="J282" s="6"/>
      <c r="K282" s="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23"/>
      <c r="BV282" s="23"/>
      <c r="BW282" s="5"/>
      <c r="BX282" s="5"/>
      <c r="BY282" s="5"/>
    </row>
    <row r="283" spans="5:77" x14ac:dyDescent="0.25">
      <c r="E283" s="5"/>
      <c r="F283" s="5"/>
      <c r="G283" s="55"/>
      <c r="H283" s="6"/>
      <c r="I283" s="5"/>
      <c r="J283" s="6"/>
      <c r="K283" s="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23"/>
      <c r="BV283" s="23"/>
      <c r="BW283" s="5"/>
      <c r="BX283" s="5"/>
      <c r="BY283" s="5"/>
    </row>
    <row r="284" spans="5:77" x14ac:dyDescent="0.25">
      <c r="E284" s="5"/>
      <c r="F284" s="5"/>
      <c r="G284" s="55"/>
      <c r="H284" s="6"/>
      <c r="I284" s="5"/>
      <c r="J284" s="6"/>
      <c r="K284" s="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23"/>
      <c r="BV284" s="23"/>
      <c r="BW284" s="5"/>
      <c r="BX284" s="5"/>
      <c r="BY284" s="5"/>
    </row>
    <row r="285" spans="5:77" x14ac:dyDescent="0.25">
      <c r="E285" s="5"/>
      <c r="F285" s="5"/>
      <c r="G285" s="55"/>
      <c r="H285" s="6"/>
      <c r="I285" s="5"/>
      <c r="J285" s="6"/>
      <c r="K285" s="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23"/>
      <c r="BV285" s="23"/>
      <c r="BW285" s="5"/>
      <c r="BX285" s="5"/>
      <c r="BY285" s="5"/>
    </row>
    <row r="286" spans="5:77" x14ac:dyDescent="0.25">
      <c r="E286" s="5"/>
      <c r="F286" s="5"/>
      <c r="G286" s="55"/>
      <c r="H286" s="6"/>
      <c r="I286" s="5"/>
      <c r="J286" s="6"/>
      <c r="K286" s="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23"/>
      <c r="BV286" s="23"/>
      <c r="BW286" s="5"/>
      <c r="BX286" s="5"/>
      <c r="BY286" s="5"/>
    </row>
    <row r="287" spans="5:77" x14ac:dyDescent="0.25">
      <c r="E287" s="5"/>
      <c r="F287" s="5"/>
      <c r="G287" s="55"/>
      <c r="H287" s="6"/>
      <c r="I287" s="5"/>
      <c r="J287" s="6"/>
      <c r="K287" s="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23"/>
      <c r="BV287" s="23"/>
      <c r="BW287" s="5"/>
      <c r="BX287" s="5"/>
      <c r="BY287" s="5"/>
    </row>
    <row r="288" spans="5:77" x14ac:dyDescent="0.25">
      <c r="E288" s="5"/>
      <c r="F288" s="5"/>
      <c r="G288" s="55"/>
      <c r="H288" s="6"/>
      <c r="I288" s="5"/>
      <c r="J288" s="6"/>
      <c r="K288" s="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23"/>
      <c r="BV288" s="23"/>
      <c r="BW288" s="5"/>
      <c r="BX288" s="5"/>
      <c r="BY288" s="5"/>
    </row>
    <row r="289" spans="5:77" x14ac:dyDescent="0.25">
      <c r="E289" s="5"/>
      <c r="F289" s="5"/>
      <c r="G289" s="55"/>
      <c r="H289" s="6"/>
      <c r="I289" s="5"/>
      <c r="J289" s="6"/>
      <c r="K289" s="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23"/>
      <c r="BV289" s="23"/>
      <c r="BW289" s="5"/>
      <c r="BX289" s="5"/>
      <c r="BY289" s="5"/>
    </row>
    <row r="290" spans="5:77" x14ac:dyDescent="0.25">
      <c r="E290" s="5"/>
      <c r="F290" s="5"/>
      <c r="G290" s="55"/>
      <c r="H290" s="6"/>
      <c r="I290" s="5"/>
      <c r="J290" s="6"/>
      <c r="K290" s="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23"/>
      <c r="BV290" s="23"/>
      <c r="BW290" s="5"/>
      <c r="BX290" s="5"/>
      <c r="BY290" s="5"/>
    </row>
    <row r="291" spans="5:77" x14ac:dyDescent="0.25">
      <c r="E291" s="5"/>
      <c r="F291" s="5"/>
      <c r="G291" s="55"/>
      <c r="H291" s="6"/>
      <c r="I291" s="5"/>
      <c r="J291" s="6"/>
      <c r="K291" s="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23"/>
      <c r="BV291" s="23"/>
      <c r="BW291" s="5"/>
      <c r="BX291" s="5"/>
      <c r="BY291" s="5"/>
    </row>
    <row r="292" spans="5:77" x14ac:dyDescent="0.25">
      <c r="E292" s="5"/>
      <c r="F292" s="5"/>
      <c r="G292" s="55"/>
      <c r="H292" s="6"/>
      <c r="I292" s="5"/>
      <c r="J292" s="6"/>
      <c r="K292" s="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23"/>
      <c r="BV292" s="23"/>
      <c r="BW292" s="5"/>
      <c r="BX292" s="5"/>
      <c r="BY292" s="5"/>
    </row>
    <row r="293" spans="5:77" x14ac:dyDescent="0.25">
      <c r="E293" s="5"/>
      <c r="F293" s="5"/>
      <c r="G293" s="55"/>
      <c r="H293" s="6"/>
      <c r="I293" s="5"/>
      <c r="J293" s="6"/>
      <c r="K293" s="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23"/>
      <c r="BV293" s="23"/>
      <c r="BW293" s="5"/>
      <c r="BX293" s="5"/>
      <c r="BY293" s="5"/>
    </row>
    <row r="294" spans="5:77" x14ac:dyDescent="0.25">
      <c r="E294" s="5"/>
      <c r="F294" s="5"/>
      <c r="G294" s="55"/>
      <c r="H294" s="6"/>
      <c r="I294" s="5"/>
      <c r="J294" s="6"/>
      <c r="K294" s="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23"/>
      <c r="BV294" s="23"/>
      <c r="BW294" s="5"/>
      <c r="BX294" s="5"/>
      <c r="BY294" s="5"/>
    </row>
    <row r="295" spans="5:77" x14ac:dyDescent="0.25">
      <c r="E295" s="5"/>
      <c r="F295" s="5"/>
      <c r="G295" s="55"/>
      <c r="H295" s="6"/>
      <c r="I295" s="5"/>
      <c r="J295" s="6"/>
      <c r="K295" s="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23"/>
      <c r="BV295" s="23"/>
      <c r="BW295" s="5"/>
      <c r="BX295" s="5"/>
      <c r="BY295" s="5"/>
    </row>
    <row r="296" spans="5:77" x14ac:dyDescent="0.25">
      <c r="E296" s="5"/>
      <c r="F296" s="5"/>
      <c r="G296" s="55"/>
      <c r="H296" s="6"/>
      <c r="I296" s="5"/>
      <c r="J296" s="6"/>
      <c r="K296" s="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23"/>
      <c r="BV296" s="23"/>
      <c r="BW296" s="5"/>
      <c r="BX296" s="5"/>
      <c r="BY296" s="5"/>
    </row>
    <row r="297" spans="5:77" x14ac:dyDescent="0.25">
      <c r="E297" s="5"/>
      <c r="F297" s="5"/>
      <c r="G297" s="55"/>
      <c r="H297" s="6"/>
      <c r="I297" s="5"/>
      <c r="J297" s="6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23"/>
      <c r="BV297" s="23"/>
      <c r="BW297" s="5"/>
      <c r="BX297" s="5"/>
      <c r="BY297" s="5"/>
    </row>
    <row r="298" spans="5:77" x14ac:dyDescent="0.25">
      <c r="E298" s="5"/>
      <c r="F298" s="5"/>
      <c r="G298" s="55"/>
      <c r="H298" s="6"/>
      <c r="I298" s="5"/>
      <c r="J298" s="6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23"/>
      <c r="BV298" s="23"/>
      <c r="BW298" s="5"/>
      <c r="BX298" s="5"/>
      <c r="BY298" s="5"/>
    </row>
    <row r="299" spans="5:77" x14ac:dyDescent="0.25">
      <c r="E299" s="5"/>
      <c r="F299" s="5"/>
      <c r="G299" s="55"/>
      <c r="H299" s="6"/>
      <c r="I299" s="5"/>
      <c r="J299" s="6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23"/>
      <c r="BV299" s="23"/>
      <c r="BW299" s="5"/>
      <c r="BX299" s="5"/>
      <c r="BY299" s="5"/>
    </row>
    <row r="300" spans="5:77" x14ac:dyDescent="0.25">
      <c r="E300" s="5"/>
      <c r="F300" s="5"/>
      <c r="G300" s="55"/>
      <c r="H300" s="6"/>
      <c r="I300" s="5"/>
      <c r="J300" s="6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23"/>
      <c r="BV300" s="23"/>
      <c r="BW300" s="5"/>
      <c r="BX300" s="5"/>
      <c r="BY300" s="5"/>
    </row>
    <row r="301" spans="5:77" x14ac:dyDescent="0.25">
      <c r="E301" s="5"/>
      <c r="F301" s="5"/>
      <c r="G301" s="55"/>
      <c r="H301" s="6"/>
      <c r="I301" s="5"/>
      <c r="J301" s="6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23"/>
      <c r="BV301" s="23"/>
      <c r="BW301" s="5"/>
      <c r="BX301" s="5"/>
      <c r="BY301" s="5"/>
    </row>
    <row r="302" spans="5:77" x14ac:dyDescent="0.25">
      <c r="E302" s="5"/>
      <c r="F302" s="5"/>
      <c r="G302" s="55"/>
      <c r="H302" s="6"/>
      <c r="I302" s="5"/>
      <c r="J302" s="6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23"/>
      <c r="BV302" s="23"/>
      <c r="BW302" s="5"/>
      <c r="BX302" s="5"/>
      <c r="BY302" s="5"/>
    </row>
    <row r="303" spans="5:77" x14ac:dyDescent="0.25">
      <c r="E303" s="5"/>
      <c r="F303" s="5"/>
      <c r="G303" s="55"/>
      <c r="H303" s="6"/>
      <c r="I303" s="5"/>
      <c r="J303" s="6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23"/>
      <c r="BV303" s="23"/>
      <c r="BW303" s="5"/>
      <c r="BX303" s="5"/>
      <c r="BY303" s="5"/>
    </row>
    <row r="304" spans="5:77" x14ac:dyDescent="0.25">
      <c r="E304" s="5"/>
      <c r="F304" s="5"/>
      <c r="G304" s="55"/>
      <c r="H304" s="6"/>
      <c r="I304" s="5"/>
      <c r="J304" s="6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23"/>
      <c r="BV304" s="23"/>
      <c r="BW304" s="5"/>
      <c r="BX304" s="5"/>
      <c r="BY304" s="5"/>
    </row>
    <row r="305" spans="5:77" x14ac:dyDescent="0.25">
      <c r="E305" s="5"/>
      <c r="F305" s="5"/>
      <c r="G305" s="55"/>
      <c r="H305" s="6"/>
      <c r="I305" s="5"/>
      <c r="J305" s="6"/>
      <c r="K305" s="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23"/>
      <c r="BV305" s="23"/>
      <c r="BW305" s="5"/>
      <c r="BX305" s="5"/>
      <c r="BY305" s="5"/>
    </row>
    <row r="306" spans="5:77" x14ac:dyDescent="0.25">
      <c r="E306" s="5"/>
      <c r="F306" s="5"/>
      <c r="G306" s="55"/>
      <c r="H306" s="6"/>
      <c r="I306" s="5"/>
      <c r="J306" s="6"/>
      <c r="K306" s="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23"/>
      <c r="BV306" s="23"/>
      <c r="BW306" s="5"/>
      <c r="BX306" s="5"/>
      <c r="BY306" s="5"/>
    </row>
    <row r="307" spans="5:77" x14ac:dyDescent="0.25">
      <c r="E307" s="5"/>
      <c r="F307" s="5"/>
      <c r="G307" s="55"/>
      <c r="H307" s="6"/>
      <c r="I307" s="5"/>
      <c r="J307" s="6"/>
      <c r="K307" s="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23"/>
      <c r="BV307" s="23"/>
      <c r="BW307" s="5"/>
      <c r="BX307" s="5"/>
      <c r="BY307" s="5"/>
    </row>
    <row r="308" spans="5:77" x14ac:dyDescent="0.25">
      <c r="E308" s="5"/>
      <c r="F308" s="5"/>
      <c r="G308" s="55"/>
      <c r="H308" s="6"/>
      <c r="I308" s="5"/>
      <c r="J308" s="6"/>
      <c r="K308" s="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23"/>
      <c r="BV308" s="23"/>
      <c r="BW308" s="5"/>
      <c r="BX308" s="5"/>
      <c r="BY308" s="5"/>
    </row>
    <row r="309" spans="5:77" x14ac:dyDescent="0.25">
      <c r="E309" s="5"/>
      <c r="F309" s="5"/>
      <c r="G309" s="55"/>
      <c r="H309" s="6"/>
      <c r="I309" s="5"/>
      <c r="J309" s="6"/>
      <c r="K309" s="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23"/>
      <c r="BV309" s="23"/>
      <c r="BW309" s="5"/>
      <c r="BX309" s="5"/>
      <c r="BY309" s="5"/>
    </row>
    <row r="310" spans="5:77" x14ac:dyDescent="0.25">
      <c r="E310" s="5"/>
      <c r="F310" s="5"/>
      <c r="G310" s="55"/>
      <c r="H310" s="6"/>
      <c r="I310" s="5"/>
      <c r="J310" s="6"/>
      <c r="K310" s="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23"/>
      <c r="BV310" s="23"/>
      <c r="BW310" s="5"/>
      <c r="BX310" s="5"/>
      <c r="BY310" s="5"/>
    </row>
    <row r="311" spans="5:77" x14ac:dyDescent="0.25">
      <c r="E311" s="5"/>
      <c r="F311" s="5"/>
      <c r="G311" s="55"/>
      <c r="H311" s="6"/>
      <c r="I311" s="5"/>
      <c r="J311" s="6"/>
      <c r="K311" s="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23"/>
      <c r="BV311" s="23"/>
      <c r="BW311" s="5"/>
      <c r="BX311" s="5"/>
      <c r="BY311" s="5"/>
    </row>
    <row r="312" spans="5:77" x14ac:dyDescent="0.25">
      <c r="E312" s="5"/>
      <c r="F312" s="5"/>
      <c r="G312" s="55"/>
      <c r="H312" s="6"/>
      <c r="I312" s="5"/>
      <c r="J312" s="6"/>
      <c r="K312" s="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23"/>
      <c r="BV312" s="23"/>
      <c r="BW312" s="5"/>
      <c r="BX312" s="5"/>
      <c r="BY312" s="5"/>
    </row>
    <row r="313" spans="5:77" x14ac:dyDescent="0.25">
      <c r="E313" s="5"/>
      <c r="F313" s="5"/>
      <c r="G313" s="55"/>
      <c r="H313" s="6"/>
      <c r="I313" s="5"/>
      <c r="J313" s="6"/>
      <c r="K313" s="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23"/>
      <c r="BV313" s="23"/>
      <c r="BW313" s="5"/>
      <c r="BX313" s="5"/>
      <c r="BY313" s="5"/>
    </row>
    <row r="314" spans="5:77" x14ac:dyDescent="0.25">
      <c r="E314" s="5"/>
      <c r="F314" s="5"/>
      <c r="G314" s="55"/>
      <c r="H314" s="6"/>
      <c r="I314" s="5"/>
      <c r="J314" s="6"/>
      <c r="K314" s="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23"/>
      <c r="BV314" s="23"/>
      <c r="BW314" s="5"/>
      <c r="BX314" s="5"/>
      <c r="BY314" s="5"/>
    </row>
    <row r="315" spans="5:77" x14ac:dyDescent="0.25">
      <c r="E315" s="5"/>
      <c r="F315" s="5"/>
      <c r="G315" s="55"/>
      <c r="H315" s="6"/>
      <c r="I315" s="5"/>
      <c r="J315" s="6"/>
      <c r="K315" s="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23"/>
      <c r="BV315" s="23"/>
      <c r="BW315" s="5"/>
      <c r="BX315" s="5"/>
      <c r="BY315" s="5"/>
    </row>
    <row r="316" spans="5:77" x14ac:dyDescent="0.25">
      <c r="E316" s="5"/>
      <c r="F316" s="5"/>
      <c r="G316" s="55"/>
      <c r="H316" s="6"/>
      <c r="I316" s="5"/>
      <c r="J316" s="6"/>
      <c r="K316" s="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23"/>
      <c r="BV316" s="23"/>
      <c r="BW316" s="5"/>
      <c r="BX316" s="5"/>
      <c r="BY316" s="5"/>
    </row>
    <row r="317" spans="5:77" x14ac:dyDescent="0.25">
      <c r="E317" s="5"/>
      <c r="F317" s="5"/>
      <c r="G317" s="55"/>
      <c r="H317" s="6"/>
      <c r="I317" s="5"/>
      <c r="J317" s="6"/>
      <c r="K317" s="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23"/>
      <c r="BV317" s="23"/>
      <c r="BW317" s="5"/>
      <c r="BX317" s="5"/>
      <c r="BY317" s="5"/>
    </row>
    <row r="318" spans="5:77" x14ac:dyDescent="0.25">
      <c r="E318" s="5"/>
      <c r="F318" s="5"/>
      <c r="G318" s="55"/>
      <c r="H318" s="6"/>
      <c r="I318" s="5"/>
      <c r="J318" s="6"/>
      <c r="K318" s="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23"/>
      <c r="BV318" s="23"/>
      <c r="BW318" s="5"/>
      <c r="BX318" s="5"/>
      <c r="BY318" s="5"/>
    </row>
    <row r="319" spans="5:77" x14ac:dyDescent="0.25">
      <c r="E319" s="5"/>
      <c r="F319" s="5"/>
      <c r="G319" s="55"/>
      <c r="H319" s="6"/>
      <c r="I319" s="5"/>
      <c r="J319" s="6"/>
      <c r="K319" s="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23"/>
      <c r="BV319" s="23"/>
      <c r="BW319" s="5"/>
      <c r="BX319" s="5"/>
      <c r="BY319" s="5"/>
    </row>
    <row r="320" spans="5:77" x14ac:dyDescent="0.25">
      <c r="E320" s="5"/>
      <c r="F320" s="5"/>
      <c r="G320" s="55"/>
      <c r="H320" s="6"/>
      <c r="I320" s="5"/>
      <c r="J320" s="6"/>
      <c r="K320" s="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23"/>
      <c r="BV320" s="23"/>
      <c r="BW320" s="5"/>
      <c r="BX320" s="5"/>
      <c r="BY320" s="5"/>
    </row>
    <row r="321" spans="5:77" x14ac:dyDescent="0.25">
      <c r="E321" s="5"/>
      <c r="F321" s="5"/>
      <c r="G321" s="55"/>
      <c r="H321" s="6"/>
      <c r="I321" s="5"/>
      <c r="J321" s="6"/>
      <c r="K321" s="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23"/>
      <c r="BV321" s="23"/>
      <c r="BW321" s="5"/>
      <c r="BX321" s="5"/>
      <c r="BY321" s="5"/>
    </row>
    <row r="322" spans="5:77" x14ac:dyDescent="0.25">
      <c r="E322" s="5"/>
      <c r="F322" s="5"/>
      <c r="G322" s="55"/>
      <c r="H322" s="6"/>
      <c r="I322" s="5"/>
      <c r="J322" s="6"/>
      <c r="K322" s="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23"/>
      <c r="BV322" s="23"/>
      <c r="BW322" s="5"/>
      <c r="BX322" s="5"/>
      <c r="BY322" s="5"/>
    </row>
    <row r="323" spans="5:77" x14ac:dyDescent="0.25">
      <c r="E323" s="5"/>
      <c r="F323" s="5"/>
      <c r="G323" s="55"/>
      <c r="H323" s="6"/>
      <c r="I323" s="5"/>
      <c r="J323" s="6"/>
      <c r="K323" s="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23"/>
      <c r="BV323" s="23"/>
      <c r="BW323" s="5"/>
      <c r="BX323" s="5"/>
      <c r="BY323" s="5"/>
    </row>
    <row r="324" spans="5:77" x14ac:dyDescent="0.25">
      <c r="E324" s="5"/>
      <c r="F324" s="5"/>
      <c r="G324" s="55"/>
      <c r="H324" s="6"/>
      <c r="I324" s="5"/>
      <c r="J324" s="6"/>
      <c r="K324" s="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23"/>
      <c r="BV324" s="23"/>
      <c r="BW324" s="5"/>
      <c r="BX324" s="5"/>
      <c r="BY324" s="5"/>
    </row>
    <row r="325" spans="5:77" x14ac:dyDescent="0.25">
      <c r="E325" s="5"/>
      <c r="F325" s="5"/>
      <c r="G325" s="55"/>
      <c r="H325" s="6"/>
      <c r="I325" s="5"/>
      <c r="J325" s="6"/>
      <c r="K325" s="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23"/>
      <c r="BV325" s="23"/>
      <c r="BW325" s="5"/>
      <c r="BX325" s="5"/>
      <c r="BY325" s="5"/>
    </row>
    <row r="326" spans="5:77" x14ac:dyDescent="0.25">
      <c r="E326" s="5"/>
      <c r="F326" s="5"/>
      <c r="G326" s="55"/>
      <c r="H326" s="6"/>
      <c r="I326" s="5"/>
      <c r="J326" s="6"/>
      <c r="K326" s="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23"/>
      <c r="BV326" s="23"/>
      <c r="BW326" s="5"/>
      <c r="BX326" s="5"/>
      <c r="BY326" s="5"/>
    </row>
    <row r="327" spans="5:77" x14ac:dyDescent="0.25">
      <c r="E327" s="5"/>
      <c r="F327" s="5"/>
      <c r="G327" s="55"/>
      <c r="H327" s="6"/>
      <c r="I327" s="5"/>
      <c r="J327" s="6"/>
      <c r="K327" s="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23"/>
      <c r="BV327" s="23"/>
      <c r="BW327" s="5"/>
      <c r="BX327" s="5"/>
      <c r="BY327" s="5"/>
    </row>
    <row r="328" spans="5:77" x14ac:dyDescent="0.25">
      <c r="E328" s="5"/>
      <c r="F328" s="5"/>
      <c r="G328" s="55"/>
      <c r="H328" s="6"/>
      <c r="I328" s="5"/>
      <c r="J328" s="6"/>
      <c r="K328" s="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23"/>
      <c r="BV328" s="23"/>
      <c r="BW328" s="5"/>
      <c r="BX328" s="5"/>
      <c r="BY328" s="5"/>
    </row>
    <row r="329" spans="5:77" x14ac:dyDescent="0.25">
      <c r="E329" s="5"/>
      <c r="F329" s="5"/>
      <c r="G329" s="55"/>
      <c r="H329" s="6"/>
      <c r="I329" s="5"/>
      <c r="J329" s="6"/>
      <c r="K329" s="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23"/>
      <c r="BV329" s="23"/>
      <c r="BW329" s="5"/>
      <c r="BX329" s="5"/>
      <c r="BY329" s="5"/>
    </row>
    <row r="330" spans="5:77" x14ac:dyDescent="0.25">
      <c r="E330" s="5"/>
      <c r="F330" s="5"/>
      <c r="G330" s="55"/>
      <c r="H330" s="6"/>
      <c r="I330" s="5"/>
      <c r="J330" s="6"/>
      <c r="K330" s="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23"/>
      <c r="BV330" s="23"/>
      <c r="BW330" s="5"/>
      <c r="BX330" s="5"/>
      <c r="BY330" s="5"/>
    </row>
    <row r="331" spans="5:77" x14ac:dyDescent="0.25">
      <c r="E331" s="5"/>
      <c r="F331" s="5"/>
      <c r="G331" s="55"/>
      <c r="H331" s="6"/>
      <c r="I331" s="5"/>
      <c r="J331" s="6"/>
      <c r="K331" s="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23"/>
      <c r="BV331" s="23"/>
      <c r="BW331" s="5"/>
      <c r="BX331" s="5"/>
      <c r="BY331" s="5"/>
    </row>
    <row r="332" spans="5:77" x14ac:dyDescent="0.25">
      <c r="E332" s="5"/>
      <c r="F332" s="5"/>
      <c r="G332" s="55"/>
      <c r="H332" s="6"/>
      <c r="I332" s="5"/>
      <c r="J332" s="6"/>
      <c r="K332" s="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23"/>
      <c r="BV332" s="23"/>
      <c r="BW332" s="5"/>
      <c r="BX332" s="5"/>
      <c r="BY332" s="5"/>
    </row>
    <row r="333" spans="5:77" x14ac:dyDescent="0.25">
      <c r="E333" s="5"/>
      <c r="F333" s="5"/>
      <c r="G333" s="55"/>
      <c r="H333" s="6"/>
      <c r="I333" s="5"/>
      <c r="J333" s="6"/>
      <c r="K333" s="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23"/>
      <c r="BV333" s="23"/>
      <c r="BW333" s="5"/>
      <c r="BX333" s="5"/>
      <c r="BY333" s="5"/>
    </row>
    <row r="334" spans="5:77" x14ac:dyDescent="0.25">
      <c r="E334" s="5"/>
      <c r="F334" s="5"/>
      <c r="G334" s="55"/>
      <c r="H334" s="6"/>
      <c r="I334" s="5"/>
      <c r="J334" s="6"/>
      <c r="K334" s="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23"/>
      <c r="BV334" s="23"/>
      <c r="BW334" s="5"/>
      <c r="BX334" s="5"/>
      <c r="BY334" s="5"/>
    </row>
    <row r="335" spans="5:77" x14ac:dyDescent="0.25">
      <c r="E335" s="5"/>
      <c r="F335" s="5"/>
      <c r="G335" s="55"/>
      <c r="H335" s="6"/>
      <c r="I335" s="5"/>
      <c r="J335" s="6"/>
      <c r="K335" s="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23"/>
      <c r="BV335" s="23"/>
      <c r="BW335" s="5"/>
      <c r="BX335" s="5"/>
      <c r="BY335" s="5"/>
    </row>
    <row r="336" spans="5:77" x14ac:dyDescent="0.25">
      <c r="E336" s="5"/>
      <c r="F336" s="5"/>
      <c r="G336" s="55"/>
      <c r="H336" s="6"/>
      <c r="I336" s="5"/>
      <c r="J336" s="6"/>
      <c r="K336" s="23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23"/>
      <c r="BV336" s="23"/>
      <c r="BW336" s="5"/>
      <c r="BX336" s="5"/>
      <c r="BY336" s="5"/>
    </row>
    <row r="337" spans="5:77" x14ac:dyDescent="0.25">
      <c r="E337" s="5"/>
      <c r="F337" s="5"/>
      <c r="G337" s="55"/>
      <c r="H337" s="6"/>
      <c r="I337" s="5"/>
      <c r="J337" s="6"/>
      <c r="K337" s="23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23"/>
      <c r="BV337" s="23"/>
      <c r="BW337" s="5"/>
      <c r="BX337" s="5"/>
      <c r="BY337" s="5"/>
    </row>
    <row r="338" spans="5:77" x14ac:dyDescent="0.25">
      <c r="E338" s="5"/>
      <c r="F338" s="5"/>
      <c r="G338" s="55"/>
      <c r="H338" s="6"/>
      <c r="I338" s="5"/>
      <c r="J338" s="6"/>
      <c r="K338" s="23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23"/>
      <c r="BV338" s="23"/>
      <c r="BW338" s="5"/>
      <c r="BX338" s="5"/>
      <c r="BY338" s="5"/>
    </row>
    <row r="339" spans="5:77" x14ac:dyDescent="0.25">
      <c r="E339" s="5"/>
      <c r="F339" s="5"/>
      <c r="G339" s="55"/>
      <c r="H339" s="6"/>
      <c r="I339" s="5"/>
      <c r="J339" s="6"/>
      <c r="K339" s="23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23"/>
      <c r="BV339" s="23"/>
      <c r="BW339" s="5"/>
      <c r="BX339" s="5"/>
      <c r="BY339" s="5"/>
    </row>
    <row r="340" spans="5:77" x14ac:dyDescent="0.25">
      <c r="E340" s="5"/>
      <c r="F340" s="5"/>
      <c r="G340" s="55"/>
      <c r="H340" s="6"/>
      <c r="I340" s="5"/>
      <c r="J340" s="6"/>
      <c r="K340" s="23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23"/>
      <c r="BV340" s="23"/>
      <c r="BW340" s="5"/>
      <c r="BX340" s="5"/>
      <c r="BY340" s="5"/>
    </row>
    <row r="341" spans="5:77" x14ac:dyDescent="0.25">
      <c r="E341" s="5"/>
      <c r="F341" s="5"/>
      <c r="G341" s="55"/>
      <c r="H341" s="6"/>
      <c r="I341" s="5"/>
      <c r="J341" s="6"/>
      <c r="K341" s="23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23"/>
      <c r="BV341" s="23"/>
      <c r="BW341" s="5"/>
      <c r="BX341" s="5"/>
      <c r="BY341" s="5"/>
    </row>
    <row r="342" spans="5:77" x14ac:dyDescent="0.25">
      <c r="E342" s="5"/>
      <c r="F342" s="5"/>
      <c r="G342" s="55"/>
      <c r="H342" s="6"/>
      <c r="I342" s="5"/>
      <c r="J342" s="6"/>
      <c r="K342" s="23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23"/>
      <c r="BV342" s="23"/>
      <c r="BW342" s="5"/>
      <c r="BX342" s="5"/>
      <c r="BY342" s="5"/>
    </row>
    <row r="343" spans="5:77" x14ac:dyDescent="0.25">
      <c r="E343" s="5"/>
      <c r="F343" s="5"/>
      <c r="G343" s="55"/>
      <c r="H343" s="6"/>
      <c r="I343" s="5"/>
      <c r="J343" s="6"/>
      <c r="K343" s="23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23"/>
      <c r="BV343" s="23"/>
      <c r="BW343" s="5"/>
      <c r="BX343" s="5"/>
      <c r="BY343" s="5"/>
    </row>
    <row r="344" spans="5:77" x14ac:dyDescent="0.25">
      <c r="E344" s="5"/>
      <c r="F344" s="5"/>
      <c r="G344" s="55"/>
      <c r="H344" s="6"/>
      <c r="I344" s="5"/>
      <c r="J344" s="6"/>
      <c r="K344" s="23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23"/>
      <c r="BV344" s="23"/>
      <c r="BW344" s="5"/>
      <c r="BX344" s="5"/>
      <c r="BY344" s="5"/>
    </row>
    <row r="345" spans="5:77" x14ac:dyDescent="0.25">
      <c r="E345" s="5"/>
      <c r="F345" s="5"/>
      <c r="G345" s="55"/>
      <c r="H345" s="6"/>
      <c r="I345" s="5"/>
      <c r="J345" s="6"/>
      <c r="K345" s="23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23"/>
      <c r="BV345" s="23"/>
      <c r="BW345" s="5"/>
      <c r="BX345" s="5"/>
      <c r="BY345" s="5"/>
    </row>
    <row r="346" spans="5:77" x14ac:dyDescent="0.25">
      <c r="E346" s="5"/>
      <c r="F346" s="5"/>
      <c r="G346" s="55"/>
      <c r="H346" s="6"/>
      <c r="I346" s="5"/>
      <c r="J346" s="6"/>
      <c r="K346" s="23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23"/>
      <c r="BV346" s="23"/>
      <c r="BW346" s="5"/>
      <c r="BX346" s="5"/>
      <c r="BY346" s="5"/>
    </row>
    <row r="347" spans="5:77" x14ac:dyDescent="0.25">
      <c r="E347" s="5"/>
      <c r="F347" s="5"/>
      <c r="G347" s="55"/>
      <c r="H347" s="6"/>
      <c r="I347" s="5"/>
      <c r="J347" s="6"/>
      <c r="K347" s="23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23"/>
      <c r="BV347" s="23"/>
      <c r="BW347" s="5"/>
      <c r="BX347" s="5"/>
      <c r="BY347" s="5"/>
    </row>
    <row r="348" spans="5:77" x14ac:dyDescent="0.25">
      <c r="E348" s="5"/>
      <c r="F348" s="5"/>
      <c r="G348" s="55"/>
      <c r="H348" s="6"/>
      <c r="I348" s="5"/>
      <c r="J348" s="6"/>
      <c r="K348" s="23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23"/>
      <c r="BV348" s="23"/>
      <c r="BW348" s="5"/>
      <c r="BX348" s="5"/>
      <c r="BY348" s="5"/>
    </row>
    <row r="349" spans="5:77" x14ac:dyDescent="0.25">
      <c r="E349" s="5"/>
      <c r="F349" s="5"/>
      <c r="G349" s="55"/>
      <c r="H349" s="6"/>
      <c r="I349" s="5"/>
      <c r="J349" s="6"/>
      <c r="K349" s="23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23"/>
      <c r="BV349" s="23"/>
      <c r="BW349" s="5"/>
      <c r="BX349" s="5"/>
      <c r="BY349" s="5"/>
    </row>
    <row r="350" spans="5:77" x14ac:dyDescent="0.25">
      <c r="E350" s="5"/>
      <c r="F350" s="5"/>
      <c r="G350" s="55"/>
      <c r="H350" s="6"/>
      <c r="I350" s="5"/>
      <c r="J350" s="6"/>
      <c r="K350" s="23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23"/>
      <c r="BV350" s="23"/>
      <c r="BW350" s="5"/>
      <c r="BX350" s="5"/>
      <c r="BY350" s="5"/>
    </row>
    <row r="351" spans="5:77" x14ac:dyDescent="0.25">
      <c r="E351" s="5"/>
      <c r="F351" s="5"/>
      <c r="G351" s="55"/>
      <c r="H351" s="6"/>
      <c r="I351" s="5"/>
      <c r="J351" s="6"/>
      <c r="K351" s="23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23"/>
      <c r="BV351" s="23"/>
      <c r="BW351" s="5"/>
      <c r="BX351" s="5"/>
      <c r="BY351" s="5"/>
    </row>
    <row r="352" spans="5:77" x14ac:dyDescent="0.25">
      <c r="E352" s="5"/>
      <c r="F352" s="5"/>
      <c r="G352" s="55"/>
      <c r="H352" s="6"/>
      <c r="I352" s="5"/>
      <c r="J352" s="6"/>
      <c r="K352" s="23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23"/>
      <c r="BV352" s="23"/>
      <c r="BW352" s="5"/>
      <c r="BX352" s="5"/>
      <c r="BY352" s="5"/>
    </row>
    <row r="353" spans="5:77" x14ac:dyDescent="0.25">
      <c r="E353" s="5"/>
      <c r="F353" s="5"/>
      <c r="G353" s="55"/>
      <c r="H353" s="6"/>
      <c r="I353" s="5"/>
      <c r="J353" s="6"/>
      <c r="K353" s="23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23"/>
      <c r="BV353" s="23"/>
      <c r="BW353" s="5"/>
      <c r="BX353" s="5"/>
      <c r="BY353" s="5"/>
    </row>
    <row r="354" spans="5:77" x14ac:dyDescent="0.25">
      <c r="E354" s="5"/>
      <c r="F354" s="5"/>
      <c r="G354" s="55"/>
      <c r="H354" s="6"/>
      <c r="I354" s="5"/>
      <c r="J354" s="6"/>
      <c r="K354" s="23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23"/>
      <c r="BV354" s="23"/>
      <c r="BW354" s="5"/>
      <c r="BX354" s="5"/>
      <c r="BY354" s="5"/>
    </row>
    <row r="355" spans="5:77" x14ac:dyDescent="0.25">
      <c r="E355" s="5"/>
      <c r="F355" s="5"/>
      <c r="G355" s="55"/>
      <c r="H355" s="6"/>
      <c r="I355" s="5"/>
      <c r="J355" s="6"/>
      <c r="K355" s="23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23"/>
      <c r="BV355" s="23"/>
      <c r="BW355" s="5"/>
      <c r="BX355" s="5"/>
      <c r="BY355" s="5"/>
    </row>
    <row r="356" spans="5:77" x14ac:dyDescent="0.25">
      <c r="E356" s="5"/>
      <c r="F356" s="5"/>
      <c r="G356" s="55"/>
      <c r="H356" s="6"/>
      <c r="I356" s="5"/>
      <c r="J356" s="6"/>
      <c r="K356" s="23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23"/>
      <c r="BV356" s="23"/>
      <c r="BW356" s="5"/>
      <c r="BX356" s="5"/>
      <c r="BY356" s="5"/>
    </row>
    <row r="357" spans="5:77" x14ac:dyDescent="0.25">
      <c r="E357" s="5"/>
      <c r="F357" s="5"/>
      <c r="G357" s="55"/>
      <c r="H357" s="6"/>
      <c r="I357" s="5"/>
      <c r="J357" s="6"/>
      <c r="K357" s="23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23"/>
      <c r="BV357" s="23"/>
      <c r="BW357" s="5"/>
      <c r="BX357" s="5"/>
      <c r="BY357" s="5"/>
    </row>
    <row r="358" spans="5:77" x14ac:dyDescent="0.25">
      <c r="E358" s="5"/>
      <c r="F358" s="5"/>
      <c r="G358" s="55"/>
      <c r="H358" s="6"/>
      <c r="I358" s="5"/>
      <c r="J358" s="6"/>
      <c r="K358" s="23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23"/>
      <c r="BV358" s="23"/>
      <c r="BW358" s="5"/>
      <c r="BX358" s="5"/>
      <c r="BY358" s="5"/>
    </row>
    <row r="359" spans="5:77" x14ac:dyDescent="0.25">
      <c r="E359" s="5"/>
      <c r="F359" s="5"/>
      <c r="G359" s="55"/>
      <c r="H359" s="6"/>
      <c r="I359" s="5"/>
      <c r="J359" s="6"/>
      <c r="K359" s="23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23"/>
      <c r="BV359" s="23"/>
      <c r="BW359" s="5"/>
      <c r="BX359" s="5"/>
      <c r="BY359" s="5"/>
    </row>
    <row r="360" spans="5:77" x14ac:dyDescent="0.25">
      <c r="E360" s="5"/>
      <c r="F360" s="5"/>
      <c r="G360" s="55"/>
      <c r="H360" s="6"/>
      <c r="I360" s="5"/>
      <c r="J360" s="6"/>
      <c r="K360" s="23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23"/>
      <c r="BV360" s="23"/>
      <c r="BW360" s="5"/>
      <c r="BX360" s="5"/>
      <c r="BY360" s="5"/>
    </row>
    <row r="361" spans="5:77" x14ac:dyDescent="0.25">
      <c r="E361" s="5"/>
      <c r="F361" s="5"/>
      <c r="G361" s="55"/>
      <c r="H361" s="6"/>
      <c r="I361" s="5"/>
      <c r="J361" s="6"/>
      <c r="K361" s="23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23"/>
      <c r="BV361" s="23"/>
      <c r="BW361" s="5"/>
      <c r="BX361" s="5"/>
      <c r="BY361" s="5"/>
    </row>
    <row r="362" spans="5:77" x14ac:dyDescent="0.25">
      <c r="E362" s="5"/>
      <c r="F362" s="5"/>
      <c r="G362" s="55"/>
      <c r="H362" s="6"/>
      <c r="I362" s="5"/>
      <c r="J362" s="6"/>
      <c r="K362" s="23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23"/>
      <c r="BV362" s="23"/>
      <c r="BW362" s="5"/>
      <c r="BX362" s="5"/>
      <c r="BY362" s="5"/>
    </row>
    <row r="363" spans="5:77" x14ac:dyDescent="0.25">
      <c r="E363" s="5"/>
      <c r="F363" s="5"/>
      <c r="G363" s="55"/>
      <c r="H363" s="6"/>
      <c r="I363" s="5"/>
      <c r="J363" s="6"/>
      <c r="K363" s="23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23"/>
      <c r="BV363" s="23"/>
      <c r="BW363" s="5"/>
      <c r="BX363" s="5"/>
      <c r="BY363" s="5"/>
    </row>
    <row r="364" spans="5:77" x14ac:dyDescent="0.25">
      <c r="E364" s="5"/>
      <c r="F364" s="5"/>
      <c r="G364" s="55"/>
      <c r="H364" s="6"/>
      <c r="I364" s="5"/>
      <c r="J364" s="6"/>
      <c r="K364" s="23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23"/>
      <c r="BV364" s="23"/>
      <c r="BW364" s="5"/>
      <c r="BX364" s="5"/>
      <c r="BY364" s="5"/>
    </row>
    <row r="365" spans="5:77" x14ac:dyDescent="0.25">
      <c r="E365" s="5"/>
      <c r="F365" s="5"/>
      <c r="G365" s="55"/>
      <c r="H365" s="6"/>
      <c r="I365" s="5"/>
      <c r="J365" s="6"/>
      <c r="K365" s="23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23"/>
      <c r="BV365" s="23"/>
      <c r="BW365" s="5"/>
      <c r="BX365" s="5"/>
      <c r="BY365" s="5"/>
    </row>
    <row r="366" spans="5:77" x14ac:dyDescent="0.25">
      <c r="E366" s="5"/>
      <c r="F366" s="5"/>
      <c r="G366" s="55"/>
      <c r="H366" s="6"/>
      <c r="I366" s="5"/>
      <c r="J366" s="6"/>
      <c r="K366" s="23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23"/>
      <c r="BV366" s="23"/>
      <c r="BW366" s="5"/>
      <c r="BX366" s="5"/>
      <c r="BY366" s="5"/>
    </row>
    <row r="367" spans="5:77" x14ac:dyDescent="0.25">
      <c r="E367" s="5"/>
      <c r="F367" s="5"/>
      <c r="G367" s="55"/>
      <c r="H367" s="6"/>
      <c r="I367" s="5"/>
      <c r="J367" s="6"/>
      <c r="K367" s="23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23"/>
      <c r="BV367" s="23"/>
      <c r="BW367" s="5"/>
      <c r="BX367" s="5"/>
      <c r="BY367" s="5"/>
    </row>
    <row r="368" spans="5:77" x14ac:dyDescent="0.25">
      <c r="E368" s="5"/>
      <c r="F368" s="5"/>
      <c r="G368" s="55"/>
      <c r="H368" s="6"/>
      <c r="I368" s="5"/>
      <c r="J368" s="6"/>
      <c r="K368" s="23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23"/>
      <c r="BV368" s="23"/>
      <c r="BW368" s="5"/>
      <c r="BX368" s="5"/>
      <c r="BY368" s="5"/>
    </row>
    <row r="369" spans="5:77" x14ac:dyDescent="0.25">
      <c r="E369" s="5"/>
      <c r="F369" s="5"/>
      <c r="G369" s="55"/>
      <c r="H369" s="6"/>
      <c r="I369" s="5"/>
      <c r="J369" s="6"/>
      <c r="K369" s="23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23"/>
      <c r="BV369" s="23"/>
      <c r="BW369" s="5"/>
      <c r="BX369" s="5"/>
      <c r="BY369" s="5"/>
    </row>
    <row r="370" spans="5:77" x14ac:dyDescent="0.25">
      <c r="E370" s="5"/>
      <c r="F370" s="5"/>
      <c r="G370" s="55"/>
      <c r="H370" s="6"/>
      <c r="I370" s="5"/>
      <c r="J370" s="6"/>
      <c r="K370" s="23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23"/>
      <c r="BV370" s="23"/>
      <c r="BW370" s="5"/>
      <c r="BX370" s="5"/>
      <c r="BY370" s="5"/>
    </row>
    <row r="371" spans="5:77" x14ac:dyDescent="0.25">
      <c r="E371" s="5"/>
      <c r="F371" s="5"/>
      <c r="G371" s="55"/>
      <c r="H371" s="6"/>
      <c r="I371" s="5"/>
      <c r="J371" s="6"/>
      <c r="K371" s="23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23"/>
      <c r="BV371" s="23"/>
      <c r="BW371" s="5"/>
      <c r="BX371" s="5"/>
      <c r="BY371" s="5"/>
    </row>
    <row r="372" spans="5:77" x14ac:dyDescent="0.25">
      <c r="E372" s="5"/>
      <c r="F372" s="5"/>
      <c r="G372" s="55"/>
      <c r="H372" s="6"/>
      <c r="I372" s="5"/>
      <c r="J372" s="6"/>
      <c r="K372" s="23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23"/>
      <c r="BV372" s="23"/>
      <c r="BW372" s="5"/>
      <c r="BX372" s="5"/>
      <c r="BY372" s="5"/>
    </row>
    <row r="373" spans="5:77" x14ac:dyDescent="0.25">
      <c r="E373" s="5"/>
      <c r="F373" s="5"/>
      <c r="G373" s="55"/>
      <c r="H373" s="6"/>
      <c r="I373" s="5"/>
      <c r="J373" s="6"/>
      <c r="K373" s="23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23"/>
      <c r="BV373" s="23"/>
      <c r="BW373" s="5"/>
      <c r="BX373" s="5"/>
      <c r="BY373" s="5"/>
    </row>
    <row r="374" spans="5:77" x14ac:dyDescent="0.25">
      <c r="E374" s="5"/>
      <c r="F374" s="5"/>
      <c r="G374" s="55"/>
      <c r="H374" s="6"/>
      <c r="I374" s="5"/>
      <c r="J374" s="6"/>
      <c r="K374" s="23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23"/>
      <c r="BV374" s="23"/>
      <c r="BW374" s="5"/>
      <c r="BX374" s="5"/>
      <c r="BY374" s="5"/>
    </row>
    <row r="375" spans="5:77" x14ac:dyDescent="0.25">
      <c r="E375" s="5"/>
      <c r="F375" s="5"/>
      <c r="G375" s="55"/>
      <c r="H375" s="6"/>
      <c r="I375" s="5"/>
      <c r="J375" s="6"/>
      <c r="K375" s="23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23"/>
      <c r="BV375" s="23"/>
      <c r="BW375" s="5"/>
      <c r="BX375" s="5"/>
      <c r="BY375" s="5"/>
    </row>
    <row r="376" spans="5:77" x14ac:dyDescent="0.25">
      <c r="E376" s="5"/>
      <c r="F376" s="5"/>
      <c r="G376" s="55"/>
      <c r="H376" s="6"/>
      <c r="I376" s="5"/>
      <c r="J376" s="6"/>
      <c r="K376" s="23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23"/>
      <c r="BV376" s="23"/>
      <c r="BW376" s="5"/>
      <c r="BX376" s="5"/>
      <c r="BY376" s="5"/>
    </row>
    <row r="377" spans="5:77" x14ac:dyDescent="0.25">
      <c r="E377" s="5"/>
      <c r="F377" s="5"/>
      <c r="G377" s="55"/>
      <c r="H377" s="6"/>
      <c r="I377" s="5"/>
      <c r="J377" s="6"/>
      <c r="K377" s="23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23"/>
      <c r="BV377" s="23"/>
      <c r="BW377" s="5"/>
      <c r="BX377" s="5"/>
      <c r="BY377" s="5"/>
    </row>
    <row r="378" spans="5:77" x14ac:dyDescent="0.25">
      <c r="E378" s="5"/>
      <c r="F378" s="5"/>
      <c r="G378" s="55"/>
      <c r="H378" s="6"/>
      <c r="I378" s="5"/>
      <c r="J378" s="6"/>
      <c r="K378" s="23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23"/>
      <c r="BV378" s="23"/>
      <c r="BW378" s="5"/>
      <c r="BX378" s="5"/>
      <c r="BY378" s="5"/>
    </row>
    <row r="379" spans="5:77" x14ac:dyDescent="0.25">
      <c r="E379" s="5"/>
      <c r="F379" s="5"/>
      <c r="G379" s="55"/>
      <c r="H379" s="6"/>
      <c r="I379" s="5"/>
      <c r="J379" s="6"/>
      <c r="K379" s="23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23"/>
      <c r="BV379" s="23"/>
      <c r="BW379" s="5"/>
      <c r="BX379" s="5"/>
      <c r="BY379" s="5"/>
    </row>
    <row r="380" spans="5:77" x14ac:dyDescent="0.25">
      <c r="E380" s="5"/>
      <c r="F380" s="5"/>
      <c r="G380" s="55"/>
      <c r="H380" s="6"/>
      <c r="I380" s="5"/>
      <c r="J380" s="6"/>
      <c r="K380" s="23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23"/>
      <c r="BV380" s="23"/>
      <c r="BW380" s="5"/>
      <c r="BX380" s="5"/>
      <c r="BY380" s="5"/>
    </row>
    <row r="381" spans="5:77" x14ac:dyDescent="0.25">
      <c r="E381" s="5"/>
      <c r="F381" s="5"/>
      <c r="G381" s="55"/>
      <c r="H381" s="6"/>
      <c r="I381" s="5"/>
      <c r="J381" s="6"/>
      <c r="K381" s="23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23"/>
      <c r="BV381" s="23"/>
      <c r="BW381" s="5"/>
      <c r="BX381" s="5"/>
      <c r="BY381" s="5"/>
    </row>
    <row r="382" spans="5:77" x14ac:dyDescent="0.25">
      <c r="E382" s="5"/>
      <c r="F382" s="5"/>
      <c r="G382" s="55"/>
      <c r="H382" s="6"/>
      <c r="I382" s="5"/>
      <c r="J382" s="6"/>
      <c r="K382" s="23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23"/>
      <c r="BV382" s="23"/>
      <c r="BW382" s="5"/>
      <c r="BX382" s="5"/>
      <c r="BY382" s="5"/>
    </row>
    <row r="383" spans="5:77" x14ac:dyDescent="0.25">
      <c r="E383" s="5"/>
      <c r="F383" s="5"/>
      <c r="G383" s="55"/>
      <c r="H383" s="6"/>
      <c r="I383" s="5"/>
      <c r="J383" s="6"/>
      <c r="K383" s="23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23"/>
      <c r="BV383" s="23"/>
      <c r="BW383" s="5"/>
      <c r="BX383" s="5"/>
      <c r="BY383" s="5"/>
    </row>
    <row r="384" spans="5:77" x14ac:dyDescent="0.25">
      <c r="E384" s="5"/>
      <c r="F384" s="5"/>
      <c r="G384" s="55"/>
      <c r="H384" s="6"/>
      <c r="I384" s="5"/>
      <c r="J384" s="6"/>
      <c r="K384" s="23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23"/>
      <c r="BV384" s="23"/>
      <c r="BW384" s="5"/>
      <c r="BX384" s="5"/>
      <c r="BY384" s="5"/>
    </row>
    <row r="385" spans="5:77" x14ac:dyDescent="0.25">
      <c r="E385" s="5"/>
      <c r="F385" s="5"/>
      <c r="G385" s="55"/>
      <c r="H385" s="6"/>
      <c r="I385" s="5"/>
      <c r="J385" s="6"/>
      <c r="K385" s="23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23"/>
      <c r="BV385" s="23"/>
      <c r="BW385" s="5"/>
      <c r="BX385" s="5"/>
      <c r="BY385" s="5"/>
    </row>
    <row r="386" spans="5:77" x14ac:dyDescent="0.25">
      <c r="E386" s="5"/>
      <c r="F386" s="5"/>
      <c r="G386" s="55"/>
      <c r="H386" s="6"/>
      <c r="I386" s="5"/>
      <c r="J386" s="6"/>
      <c r="K386" s="23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23"/>
      <c r="BV386" s="23"/>
      <c r="BW386" s="5"/>
      <c r="BX386" s="5"/>
      <c r="BY386" s="5"/>
    </row>
    <row r="387" spans="5:77" x14ac:dyDescent="0.25">
      <c r="E387" s="5"/>
      <c r="F387" s="5"/>
      <c r="G387" s="55"/>
      <c r="H387" s="6"/>
      <c r="I387" s="5"/>
      <c r="J387" s="6"/>
      <c r="K387" s="23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23"/>
      <c r="BV387" s="23"/>
      <c r="BW387" s="5"/>
      <c r="BX387" s="5"/>
      <c r="BY387" s="5"/>
    </row>
    <row r="388" spans="5:77" x14ac:dyDescent="0.25">
      <c r="E388" s="5"/>
      <c r="F388" s="5"/>
      <c r="G388" s="55"/>
      <c r="H388" s="6"/>
      <c r="I388" s="5"/>
      <c r="J388" s="6"/>
      <c r="K388" s="23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23"/>
      <c r="BV388" s="23"/>
      <c r="BW388" s="5"/>
      <c r="BX388" s="5"/>
      <c r="BY388" s="5"/>
    </row>
    <row r="389" spans="5:77" x14ac:dyDescent="0.25">
      <c r="E389" s="5"/>
      <c r="F389" s="5"/>
      <c r="G389" s="55"/>
      <c r="H389" s="6"/>
      <c r="I389" s="5"/>
      <c r="J389" s="6"/>
      <c r="K389" s="23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23"/>
      <c r="BV389" s="23"/>
      <c r="BW389" s="5"/>
      <c r="BX389" s="5"/>
      <c r="BY389" s="5"/>
    </row>
    <row r="390" spans="5:77" x14ac:dyDescent="0.25">
      <c r="E390" s="5"/>
      <c r="F390" s="5"/>
      <c r="G390" s="55"/>
      <c r="H390" s="6"/>
      <c r="I390" s="5"/>
      <c r="J390" s="6"/>
      <c r="K390" s="23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23"/>
      <c r="BV390" s="23"/>
      <c r="BW390" s="5"/>
      <c r="BX390" s="5"/>
      <c r="BY390" s="5"/>
    </row>
    <row r="391" spans="5:77" x14ac:dyDescent="0.25">
      <c r="E391" s="5"/>
      <c r="F391" s="5"/>
      <c r="G391" s="55"/>
      <c r="H391" s="6"/>
      <c r="I391" s="5"/>
      <c r="J391" s="6"/>
      <c r="K391" s="23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23"/>
      <c r="BV391" s="23"/>
      <c r="BW391" s="5"/>
      <c r="BX391" s="5"/>
      <c r="BY391" s="5"/>
    </row>
    <row r="392" spans="5:77" x14ac:dyDescent="0.25">
      <c r="E392" s="5"/>
      <c r="F392" s="5"/>
      <c r="G392" s="55"/>
      <c r="H392" s="6"/>
      <c r="I392" s="5"/>
      <c r="J392" s="6"/>
      <c r="K392" s="23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23"/>
      <c r="BV392" s="23"/>
      <c r="BW392" s="5"/>
      <c r="BX392" s="5"/>
      <c r="BY392" s="5"/>
    </row>
    <row r="393" spans="5:77" x14ac:dyDescent="0.25">
      <c r="E393" s="5"/>
      <c r="F393" s="5"/>
      <c r="G393" s="55"/>
      <c r="H393" s="6"/>
      <c r="I393" s="5"/>
      <c r="J393" s="6"/>
      <c r="K393" s="23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23"/>
      <c r="BV393" s="23"/>
      <c r="BW393" s="5"/>
      <c r="BX393" s="5"/>
      <c r="BY393" s="5"/>
    </row>
    <row r="394" spans="5:77" x14ac:dyDescent="0.25">
      <c r="E394" s="5"/>
      <c r="F394" s="5"/>
      <c r="G394" s="55"/>
      <c r="H394" s="6"/>
      <c r="I394" s="5"/>
      <c r="J394" s="6"/>
      <c r="K394" s="23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23"/>
      <c r="BV394" s="23"/>
      <c r="BW394" s="5"/>
      <c r="BX394" s="5"/>
      <c r="BY394" s="5"/>
    </row>
    <row r="395" spans="5:77" x14ac:dyDescent="0.25">
      <c r="E395" s="5"/>
      <c r="F395" s="5"/>
      <c r="G395" s="55"/>
      <c r="H395" s="6"/>
      <c r="I395" s="5"/>
      <c r="J395" s="6"/>
      <c r="K395" s="23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23"/>
      <c r="BV395" s="23"/>
      <c r="BW395" s="5"/>
      <c r="BX395" s="5"/>
      <c r="BY395" s="5"/>
    </row>
    <row r="396" spans="5:77" x14ac:dyDescent="0.25">
      <c r="E396" s="5"/>
      <c r="F396" s="5"/>
      <c r="G396" s="55"/>
      <c r="H396" s="6"/>
      <c r="I396" s="5"/>
      <c r="J396" s="6"/>
      <c r="K396" s="23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23"/>
      <c r="BV396" s="23"/>
      <c r="BW396" s="5"/>
      <c r="BX396" s="5"/>
      <c r="BY396" s="5"/>
    </row>
    <row r="397" spans="5:77" x14ac:dyDescent="0.25">
      <c r="E397" s="5"/>
      <c r="F397" s="5"/>
      <c r="G397" s="55"/>
      <c r="H397" s="6"/>
      <c r="I397" s="5"/>
      <c r="J397" s="6"/>
      <c r="K397" s="23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23"/>
      <c r="BV397" s="23"/>
      <c r="BW397" s="5"/>
      <c r="BX397" s="5"/>
      <c r="BY397" s="5"/>
    </row>
    <row r="398" spans="5:77" x14ac:dyDescent="0.25">
      <c r="E398" s="5"/>
      <c r="F398" s="5"/>
      <c r="G398" s="55"/>
      <c r="H398" s="6"/>
      <c r="I398" s="5"/>
      <c r="J398" s="6"/>
      <c r="K398" s="23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23"/>
      <c r="BV398" s="23"/>
      <c r="BW398" s="5"/>
      <c r="BX398" s="5"/>
      <c r="BY398" s="5"/>
    </row>
    <row r="399" spans="5:77" x14ac:dyDescent="0.25">
      <c r="E399" s="5"/>
      <c r="F399" s="5"/>
      <c r="G399" s="55"/>
      <c r="H399" s="6"/>
      <c r="I399" s="5"/>
      <c r="J399" s="6"/>
      <c r="K399" s="23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23"/>
      <c r="BV399" s="23"/>
      <c r="BW399" s="5"/>
      <c r="BX399" s="5"/>
      <c r="BY399" s="5"/>
    </row>
    <row r="400" spans="5:77" x14ac:dyDescent="0.25">
      <c r="E400" s="5"/>
      <c r="F400" s="5"/>
      <c r="G400" s="55"/>
      <c r="H400" s="6"/>
      <c r="I400" s="5"/>
      <c r="J400" s="6"/>
      <c r="K400" s="23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23"/>
      <c r="BV400" s="23"/>
      <c r="BW400" s="5"/>
      <c r="BX400" s="5"/>
      <c r="BY400" s="5"/>
    </row>
    <row r="401" spans="5:77" x14ac:dyDescent="0.25">
      <c r="E401" s="5"/>
      <c r="F401" s="5"/>
      <c r="G401" s="55"/>
      <c r="H401" s="6"/>
      <c r="I401" s="5"/>
      <c r="J401" s="6"/>
      <c r="K401" s="23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23"/>
      <c r="BV401" s="23"/>
      <c r="BW401" s="5"/>
      <c r="BX401" s="5"/>
      <c r="BY401" s="5"/>
    </row>
    <row r="402" spans="5:77" x14ac:dyDescent="0.25">
      <c r="E402" s="5"/>
      <c r="F402" s="5"/>
      <c r="G402" s="55"/>
      <c r="H402" s="6"/>
      <c r="I402" s="5"/>
      <c r="J402" s="6"/>
      <c r="K402" s="23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23"/>
      <c r="BV402" s="23"/>
      <c r="BW402" s="5"/>
      <c r="BX402" s="5"/>
      <c r="BY402" s="5"/>
    </row>
    <row r="403" spans="5:77" x14ac:dyDescent="0.25">
      <c r="E403" s="5"/>
      <c r="F403" s="5"/>
      <c r="G403" s="55"/>
      <c r="H403" s="6"/>
      <c r="I403" s="5"/>
      <c r="J403" s="6"/>
      <c r="K403" s="23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23"/>
      <c r="BV403" s="23"/>
      <c r="BW403" s="5"/>
      <c r="BX403" s="5"/>
      <c r="BY403" s="5"/>
    </row>
    <row r="404" spans="5:77" x14ac:dyDescent="0.25">
      <c r="E404" s="5"/>
      <c r="F404" s="5"/>
      <c r="G404" s="55"/>
      <c r="H404" s="6"/>
      <c r="I404" s="5"/>
      <c r="J404" s="6"/>
      <c r="K404" s="23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23"/>
      <c r="BV404" s="23"/>
      <c r="BW404" s="5"/>
      <c r="BX404" s="5"/>
      <c r="BY404" s="5"/>
    </row>
    <row r="405" spans="5:77" x14ac:dyDescent="0.25">
      <c r="E405" s="5"/>
      <c r="F405" s="5"/>
      <c r="G405" s="55"/>
      <c r="H405" s="6"/>
      <c r="I405" s="5"/>
      <c r="J405" s="6"/>
      <c r="K405" s="23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23"/>
      <c r="BV405" s="23"/>
      <c r="BW405" s="5"/>
      <c r="BX405" s="5"/>
      <c r="BY405" s="5"/>
    </row>
    <row r="406" spans="5:77" x14ac:dyDescent="0.25">
      <c r="E406" s="5"/>
      <c r="F406" s="5"/>
      <c r="G406" s="55"/>
      <c r="H406" s="6"/>
      <c r="I406" s="5"/>
      <c r="J406" s="6"/>
      <c r="K406" s="23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23"/>
      <c r="BV406" s="23"/>
      <c r="BW406" s="5"/>
      <c r="BX406" s="5"/>
      <c r="BY406" s="5"/>
    </row>
    <row r="407" spans="5:77" x14ac:dyDescent="0.25">
      <c r="E407" s="5"/>
      <c r="F407" s="5"/>
      <c r="G407" s="55"/>
      <c r="H407" s="6"/>
      <c r="I407" s="5"/>
      <c r="J407" s="6"/>
      <c r="K407" s="23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23"/>
      <c r="BV407" s="23"/>
      <c r="BW407" s="5"/>
      <c r="BX407" s="5"/>
      <c r="BY407" s="5"/>
    </row>
    <row r="408" spans="5:77" x14ac:dyDescent="0.25">
      <c r="E408" s="5"/>
      <c r="F408" s="5"/>
      <c r="G408" s="55"/>
      <c r="H408" s="6"/>
      <c r="I408" s="5"/>
      <c r="J408" s="6"/>
      <c r="K408" s="23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23"/>
      <c r="BV408" s="23"/>
      <c r="BW408" s="5"/>
      <c r="BX408" s="5"/>
      <c r="BY408" s="5"/>
    </row>
    <row r="409" spans="5:77" x14ac:dyDescent="0.25">
      <c r="E409" s="5"/>
      <c r="F409" s="5"/>
      <c r="G409" s="55"/>
      <c r="H409" s="6"/>
      <c r="I409" s="5"/>
      <c r="J409" s="6"/>
      <c r="K409" s="23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23"/>
      <c r="BV409" s="23"/>
      <c r="BW409" s="5"/>
      <c r="BX409" s="5"/>
      <c r="BY409" s="5"/>
    </row>
    <row r="410" spans="5:77" x14ac:dyDescent="0.25">
      <c r="E410" s="5"/>
      <c r="F410" s="5"/>
      <c r="G410" s="55"/>
      <c r="H410" s="6"/>
      <c r="I410" s="5"/>
      <c r="J410" s="6"/>
      <c r="K410" s="23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23"/>
      <c r="BV410" s="23"/>
      <c r="BW410" s="5"/>
      <c r="BX410" s="5"/>
      <c r="BY410" s="5"/>
    </row>
    <row r="411" spans="5:77" x14ac:dyDescent="0.25">
      <c r="E411" s="5"/>
      <c r="F411" s="5"/>
      <c r="G411" s="55"/>
      <c r="H411" s="6"/>
      <c r="I411" s="5"/>
      <c r="J411" s="6"/>
      <c r="K411" s="23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23"/>
      <c r="BV411" s="23"/>
      <c r="BW411" s="5"/>
      <c r="BX411" s="5"/>
      <c r="BY411" s="5"/>
    </row>
    <row r="412" spans="5:77" x14ac:dyDescent="0.25">
      <c r="E412" s="5"/>
      <c r="F412" s="5"/>
      <c r="G412" s="55"/>
      <c r="H412" s="6"/>
      <c r="I412" s="5"/>
      <c r="J412" s="6"/>
      <c r="K412" s="23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23"/>
      <c r="BV412" s="23"/>
      <c r="BW412" s="5"/>
      <c r="BX412" s="5"/>
      <c r="BY412" s="5"/>
    </row>
    <row r="413" spans="5:77" x14ac:dyDescent="0.25">
      <c r="E413" s="5"/>
      <c r="F413" s="5"/>
      <c r="G413" s="55"/>
      <c r="H413" s="6"/>
      <c r="I413" s="5"/>
      <c r="J413" s="6"/>
      <c r="K413" s="23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23"/>
      <c r="BV413" s="23"/>
      <c r="BW413" s="5"/>
      <c r="BX413" s="5"/>
      <c r="BY413" s="5"/>
    </row>
    <row r="414" spans="5:77" x14ac:dyDescent="0.25">
      <c r="E414" s="5"/>
      <c r="F414" s="5"/>
      <c r="G414" s="55"/>
      <c r="H414" s="6"/>
      <c r="I414" s="5"/>
      <c r="J414" s="6"/>
      <c r="K414" s="23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23"/>
      <c r="BV414" s="23"/>
      <c r="BW414" s="5"/>
      <c r="BX414" s="5"/>
      <c r="BY414" s="5"/>
    </row>
    <row r="415" spans="5:77" x14ac:dyDescent="0.25">
      <c r="E415" s="5"/>
      <c r="F415" s="5"/>
      <c r="G415" s="55"/>
      <c r="H415" s="6"/>
      <c r="I415" s="5"/>
      <c r="J415" s="6"/>
      <c r="K415" s="23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23"/>
      <c r="BV415" s="23"/>
      <c r="BW415" s="5"/>
      <c r="BX415" s="5"/>
      <c r="BY415" s="5"/>
    </row>
    <row r="416" spans="5:77" x14ac:dyDescent="0.25">
      <c r="E416" s="5"/>
      <c r="F416" s="5"/>
      <c r="G416" s="55"/>
      <c r="H416" s="6"/>
      <c r="I416" s="5"/>
      <c r="J416" s="6"/>
      <c r="K416" s="23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23"/>
      <c r="BV416" s="23"/>
      <c r="BW416" s="5"/>
      <c r="BX416" s="5"/>
      <c r="BY416" s="5"/>
    </row>
    <row r="417" spans="5:77" x14ac:dyDescent="0.25">
      <c r="E417" s="5"/>
      <c r="F417" s="5"/>
      <c r="G417" s="55"/>
      <c r="H417" s="6"/>
      <c r="I417" s="5"/>
      <c r="J417" s="6"/>
      <c r="K417" s="23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23"/>
      <c r="BV417" s="23"/>
      <c r="BW417" s="5"/>
      <c r="BX417" s="5"/>
      <c r="BY417" s="5"/>
    </row>
    <row r="418" spans="5:77" x14ac:dyDescent="0.25">
      <c r="E418" s="5"/>
      <c r="F418" s="5"/>
      <c r="G418" s="55"/>
      <c r="H418" s="6"/>
      <c r="I418" s="5"/>
      <c r="J418" s="6"/>
      <c r="K418" s="23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23"/>
      <c r="BV418" s="23"/>
      <c r="BW418" s="5"/>
      <c r="BX418" s="5"/>
      <c r="BY418" s="5"/>
    </row>
    <row r="419" spans="5:77" x14ac:dyDescent="0.25">
      <c r="E419" s="5"/>
      <c r="F419" s="5"/>
      <c r="G419" s="55"/>
      <c r="H419" s="6"/>
      <c r="I419" s="5"/>
      <c r="J419" s="6"/>
      <c r="K419" s="23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23"/>
      <c r="BV419" s="23"/>
      <c r="BW419" s="5"/>
      <c r="BX419" s="5"/>
      <c r="BY419" s="5"/>
    </row>
    <row r="420" spans="5:77" x14ac:dyDescent="0.25">
      <c r="E420" s="5"/>
      <c r="F420" s="5"/>
      <c r="G420" s="55"/>
      <c r="H420" s="6"/>
      <c r="I420" s="5"/>
      <c r="J420" s="6"/>
      <c r="K420" s="23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23"/>
      <c r="BV420" s="23"/>
      <c r="BW420" s="5"/>
      <c r="BX420" s="5"/>
      <c r="BY420" s="5"/>
    </row>
    <row r="421" spans="5:77" x14ac:dyDescent="0.25">
      <c r="E421" s="5"/>
      <c r="F421" s="5"/>
      <c r="G421" s="55"/>
      <c r="H421" s="6"/>
      <c r="I421" s="5"/>
      <c r="J421" s="6"/>
      <c r="K421" s="23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23"/>
      <c r="BV421" s="23"/>
      <c r="BW421" s="5"/>
      <c r="BX421" s="5"/>
      <c r="BY421" s="5"/>
    </row>
    <row r="422" spans="5:77" x14ac:dyDescent="0.25">
      <c r="E422" s="5"/>
      <c r="F422" s="5"/>
      <c r="G422" s="55"/>
      <c r="H422" s="6"/>
      <c r="I422" s="5"/>
      <c r="J422" s="6"/>
      <c r="K422" s="23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23"/>
      <c r="BV422" s="23"/>
      <c r="BW422" s="5"/>
      <c r="BX422" s="5"/>
      <c r="BY422" s="5"/>
    </row>
    <row r="423" spans="5:77" x14ac:dyDescent="0.25">
      <c r="E423" s="5"/>
      <c r="F423" s="5"/>
      <c r="G423" s="55"/>
      <c r="H423" s="6"/>
      <c r="I423" s="5"/>
      <c r="J423" s="6"/>
      <c r="K423" s="23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23"/>
      <c r="BV423" s="23"/>
      <c r="BW423" s="5"/>
      <c r="BX423" s="5"/>
      <c r="BY423" s="5"/>
    </row>
    <row r="424" spans="5:77" x14ac:dyDescent="0.25">
      <c r="E424" s="5"/>
      <c r="F424" s="5"/>
      <c r="G424" s="55"/>
      <c r="H424" s="6"/>
      <c r="I424" s="5"/>
      <c r="J424" s="6"/>
      <c r="K424" s="23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23"/>
      <c r="BV424" s="23"/>
      <c r="BW424" s="5"/>
      <c r="BX424" s="5"/>
      <c r="BY424" s="5"/>
    </row>
    <row r="425" spans="5:77" x14ac:dyDescent="0.25">
      <c r="E425" s="5"/>
      <c r="F425" s="5"/>
      <c r="G425" s="55"/>
      <c r="H425" s="6"/>
      <c r="I425" s="5"/>
      <c r="J425" s="6"/>
      <c r="K425" s="23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23"/>
      <c r="BV425" s="23"/>
      <c r="BW425" s="5"/>
      <c r="BX425" s="5"/>
      <c r="BY425" s="5"/>
    </row>
    <row r="426" spans="5:77" x14ac:dyDescent="0.25">
      <c r="E426" s="5"/>
      <c r="F426" s="5"/>
      <c r="G426" s="55"/>
      <c r="H426" s="6"/>
      <c r="I426" s="5"/>
      <c r="J426" s="6"/>
      <c r="K426" s="23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23"/>
      <c r="BV426" s="23"/>
      <c r="BW426" s="5"/>
      <c r="BX426" s="5"/>
      <c r="BY426" s="5"/>
    </row>
    <row r="427" spans="5:77" x14ac:dyDescent="0.25">
      <c r="E427" s="5"/>
      <c r="F427" s="5"/>
      <c r="G427" s="55"/>
      <c r="H427" s="6"/>
      <c r="I427" s="5"/>
      <c r="J427" s="6"/>
      <c r="K427" s="23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23"/>
      <c r="BV427" s="23"/>
      <c r="BW427" s="5"/>
      <c r="BX427" s="5"/>
      <c r="BY427" s="5"/>
    </row>
    <row r="428" spans="5:77" x14ac:dyDescent="0.25">
      <c r="E428" s="5"/>
      <c r="F428" s="5"/>
      <c r="G428" s="55"/>
      <c r="H428" s="6"/>
      <c r="I428" s="5"/>
      <c r="J428" s="6"/>
      <c r="K428" s="23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23"/>
      <c r="BV428" s="23"/>
      <c r="BW428" s="5"/>
      <c r="BX428" s="5"/>
      <c r="BY428" s="5"/>
    </row>
    <row r="429" spans="5:77" x14ac:dyDescent="0.25">
      <c r="E429" s="5"/>
      <c r="F429" s="5"/>
      <c r="G429" s="55"/>
      <c r="H429" s="6"/>
      <c r="I429" s="5"/>
      <c r="J429" s="6"/>
      <c r="K429" s="23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23"/>
      <c r="BV429" s="23"/>
      <c r="BW429" s="5"/>
      <c r="BX429" s="5"/>
      <c r="BY429" s="5"/>
    </row>
    <row r="430" spans="5:77" x14ac:dyDescent="0.25">
      <c r="E430" s="5"/>
      <c r="F430" s="5"/>
      <c r="G430" s="55"/>
      <c r="H430" s="6"/>
      <c r="I430" s="5"/>
      <c r="J430" s="6"/>
      <c r="K430" s="23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23"/>
      <c r="BV430" s="23"/>
      <c r="BW430" s="5"/>
      <c r="BX430" s="5"/>
      <c r="BY430" s="5"/>
    </row>
    <row r="431" spans="5:77" x14ac:dyDescent="0.25">
      <c r="E431" s="5"/>
      <c r="F431" s="5"/>
      <c r="G431" s="55"/>
      <c r="H431" s="6"/>
      <c r="I431" s="5"/>
      <c r="J431" s="6"/>
      <c r="K431" s="23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23"/>
      <c r="BV431" s="23"/>
      <c r="BW431" s="5"/>
      <c r="BX431" s="5"/>
      <c r="BY431" s="5"/>
    </row>
    <row r="432" spans="5:77" x14ac:dyDescent="0.25">
      <c r="E432" s="5"/>
      <c r="F432" s="5"/>
      <c r="G432" s="55"/>
      <c r="H432" s="6"/>
      <c r="I432" s="5"/>
      <c r="J432" s="6"/>
      <c r="K432" s="23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23"/>
      <c r="BV432" s="23"/>
      <c r="BW432" s="5"/>
      <c r="BX432" s="5"/>
      <c r="BY432" s="5"/>
    </row>
    <row r="433" spans="5:77" x14ac:dyDescent="0.25">
      <c r="E433" s="5"/>
      <c r="F433" s="5"/>
      <c r="G433" s="55"/>
      <c r="H433" s="6"/>
      <c r="I433" s="5"/>
      <c r="J433" s="6"/>
      <c r="K433" s="23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23"/>
      <c r="BV433" s="23"/>
      <c r="BW433" s="5"/>
      <c r="BX433" s="5"/>
      <c r="BY433" s="5"/>
    </row>
    <row r="434" spans="5:77" x14ac:dyDescent="0.25">
      <c r="E434" s="5"/>
      <c r="F434" s="5"/>
      <c r="G434" s="55"/>
      <c r="H434" s="6"/>
      <c r="I434" s="5"/>
      <c r="J434" s="6"/>
      <c r="K434" s="23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23"/>
      <c r="BV434" s="23"/>
      <c r="BW434" s="5"/>
      <c r="BX434" s="5"/>
      <c r="BY434" s="5"/>
    </row>
    <row r="435" spans="5:77" x14ac:dyDescent="0.25">
      <c r="E435" s="5"/>
      <c r="F435" s="5"/>
      <c r="G435" s="55"/>
      <c r="H435" s="6"/>
      <c r="I435" s="5"/>
      <c r="J435" s="6"/>
      <c r="K435" s="23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23"/>
      <c r="BV435" s="23"/>
      <c r="BW435" s="5"/>
      <c r="BX435" s="5"/>
      <c r="BY435" s="5"/>
    </row>
    <row r="436" spans="5:77" x14ac:dyDescent="0.25">
      <c r="E436" s="5"/>
      <c r="F436" s="5"/>
      <c r="G436" s="55"/>
      <c r="H436" s="6"/>
      <c r="I436" s="5"/>
      <c r="J436" s="6"/>
      <c r="K436" s="23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23"/>
      <c r="BV436" s="23"/>
      <c r="BW436" s="5"/>
      <c r="BX436" s="5"/>
      <c r="BY436" s="5"/>
    </row>
    <row r="437" spans="5:77" x14ac:dyDescent="0.25">
      <c r="E437" s="5"/>
      <c r="F437" s="5"/>
      <c r="G437" s="55"/>
      <c r="H437" s="6"/>
      <c r="I437" s="5"/>
      <c r="J437" s="6"/>
      <c r="K437" s="23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23"/>
      <c r="BV437" s="23"/>
      <c r="BW437" s="5"/>
      <c r="BX437" s="5"/>
      <c r="BY437" s="5"/>
    </row>
    <row r="438" spans="5:77" x14ac:dyDescent="0.25">
      <c r="E438" s="5"/>
      <c r="F438" s="5"/>
      <c r="G438" s="55"/>
      <c r="H438" s="6"/>
      <c r="I438" s="5"/>
      <c r="J438" s="6"/>
      <c r="K438" s="23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23"/>
      <c r="BV438" s="23"/>
      <c r="BW438" s="5"/>
      <c r="BX438" s="5"/>
      <c r="BY438" s="5"/>
    </row>
    <row r="439" spans="5:77" x14ac:dyDescent="0.25">
      <c r="E439" s="5"/>
      <c r="F439" s="5"/>
      <c r="G439" s="55"/>
      <c r="H439" s="6"/>
      <c r="I439" s="5"/>
      <c r="J439" s="6"/>
      <c r="K439" s="23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23"/>
      <c r="BV439" s="23"/>
      <c r="BW439" s="5"/>
      <c r="BX439" s="5"/>
      <c r="BY439" s="5"/>
    </row>
    <row r="440" spans="5:77" x14ac:dyDescent="0.25">
      <c r="E440" s="5"/>
      <c r="F440" s="5"/>
      <c r="G440" s="55"/>
      <c r="H440" s="6"/>
      <c r="I440" s="5"/>
      <c r="J440" s="6"/>
      <c r="K440" s="23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23"/>
      <c r="BV440" s="23"/>
      <c r="BW440" s="5"/>
      <c r="BX440" s="5"/>
      <c r="BY440" s="5"/>
    </row>
    <row r="441" spans="5:77" x14ac:dyDescent="0.25">
      <c r="E441" s="5"/>
      <c r="F441" s="5"/>
      <c r="G441" s="55"/>
      <c r="H441" s="6"/>
      <c r="I441" s="5"/>
      <c r="J441" s="6"/>
      <c r="K441" s="23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23"/>
      <c r="BV441" s="23"/>
      <c r="BW441" s="5"/>
      <c r="BX441" s="5"/>
      <c r="BY441" s="5"/>
    </row>
    <row r="442" spans="5:77" x14ac:dyDescent="0.25">
      <c r="E442" s="5"/>
      <c r="F442" s="5"/>
      <c r="G442" s="55"/>
      <c r="H442" s="6"/>
      <c r="I442" s="5"/>
      <c r="J442" s="6"/>
      <c r="K442" s="23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23"/>
      <c r="BV442" s="23"/>
      <c r="BW442" s="5"/>
      <c r="BX442" s="5"/>
      <c r="BY442" s="5"/>
    </row>
    <row r="443" spans="5:77" x14ac:dyDescent="0.25">
      <c r="E443" s="5"/>
      <c r="F443" s="5"/>
      <c r="G443" s="55"/>
      <c r="H443" s="6"/>
      <c r="I443" s="5"/>
      <c r="J443" s="6"/>
      <c r="K443" s="23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23"/>
      <c r="BV443" s="23"/>
      <c r="BW443" s="5"/>
      <c r="BX443" s="5"/>
      <c r="BY443" s="5"/>
    </row>
    <row r="444" spans="5:77" x14ac:dyDescent="0.25">
      <c r="E444" s="5"/>
      <c r="F444" s="5"/>
      <c r="G444" s="55"/>
      <c r="H444" s="6"/>
      <c r="I444" s="5"/>
      <c r="J444" s="6"/>
      <c r="K444" s="23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23"/>
      <c r="BV444" s="23"/>
      <c r="BW444" s="5"/>
      <c r="BX444" s="5"/>
      <c r="BY444" s="5"/>
    </row>
    <row r="445" spans="5:77" x14ac:dyDescent="0.25">
      <c r="E445" s="5"/>
      <c r="F445" s="5"/>
      <c r="G445" s="55"/>
      <c r="H445" s="6"/>
      <c r="I445" s="5"/>
      <c r="J445" s="6"/>
      <c r="K445" s="23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23"/>
      <c r="BV445" s="23"/>
      <c r="BW445" s="5"/>
      <c r="BX445" s="5"/>
      <c r="BY445" s="5"/>
    </row>
    <row r="446" spans="5:77" x14ac:dyDescent="0.25">
      <c r="E446" s="5"/>
      <c r="F446" s="5"/>
      <c r="G446" s="55"/>
      <c r="H446" s="6"/>
      <c r="I446" s="5"/>
      <c r="J446" s="6"/>
      <c r="K446" s="23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23"/>
      <c r="BV446" s="23"/>
      <c r="BW446" s="5"/>
      <c r="BX446" s="5"/>
      <c r="BY446" s="5"/>
    </row>
    <row r="447" spans="5:77" x14ac:dyDescent="0.25">
      <c r="E447" s="5"/>
      <c r="F447" s="5"/>
      <c r="G447" s="55"/>
      <c r="H447" s="6"/>
      <c r="I447" s="5"/>
      <c r="J447" s="6"/>
      <c r="K447" s="23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23"/>
      <c r="BV447" s="23"/>
      <c r="BW447" s="5"/>
      <c r="BX447" s="5"/>
      <c r="BY447" s="5"/>
    </row>
    <row r="448" spans="5:77" x14ac:dyDescent="0.25">
      <c r="E448" s="5"/>
      <c r="F448" s="5"/>
      <c r="G448" s="55"/>
      <c r="H448" s="6"/>
      <c r="I448" s="5"/>
      <c r="J448" s="6"/>
      <c r="K448" s="23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23"/>
      <c r="BV448" s="23"/>
      <c r="BW448" s="5"/>
      <c r="BX448" s="5"/>
      <c r="BY448" s="5"/>
    </row>
    <row r="449" spans="5:77" x14ac:dyDescent="0.25">
      <c r="E449" s="5"/>
      <c r="F449" s="5"/>
      <c r="G449" s="55"/>
      <c r="H449" s="6"/>
      <c r="I449" s="5"/>
      <c r="J449" s="6"/>
      <c r="K449" s="23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23"/>
      <c r="BV449" s="23"/>
      <c r="BW449" s="5"/>
      <c r="BX449" s="5"/>
      <c r="BY449" s="5"/>
    </row>
    <row r="450" spans="5:77" x14ac:dyDescent="0.25">
      <c r="E450" s="5"/>
      <c r="F450" s="5"/>
      <c r="G450" s="55"/>
      <c r="H450" s="6"/>
      <c r="I450" s="5"/>
      <c r="J450" s="6"/>
      <c r="K450" s="23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23"/>
      <c r="BV450" s="23"/>
      <c r="BW450" s="5"/>
      <c r="BX450" s="5"/>
      <c r="BY450" s="5"/>
    </row>
    <row r="451" spans="5:77" x14ac:dyDescent="0.25">
      <c r="E451" s="5"/>
      <c r="F451" s="5"/>
      <c r="G451" s="55"/>
      <c r="H451" s="6"/>
      <c r="I451" s="5"/>
      <c r="J451" s="6"/>
      <c r="K451" s="23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23"/>
      <c r="BV451" s="23"/>
      <c r="BW451" s="5"/>
      <c r="BX451" s="5"/>
      <c r="BY451" s="5"/>
    </row>
    <row r="452" spans="5:77" x14ac:dyDescent="0.25">
      <c r="E452" s="5"/>
      <c r="F452" s="5"/>
      <c r="G452" s="55"/>
      <c r="H452" s="6"/>
      <c r="I452" s="5"/>
      <c r="J452" s="6"/>
      <c r="K452" s="23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23"/>
      <c r="BV452" s="23"/>
      <c r="BW452" s="5"/>
      <c r="BX452" s="5"/>
      <c r="BY452" s="5"/>
    </row>
    <row r="453" spans="5:77" x14ac:dyDescent="0.25">
      <c r="E453" s="5"/>
      <c r="F453" s="5"/>
      <c r="G453" s="55"/>
      <c r="H453" s="6"/>
      <c r="I453" s="5"/>
      <c r="J453" s="6"/>
      <c r="K453" s="23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23"/>
      <c r="BV453" s="23"/>
      <c r="BW453" s="5"/>
      <c r="BX453" s="5"/>
      <c r="BY453" s="5"/>
    </row>
    <row r="454" spans="5:77" x14ac:dyDescent="0.25">
      <c r="E454" s="5"/>
      <c r="F454" s="5"/>
      <c r="G454" s="55"/>
      <c r="H454" s="6"/>
      <c r="I454" s="5"/>
      <c r="J454" s="6"/>
      <c r="K454" s="23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23"/>
      <c r="BV454" s="23"/>
      <c r="BW454" s="5"/>
      <c r="BX454" s="5"/>
      <c r="BY454" s="5"/>
    </row>
    <row r="455" spans="5:77" x14ac:dyDescent="0.25">
      <c r="E455" s="5"/>
      <c r="F455" s="5"/>
      <c r="G455" s="55"/>
      <c r="H455" s="6"/>
      <c r="I455" s="5"/>
      <c r="J455" s="6"/>
      <c r="K455" s="23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23"/>
      <c r="BV455" s="23"/>
      <c r="BW455" s="5"/>
      <c r="BX455" s="5"/>
      <c r="BY455" s="5"/>
    </row>
    <row r="456" spans="5:77" x14ac:dyDescent="0.25">
      <c r="E456" s="5"/>
      <c r="F456" s="5"/>
      <c r="G456" s="55"/>
      <c r="H456" s="6"/>
      <c r="I456" s="5"/>
      <c r="J456" s="6"/>
      <c r="K456" s="23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23"/>
      <c r="BV456" s="23"/>
      <c r="BW456" s="5"/>
      <c r="BX456" s="5"/>
      <c r="BY456" s="5"/>
    </row>
    <row r="457" spans="5:77" x14ac:dyDescent="0.25">
      <c r="E457" s="5"/>
      <c r="F457" s="5"/>
      <c r="G457" s="55"/>
      <c r="H457" s="6"/>
      <c r="I457" s="5"/>
      <c r="J457" s="6"/>
      <c r="K457" s="23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23"/>
      <c r="BV457" s="23"/>
      <c r="BW457" s="5"/>
      <c r="BX457" s="5"/>
      <c r="BY457" s="5"/>
    </row>
    <row r="458" spans="5:77" x14ac:dyDescent="0.25">
      <c r="E458" s="5"/>
      <c r="F458" s="5"/>
      <c r="G458" s="55"/>
      <c r="H458" s="6"/>
      <c r="I458" s="5"/>
      <c r="J458" s="6"/>
      <c r="K458" s="23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23"/>
      <c r="BV458" s="23"/>
      <c r="BW458" s="5"/>
      <c r="BX458" s="5"/>
      <c r="BY458" s="5"/>
    </row>
    <row r="459" spans="5:77" x14ac:dyDescent="0.25">
      <c r="E459" s="5"/>
      <c r="F459" s="5"/>
      <c r="G459" s="55"/>
      <c r="H459" s="6"/>
      <c r="I459" s="5"/>
      <c r="J459" s="6"/>
      <c r="K459" s="23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23"/>
      <c r="BV459" s="23"/>
      <c r="BW459" s="5"/>
      <c r="BX459" s="5"/>
      <c r="BY459" s="5"/>
    </row>
    <row r="460" spans="5:77" x14ac:dyDescent="0.25">
      <c r="E460" s="5"/>
      <c r="F460" s="5"/>
      <c r="G460" s="55"/>
      <c r="H460" s="6"/>
      <c r="I460" s="5"/>
      <c r="J460" s="6"/>
      <c r="K460" s="23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23"/>
      <c r="BV460" s="23"/>
      <c r="BW460" s="5"/>
      <c r="BX460" s="5"/>
      <c r="BY460" s="5"/>
    </row>
    <row r="461" spans="5:77" x14ac:dyDescent="0.25">
      <c r="E461" s="5"/>
      <c r="F461" s="5"/>
      <c r="G461" s="55"/>
      <c r="H461" s="6"/>
      <c r="I461" s="5"/>
      <c r="J461" s="6"/>
      <c r="K461" s="23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23"/>
      <c r="BV461" s="23"/>
      <c r="BW461" s="5"/>
      <c r="BX461" s="5"/>
      <c r="BY461" s="5"/>
    </row>
    <row r="462" spans="5:77" x14ac:dyDescent="0.25">
      <c r="E462" s="5"/>
      <c r="F462" s="5"/>
      <c r="G462" s="55"/>
      <c r="H462" s="6"/>
      <c r="I462" s="5"/>
      <c r="J462" s="6"/>
      <c r="K462" s="23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23"/>
      <c r="BV462" s="23"/>
      <c r="BW462" s="5"/>
      <c r="BX462" s="5"/>
      <c r="BY462" s="5"/>
    </row>
    <row r="463" spans="5:77" x14ac:dyDescent="0.25">
      <c r="E463" s="5"/>
      <c r="F463" s="5"/>
      <c r="G463" s="55"/>
      <c r="H463" s="6"/>
      <c r="I463" s="5"/>
      <c r="J463" s="6"/>
      <c r="K463" s="23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23"/>
      <c r="BV463" s="23"/>
      <c r="BW463" s="5"/>
      <c r="BX463" s="5"/>
      <c r="BY463" s="5"/>
    </row>
    <row r="464" spans="5:77" x14ac:dyDescent="0.25">
      <c r="E464" s="5"/>
      <c r="F464" s="5"/>
      <c r="G464" s="55"/>
      <c r="H464" s="6"/>
      <c r="I464" s="5"/>
      <c r="J464" s="6"/>
      <c r="K464" s="23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23"/>
      <c r="BV464" s="23"/>
      <c r="BW464" s="5"/>
      <c r="BX464" s="5"/>
      <c r="BY464" s="5"/>
    </row>
    <row r="465" spans="5:77" x14ac:dyDescent="0.25">
      <c r="E465" s="5"/>
      <c r="F465" s="5"/>
      <c r="G465" s="55"/>
      <c r="H465" s="6"/>
      <c r="I465" s="5"/>
      <c r="J465" s="6"/>
      <c r="K465" s="23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23"/>
      <c r="BV465" s="23"/>
      <c r="BW465" s="5"/>
      <c r="BX465" s="5"/>
      <c r="BY465" s="5"/>
    </row>
    <row r="466" spans="5:77" x14ac:dyDescent="0.25">
      <c r="E466" s="5"/>
      <c r="F466" s="5"/>
      <c r="G466" s="55"/>
      <c r="H466" s="6"/>
      <c r="I466" s="5"/>
      <c r="J466" s="6"/>
      <c r="K466" s="23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23"/>
      <c r="BV466" s="23"/>
      <c r="BW466" s="5"/>
      <c r="BX466" s="5"/>
      <c r="BY466" s="5"/>
    </row>
    <row r="467" spans="5:77" x14ac:dyDescent="0.25">
      <c r="E467" s="5"/>
      <c r="F467" s="5"/>
      <c r="G467" s="55"/>
      <c r="H467" s="6"/>
      <c r="I467" s="5"/>
      <c r="J467" s="6"/>
      <c r="K467" s="23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23"/>
      <c r="BV467" s="23"/>
      <c r="BW467" s="5"/>
      <c r="BX467" s="5"/>
      <c r="BY467" s="5"/>
    </row>
    <row r="468" spans="5:77" x14ac:dyDescent="0.25">
      <c r="E468" s="5"/>
      <c r="F468" s="5"/>
      <c r="G468" s="55"/>
      <c r="H468" s="6"/>
      <c r="I468" s="5"/>
      <c r="J468" s="6"/>
      <c r="K468" s="23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23"/>
      <c r="BV468" s="23"/>
      <c r="BW468" s="5"/>
      <c r="BX468" s="5"/>
      <c r="BY468" s="5"/>
    </row>
    <row r="469" spans="5:77" x14ac:dyDescent="0.25">
      <c r="E469" s="5"/>
      <c r="F469" s="5"/>
      <c r="G469" s="55"/>
      <c r="H469" s="6"/>
      <c r="I469" s="5"/>
      <c r="J469" s="6"/>
      <c r="K469" s="23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23"/>
      <c r="BV469" s="23"/>
      <c r="BW469" s="5"/>
      <c r="BX469" s="5"/>
      <c r="BY469" s="5"/>
    </row>
    <row r="470" spans="5:77" x14ac:dyDescent="0.25">
      <c r="E470" s="5"/>
      <c r="F470" s="5"/>
      <c r="G470" s="55"/>
      <c r="H470" s="6"/>
      <c r="I470" s="5"/>
      <c r="J470" s="6"/>
      <c r="K470" s="23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23"/>
      <c r="BV470" s="23"/>
      <c r="BW470" s="5"/>
      <c r="BX470" s="5"/>
      <c r="BY470" s="5"/>
    </row>
    <row r="471" spans="5:77" x14ac:dyDescent="0.25">
      <c r="E471" s="5"/>
      <c r="F471" s="5"/>
      <c r="G471" s="55"/>
      <c r="H471" s="6"/>
      <c r="I471" s="5"/>
      <c r="J471" s="6"/>
      <c r="K471" s="23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23"/>
      <c r="BV471" s="23"/>
      <c r="BW471" s="5"/>
      <c r="BX471" s="5"/>
      <c r="BY471" s="5"/>
    </row>
    <row r="472" spans="5:77" x14ac:dyDescent="0.25">
      <c r="E472" s="5"/>
      <c r="F472" s="5"/>
      <c r="G472" s="55"/>
      <c r="H472" s="6"/>
      <c r="I472" s="5"/>
      <c r="J472" s="6"/>
      <c r="K472" s="23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23"/>
      <c r="BV472" s="23"/>
      <c r="BW472" s="5"/>
      <c r="BX472" s="5"/>
      <c r="BY472" s="5"/>
    </row>
    <row r="473" spans="5:77" x14ac:dyDescent="0.25">
      <c r="E473" s="5"/>
      <c r="F473" s="5"/>
      <c r="G473" s="55"/>
      <c r="H473" s="6"/>
      <c r="I473" s="5"/>
      <c r="J473" s="6"/>
      <c r="K473" s="23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23"/>
      <c r="BV473" s="23"/>
      <c r="BW473" s="5"/>
      <c r="BX473" s="5"/>
      <c r="BY473" s="5"/>
    </row>
    <row r="474" spans="5:77" x14ac:dyDescent="0.25">
      <c r="E474" s="5"/>
      <c r="F474" s="5"/>
      <c r="G474" s="55"/>
      <c r="H474" s="6"/>
      <c r="I474" s="5"/>
      <c r="J474" s="6"/>
      <c r="K474" s="23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23"/>
      <c r="BV474" s="23"/>
      <c r="BW474" s="5"/>
      <c r="BX474" s="5"/>
      <c r="BY474" s="5"/>
    </row>
    <row r="475" spans="5:77" x14ac:dyDescent="0.25">
      <c r="E475" s="5"/>
      <c r="F475" s="5"/>
      <c r="G475" s="55"/>
      <c r="H475" s="6"/>
      <c r="I475" s="5"/>
      <c r="J475" s="6"/>
      <c r="K475" s="23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23"/>
      <c r="BV475" s="23"/>
      <c r="BW475" s="5"/>
      <c r="BX475" s="5"/>
      <c r="BY475" s="5"/>
    </row>
    <row r="476" spans="5:77" x14ac:dyDescent="0.25">
      <c r="E476" s="5"/>
      <c r="F476" s="5"/>
      <c r="G476" s="55"/>
      <c r="H476" s="6"/>
      <c r="I476" s="5"/>
      <c r="J476" s="6"/>
      <c r="K476" s="23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23"/>
      <c r="BV476" s="23"/>
      <c r="BW476" s="5"/>
      <c r="BX476" s="5"/>
      <c r="BY476" s="5"/>
    </row>
    <row r="477" spans="5:77" x14ac:dyDescent="0.25">
      <c r="E477" s="5"/>
      <c r="F477" s="5"/>
      <c r="G477" s="55"/>
      <c r="H477" s="6"/>
      <c r="I477" s="5"/>
      <c r="J477" s="6"/>
      <c r="K477" s="23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23"/>
      <c r="BV477" s="23"/>
      <c r="BW477" s="5"/>
      <c r="BX477" s="5"/>
      <c r="BY477" s="5"/>
    </row>
    <row r="478" spans="5:77" x14ac:dyDescent="0.25">
      <c r="E478" s="5"/>
      <c r="F478" s="5"/>
      <c r="G478" s="55"/>
      <c r="H478" s="6"/>
      <c r="I478" s="5"/>
      <c r="J478" s="6"/>
      <c r="K478" s="23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23"/>
      <c r="BV478" s="23"/>
      <c r="BW478" s="5"/>
      <c r="BX478" s="5"/>
      <c r="BY478" s="5"/>
    </row>
    <row r="479" spans="5:77" x14ac:dyDescent="0.25">
      <c r="E479" s="5"/>
      <c r="F479" s="5"/>
      <c r="G479" s="55"/>
      <c r="H479" s="6"/>
      <c r="I479" s="5"/>
      <c r="J479" s="6"/>
      <c r="K479" s="23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23"/>
      <c r="BV479" s="23"/>
      <c r="BW479" s="5"/>
      <c r="BX479" s="5"/>
      <c r="BY479" s="5"/>
    </row>
    <row r="480" spans="5:77" x14ac:dyDescent="0.25">
      <c r="E480" s="5"/>
      <c r="F480" s="5"/>
      <c r="G480" s="55"/>
      <c r="H480" s="6"/>
      <c r="I480" s="5"/>
      <c r="J480" s="6"/>
      <c r="K480" s="23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23"/>
      <c r="BV480" s="23"/>
      <c r="BW480" s="5"/>
      <c r="BX480" s="5"/>
      <c r="BY480" s="5"/>
    </row>
    <row r="481" spans="5:77" x14ac:dyDescent="0.25">
      <c r="E481" s="5"/>
      <c r="F481" s="5"/>
      <c r="G481" s="55"/>
      <c r="H481" s="6"/>
      <c r="I481" s="5"/>
      <c r="J481" s="6"/>
      <c r="K481" s="23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23"/>
      <c r="BV481" s="23"/>
      <c r="BW481" s="5"/>
      <c r="BX481" s="5"/>
      <c r="BY481" s="5"/>
    </row>
    <row r="482" spans="5:77" x14ac:dyDescent="0.25">
      <c r="E482" s="5"/>
      <c r="F482" s="5"/>
      <c r="G482" s="55"/>
      <c r="H482" s="6"/>
      <c r="I482" s="5"/>
      <c r="J482" s="6"/>
      <c r="K482" s="23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23"/>
      <c r="BV482" s="23"/>
      <c r="BW482" s="5"/>
      <c r="BX482" s="5"/>
      <c r="BY482" s="5"/>
    </row>
    <row r="483" spans="5:77" x14ac:dyDescent="0.25">
      <c r="E483" s="5"/>
      <c r="F483" s="5"/>
      <c r="G483" s="55"/>
      <c r="H483" s="6"/>
      <c r="I483" s="5"/>
      <c r="J483" s="6"/>
      <c r="K483" s="23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23"/>
      <c r="BV483" s="23"/>
      <c r="BW483" s="5"/>
      <c r="BX483" s="5"/>
      <c r="BY483" s="5"/>
    </row>
    <row r="484" spans="5:77" x14ac:dyDescent="0.25">
      <c r="E484" s="5"/>
      <c r="F484" s="5"/>
      <c r="G484" s="55"/>
      <c r="H484" s="6"/>
      <c r="I484" s="5"/>
      <c r="J484" s="6"/>
      <c r="K484" s="23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23"/>
      <c r="BV484" s="23"/>
      <c r="BW484" s="5"/>
      <c r="BX484" s="5"/>
      <c r="BY484" s="5"/>
    </row>
    <row r="485" spans="5:77" x14ac:dyDescent="0.25">
      <c r="E485" s="5"/>
      <c r="F485" s="5"/>
      <c r="G485" s="55"/>
      <c r="H485" s="6"/>
      <c r="I485" s="5"/>
      <c r="J485" s="6"/>
      <c r="K485" s="23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23"/>
      <c r="BV485" s="23"/>
      <c r="BW485" s="5"/>
      <c r="BX485" s="5"/>
      <c r="BY485" s="5"/>
    </row>
    <row r="486" spans="5:77" x14ac:dyDescent="0.25">
      <c r="E486" s="5"/>
      <c r="F486" s="5"/>
      <c r="G486" s="55"/>
      <c r="H486" s="6"/>
      <c r="I486" s="5"/>
      <c r="J486" s="6"/>
      <c r="K486" s="23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23"/>
      <c r="BV486" s="23"/>
      <c r="BW486" s="5"/>
      <c r="BX486" s="5"/>
      <c r="BY486" s="5"/>
    </row>
    <row r="487" spans="5:77" x14ac:dyDescent="0.25">
      <c r="E487" s="5"/>
      <c r="F487" s="5"/>
      <c r="G487" s="55"/>
      <c r="H487" s="6"/>
      <c r="I487" s="5"/>
      <c r="J487" s="6"/>
      <c r="K487" s="23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23"/>
      <c r="BV487" s="23"/>
      <c r="BW487" s="5"/>
      <c r="BX487" s="5"/>
      <c r="BY487" s="5"/>
    </row>
    <row r="488" spans="5:77" x14ac:dyDescent="0.25">
      <c r="E488" s="5"/>
      <c r="F488" s="5"/>
      <c r="G488" s="55"/>
      <c r="H488" s="6"/>
      <c r="I488" s="5"/>
      <c r="J488" s="6"/>
      <c r="K488" s="23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23"/>
      <c r="BV488" s="23"/>
      <c r="BW488" s="5"/>
      <c r="BX488" s="5"/>
      <c r="BY488" s="5"/>
    </row>
    <row r="489" spans="5:77" x14ac:dyDescent="0.25">
      <c r="E489" s="5"/>
      <c r="F489" s="5"/>
      <c r="G489" s="55"/>
      <c r="H489" s="6"/>
      <c r="I489" s="5"/>
      <c r="J489" s="6"/>
      <c r="K489" s="23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23"/>
      <c r="BV489" s="23"/>
      <c r="BW489" s="5"/>
      <c r="BX489" s="5"/>
      <c r="BY489" s="5"/>
    </row>
    <row r="490" spans="5:77" x14ac:dyDescent="0.25">
      <c r="E490" s="5"/>
      <c r="F490" s="5"/>
      <c r="G490" s="55"/>
      <c r="H490" s="6"/>
      <c r="I490" s="5"/>
      <c r="J490" s="6"/>
      <c r="K490" s="23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23"/>
      <c r="BV490" s="23"/>
      <c r="BW490" s="5"/>
      <c r="BX490" s="5"/>
      <c r="BY490" s="5"/>
    </row>
    <row r="491" spans="5:77" x14ac:dyDescent="0.25">
      <c r="E491" s="5"/>
      <c r="F491" s="5"/>
      <c r="G491" s="55"/>
      <c r="H491" s="6"/>
      <c r="I491" s="5"/>
      <c r="J491" s="6"/>
      <c r="K491" s="23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23"/>
      <c r="BV491" s="23"/>
      <c r="BW491" s="5"/>
      <c r="BX491" s="5"/>
      <c r="BY491" s="5"/>
    </row>
    <row r="492" spans="5:77" x14ac:dyDescent="0.25">
      <c r="E492" s="5"/>
      <c r="F492" s="5"/>
      <c r="G492" s="55"/>
      <c r="H492" s="6"/>
      <c r="I492" s="5"/>
      <c r="J492" s="6"/>
      <c r="K492" s="23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23"/>
      <c r="BV492" s="23"/>
      <c r="BW492" s="5"/>
      <c r="BX492" s="5"/>
      <c r="BY492" s="5"/>
    </row>
    <row r="493" spans="5:77" x14ac:dyDescent="0.25">
      <c r="E493" s="5"/>
      <c r="F493" s="5"/>
      <c r="G493" s="55"/>
      <c r="H493" s="6"/>
      <c r="I493" s="5"/>
      <c r="J493" s="6"/>
      <c r="K493" s="23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23"/>
      <c r="BV493" s="23"/>
      <c r="BW493" s="5"/>
      <c r="BX493" s="5"/>
      <c r="BY493" s="5"/>
    </row>
    <row r="494" spans="5:77" x14ac:dyDescent="0.25">
      <c r="E494" s="5"/>
      <c r="F494" s="5"/>
      <c r="G494" s="55"/>
      <c r="H494" s="6"/>
      <c r="I494" s="5"/>
      <c r="J494" s="6"/>
      <c r="K494" s="23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23"/>
      <c r="BV494" s="23"/>
      <c r="BW494" s="5"/>
      <c r="BX494" s="5"/>
      <c r="BY494" s="5"/>
    </row>
    <row r="495" spans="5:77" x14ac:dyDescent="0.25">
      <c r="E495" s="5"/>
      <c r="F495" s="5"/>
      <c r="G495" s="55"/>
      <c r="H495" s="6"/>
      <c r="I495" s="5"/>
      <c r="J495" s="6"/>
      <c r="K495" s="23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23"/>
      <c r="BV495" s="23"/>
      <c r="BW495" s="5"/>
      <c r="BX495" s="5"/>
      <c r="BY495" s="5"/>
    </row>
    <row r="496" spans="5:77" x14ac:dyDescent="0.25">
      <c r="E496" s="5"/>
      <c r="F496" s="5"/>
      <c r="G496" s="55"/>
      <c r="H496" s="6"/>
      <c r="I496" s="5"/>
      <c r="J496" s="6"/>
      <c r="K496" s="23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23"/>
      <c r="BV496" s="23"/>
      <c r="BW496" s="5"/>
      <c r="BX496" s="5"/>
      <c r="BY496" s="5"/>
    </row>
    <row r="497" spans="5:77" x14ac:dyDescent="0.25">
      <c r="E497" s="5"/>
      <c r="F497" s="5"/>
      <c r="G497" s="55"/>
      <c r="H497" s="6"/>
      <c r="I497" s="5"/>
      <c r="J497" s="6"/>
      <c r="K497" s="23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23"/>
      <c r="BV497" s="23"/>
      <c r="BW497" s="5"/>
      <c r="BX497" s="5"/>
      <c r="BY497" s="5"/>
    </row>
    <row r="498" spans="5:77" x14ac:dyDescent="0.25">
      <c r="E498" s="5"/>
      <c r="F498" s="5"/>
      <c r="G498" s="55"/>
      <c r="H498" s="6"/>
      <c r="I498" s="5"/>
      <c r="J498" s="6"/>
      <c r="K498" s="23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23"/>
      <c r="BV498" s="23"/>
      <c r="BW498" s="5"/>
      <c r="BX498" s="5"/>
      <c r="BY498" s="5"/>
    </row>
    <row r="499" spans="5:77" x14ac:dyDescent="0.25">
      <c r="E499" s="5"/>
      <c r="F499" s="5"/>
      <c r="G499" s="55"/>
      <c r="H499" s="6"/>
      <c r="I499" s="5"/>
      <c r="J499" s="6"/>
      <c r="K499" s="23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23"/>
      <c r="BV499" s="23"/>
      <c r="BW499" s="5"/>
      <c r="BX499" s="5"/>
      <c r="BY499" s="5"/>
    </row>
    <row r="500" spans="5:77" x14ac:dyDescent="0.25">
      <c r="E500" s="5"/>
      <c r="F500" s="5"/>
      <c r="G500" s="55"/>
      <c r="H500" s="6"/>
      <c r="I500" s="5"/>
      <c r="J500" s="6"/>
      <c r="K500" s="23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23"/>
      <c r="BV500" s="23"/>
      <c r="BW500" s="5"/>
      <c r="BX500" s="5"/>
      <c r="BY500" s="5"/>
    </row>
    <row r="501" spans="5:77" x14ac:dyDescent="0.25">
      <c r="E501" s="5"/>
      <c r="F501" s="5"/>
      <c r="G501" s="55"/>
      <c r="H501" s="6"/>
      <c r="I501" s="5"/>
      <c r="J501" s="6"/>
      <c r="K501" s="23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23"/>
      <c r="BV501" s="23"/>
      <c r="BW501" s="5"/>
      <c r="BX501" s="5"/>
      <c r="BY501" s="5"/>
    </row>
    <row r="502" spans="5:77" x14ac:dyDescent="0.25">
      <c r="E502" s="5"/>
      <c r="F502" s="5"/>
      <c r="G502" s="55"/>
      <c r="H502" s="6"/>
      <c r="I502" s="5"/>
      <c r="J502" s="6"/>
      <c r="K502" s="23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23"/>
      <c r="BV502" s="23"/>
      <c r="BW502" s="5"/>
      <c r="BX502" s="5"/>
      <c r="BY502" s="5"/>
    </row>
    <row r="503" spans="5:77" x14ac:dyDescent="0.25">
      <c r="E503" s="5"/>
      <c r="F503" s="5"/>
      <c r="G503" s="55"/>
      <c r="H503" s="6"/>
      <c r="I503" s="5"/>
      <c r="J503" s="6"/>
      <c r="K503" s="23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23"/>
      <c r="BV503" s="23"/>
      <c r="BW503" s="5"/>
      <c r="BX503" s="5"/>
      <c r="BY503" s="5"/>
    </row>
    <row r="504" spans="5:77" x14ac:dyDescent="0.25">
      <c r="E504" s="5"/>
      <c r="F504" s="5"/>
      <c r="G504" s="55"/>
      <c r="H504" s="6"/>
      <c r="I504" s="5"/>
      <c r="J504" s="6"/>
      <c r="K504" s="23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23"/>
      <c r="BV504" s="23"/>
      <c r="BW504" s="5"/>
      <c r="BX504" s="5"/>
      <c r="BY504" s="5"/>
    </row>
    <row r="505" spans="5:77" x14ac:dyDescent="0.25">
      <c r="E505" s="5"/>
      <c r="F505" s="5"/>
      <c r="G505" s="55"/>
      <c r="H505" s="6"/>
      <c r="I505" s="5"/>
      <c r="J505" s="6"/>
      <c r="K505" s="23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23"/>
      <c r="BV505" s="23"/>
      <c r="BW505" s="5"/>
      <c r="BX505" s="5"/>
      <c r="BY505" s="5"/>
    </row>
    <row r="506" spans="5:77" x14ac:dyDescent="0.25">
      <c r="E506" s="5"/>
      <c r="F506" s="5"/>
      <c r="G506" s="55"/>
      <c r="H506" s="6"/>
      <c r="I506" s="5"/>
      <c r="J506" s="6"/>
      <c r="K506" s="23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23"/>
      <c r="BV506" s="23"/>
      <c r="BW506" s="5"/>
      <c r="BX506" s="5"/>
      <c r="BY506" s="5"/>
    </row>
    <row r="507" spans="5:77" x14ac:dyDescent="0.25">
      <c r="E507" s="5"/>
      <c r="F507" s="5"/>
      <c r="G507" s="55"/>
      <c r="H507" s="6"/>
      <c r="I507" s="5"/>
      <c r="J507" s="6"/>
      <c r="K507" s="23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23"/>
      <c r="BV507" s="23"/>
      <c r="BW507" s="5"/>
      <c r="BX507" s="5"/>
      <c r="BY507" s="5"/>
    </row>
    <row r="508" spans="5:77" x14ac:dyDescent="0.25">
      <c r="E508" s="5"/>
      <c r="F508" s="5"/>
      <c r="G508" s="55"/>
      <c r="H508" s="6"/>
      <c r="I508" s="5"/>
      <c r="J508" s="6"/>
      <c r="K508" s="23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23"/>
      <c r="BV508" s="23"/>
      <c r="BW508" s="5"/>
      <c r="BX508" s="5"/>
      <c r="BY508" s="5"/>
    </row>
    <row r="509" spans="5:77" x14ac:dyDescent="0.25">
      <c r="E509" s="5"/>
      <c r="F509" s="5"/>
      <c r="G509" s="55"/>
      <c r="H509" s="6"/>
      <c r="I509" s="5"/>
      <c r="J509" s="6"/>
      <c r="K509" s="23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23"/>
      <c r="BV509" s="23"/>
      <c r="BW509" s="5"/>
      <c r="BX509" s="5"/>
      <c r="BY509" s="5"/>
    </row>
    <row r="510" spans="5:77" x14ac:dyDescent="0.25">
      <c r="E510" s="5"/>
      <c r="F510" s="5"/>
      <c r="G510" s="55"/>
      <c r="H510" s="6"/>
      <c r="I510" s="5"/>
      <c r="J510" s="6"/>
      <c r="K510" s="23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23"/>
      <c r="BV510" s="23"/>
      <c r="BW510" s="5"/>
      <c r="BX510" s="5"/>
      <c r="BY510" s="5"/>
    </row>
    <row r="511" spans="5:77" x14ac:dyDescent="0.25">
      <c r="E511" s="5"/>
      <c r="F511" s="5"/>
      <c r="G511" s="55"/>
      <c r="H511" s="6"/>
      <c r="I511" s="5"/>
      <c r="J511" s="6"/>
      <c r="K511" s="23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23"/>
      <c r="BV511" s="23"/>
      <c r="BW511" s="5"/>
      <c r="BX511" s="5"/>
      <c r="BY511" s="5"/>
    </row>
    <row r="512" spans="5:77" x14ac:dyDescent="0.25">
      <c r="E512" s="5"/>
      <c r="F512" s="5"/>
      <c r="G512" s="55"/>
      <c r="H512" s="6"/>
      <c r="I512" s="5"/>
      <c r="J512" s="6"/>
      <c r="K512" s="23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23"/>
      <c r="BV512" s="23"/>
      <c r="BW512" s="5"/>
      <c r="BX512" s="5"/>
      <c r="BY512" s="5"/>
    </row>
    <row r="513" spans="5:77" x14ac:dyDescent="0.25">
      <c r="E513" s="5"/>
      <c r="F513" s="5"/>
      <c r="G513" s="55"/>
      <c r="H513" s="6"/>
      <c r="I513" s="5"/>
      <c r="J513" s="6"/>
      <c r="K513" s="23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23"/>
      <c r="BV513" s="23"/>
      <c r="BW513" s="5"/>
      <c r="BX513" s="5"/>
      <c r="BY513" s="5"/>
    </row>
    <row r="514" spans="5:77" x14ac:dyDescent="0.25">
      <c r="E514" s="5"/>
      <c r="F514" s="5"/>
      <c r="G514" s="55"/>
      <c r="H514" s="6"/>
      <c r="I514" s="5"/>
      <c r="J514" s="6"/>
      <c r="K514" s="23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23"/>
      <c r="BV514" s="23"/>
      <c r="BW514" s="5"/>
      <c r="BX514" s="5"/>
      <c r="BY514" s="5"/>
    </row>
    <row r="515" spans="5:77" x14ac:dyDescent="0.25">
      <c r="E515" s="5"/>
      <c r="F515" s="5"/>
      <c r="G515" s="55"/>
      <c r="H515" s="6"/>
      <c r="I515" s="5"/>
      <c r="J515" s="6"/>
      <c r="K515" s="23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23"/>
      <c r="BV515" s="23"/>
      <c r="BW515" s="5"/>
      <c r="BX515" s="5"/>
      <c r="BY515" s="5"/>
    </row>
    <row r="516" spans="5:77" x14ac:dyDescent="0.25">
      <c r="E516" s="5"/>
      <c r="F516" s="5"/>
      <c r="G516" s="55"/>
      <c r="H516" s="6"/>
      <c r="I516" s="5"/>
      <c r="J516" s="6"/>
      <c r="K516" s="23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23"/>
      <c r="BV516" s="23"/>
      <c r="BW516" s="5"/>
      <c r="BX516" s="5"/>
      <c r="BY516" s="5"/>
    </row>
    <row r="517" spans="5:77" x14ac:dyDescent="0.25">
      <c r="E517" s="5"/>
      <c r="F517" s="5"/>
      <c r="G517" s="55"/>
      <c r="H517" s="6"/>
      <c r="I517" s="5"/>
      <c r="J517" s="6"/>
      <c r="K517" s="23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23"/>
      <c r="BV517" s="23"/>
      <c r="BW517" s="5"/>
      <c r="BX517" s="5"/>
      <c r="BY517" s="5"/>
    </row>
    <row r="518" spans="5:77" x14ac:dyDescent="0.25">
      <c r="E518" s="5"/>
      <c r="F518" s="5"/>
      <c r="G518" s="55"/>
      <c r="H518" s="6"/>
      <c r="I518" s="5"/>
      <c r="J518" s="6"/>
      <c r="K518" s="23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23"/>
      <c r="BV518" s="23"/>
      <c r="BW518" s="5"/>
      <c r="BX518" s="5"/>
      <c r="BY518" s="5"/>
    </row>
    <row r="519" spans="5:77" x14ac:dyDescent="0.25">
      <c r="E519" s="5"/>
      <c r="F519" s="5"/>
      <c r="G519" s="55"/>
      <c r="H519" s="6"/>
      <c r="I519" s="5"/>
      <c r="J519" s="6"/>
      <c r="K519" s="23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23"/>
      <c r="BV519" s="23"/>
      <c r="BW519" s="5"/>
      <c r="BX519" s="5"/>
      <c r="BY519" s="5"/>
    </row>
    <row r="520" spans="5:77" x14ac:dyDescent="0.25">
      <c r="E520" s="5"/>
      <c r="F520" s="5"/>
      <c r="G520" s="55"/>
      <c r="H520" s="6"/>
      <c r="I520" s="5"/>
      <c r="J520" s="6"/>
      <c r="K520" s="23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23"/>
      <c r="BV520" s="23"/>
      <c r="BW520" s="5"/>
      <c r="BX520" s="5"/>
      <c r="BY520" s="5"/>
    </row>
    <row r="521" spans="5:77" x14ac:dyDescent="0.25">
      <c r="E521" s="5"/>
      <c r="F521" s="5"/>
      <c r="G521" s="55"/>
      <c r="H521" s="6"/>
      <c r="I521" s="5"/>
      <c r="J521" s="6"/>
      <c r="K521" s="23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23"/>
      <c r="BV521" s="23"/>
      <c r="BW521" s="5"/>
      <c r="BX521" s="5"/>
      <c r="BY521" s="5"/>
    </row>
    <row r="522" spans="5:77" x14ac:dyDescent="0.25">
      <c r="E522" s="5"/>
      <c r="F522" s="5"/>
      <c r="G522" s="55"/>
      <c r="H522" s="6"/>
      <c r="I522" s="5"/>
      <c r="J522" s="6"/>
      <c r="K522" s="23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23"/>
      <c r="BV522" s="23"/>
      <c r="BW522" s="5"/>
      <c r="BX522" s="5"/>
      <c r="BY522" s="5"/>
    </row>
    <row r="523" spans="5:77" x14ac:dyDescent="0.25">
      <c r="E523" s="5"/>
      <c r="F523" s="5"/>
      <c r="G523" s="55"/>
      <c r="H523" s="6"/>
      <c r="I523" s="5"/>
      <c r="J523" s="6"/>
      <c r="K523" s="23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23"/>
      <c r="BV523" s="23"/>
      <c r="BW523" s="5"/>
      <c r="BX523" s="5"/>
      <c r="BY523" s="5"/>
    </row>
    <row r="524" spans="5:77" x14ac:dyDescent="0.25">
      <c r="E524" s="5"/>
      <c r="F524" s="5"/>
      <c r="G524" s="55"/>
      <c r="H524" s="6"/>
      <c r="I524" s="5"/>
      <c r="J524" s="6"/>
      <c r="K524" s="23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23"/>
      <c r="BV524" s="23"/>
      <c r="BW524" s="5"/>
      <c r="BX524" s="5"/>
      <c r="BY524" s="5"/>
    </row>
    <row r="525" spans="5:77" x14ac:dyDescent="0.25">
      <c r="E525" s="5"/>
      <c r="F525" s="5"/>
      <c r="G525" s="55"/>
      <c r="H525" s="6"/>
      <c r="I525" s="5"/>
      <c r="J525" s="6"/>
      <c r="K525" s="23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23"/>
      <c r="BV525" s="23"/>
      <c r="BW525" s="5"/>
      <c r="BX525" s="5"/>
      <c r="BY525" s="5"/>
    </row>
    <row r="526" spans="5:77" x14ac:dyDescent="0.25">
      <c r="E526" s="5"/>
      <c r="F526" s="5"/>
      <c r="G526" s="55"/>
      <c r="H526" s="6"/>
      <c r="I526" s="5"/>
      <c r="J526" s="6"/>
      <c r="K526" s="23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23"/>
      <c r="BV526" s="23"/>
      <c r="BW526" s="5"/>
      <c r="BX526" s="5"/>
      <c r="BY526" s="5"/>
    </row>
    <row r="527" spans="5:77" x14ac:dyDescent="0.25">
      <c r="E527" s="5"/>
      <c r="F527" s="5"/>
      <c r="G527" s="55"/>
      <c r="H527" s="6"/>
      <c r="I527" s="5"/>
      <c r="J527" s="6"/>
      <c r="K527" s="23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23"/>
      <c r="BV527" s="23"/>
      <c r="BW527" s="5"/>
      <c r="BX527" s="5"/>
      <c r="BY527" s="5"/>
    </row>
    <row r="528" spans="5:77" x14ac:dyDescent="0.25">
      <c r="E528" s="5"/>
      <c r="F528" s="5"/>
      <c r="G528" s="55"/>
      <c r="H528" s="6"/>
      <c r="I528" s="5"/>
      <c r="J528" s="6"/>
      <c r="K528" s="23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23"/>
      <c r="BV528" s="23"/>
      <c r="BW528" s="5"/>
      <c r="BX528" s="5"/>
      <c r="BY528" s="5"/>
    </row>
    <row r="529" spans="5:77" x14ac:dyDescent="0.25">
      <c r="E529" s="5"/>
      <c r="F529" s="5"/>
      <c r="G529" s="55"/>
      <c r="H529" s="6"/>
      <c r="I529" s="5"/>
      <c r="J529" s="6"/>
      <c r="K529" s="23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23"/>
      <c r="BV529" s="23"/>
      <c r="BW529" s="5"/>
      <c r="BX529" s="5"/>
      <c r="BY529" s="5"/>
    </row>
    <row r="530" spans="5:77" x14ac:dyDescent="0.25">
      <c r="E530" s="5"/>
      <c r="F530" s="5"/>
      <c r="G530" s="55"/>
      <c r="H530" s="6"/>
      <c r="I530" s="5"/>
      <c r="J530" s="6"/>
      <c r="K530" s="23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23"/>
      <c r="BV530" s="23"/>
      <c r="BW530" s="5"/>
      <c r="BX530" s="5"/>
      <c r="BY530" s="5"/>
    </row>
    <row r="531" spans="5:77" x14ac:dyDescent="0.25">
      <c r="E531" s="5"/>
      <c r="F531" s="5"/>
      <c r="G531" s="55"/>
      <c r="H531" s="6"/>
      <c r="I531" s="5"/>
      <c r="J531" s="6"/>
      <c r="K531" s="23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23"/>
      <c r="BV531" s="23"/>
      <c r="BW531" s="5"/>
      <c r="BX531" s="5"/>
      <c r="BY531" s="5"/>
    </row>
    <row r="532" spans="5:77" x14ac:dyDescent="0.25">
      <c r="E532" s="5"/>
      <c r="F532" s="5"/>
      <c r="G532" s="55"/>
      <c r="H532" s="6"/>
      <c r="I532" s="5"/>
      <c r="J532" s="6"/>
      <c r="K532" s="23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23"/>
      <c r="BV532" s="23"/>
      <c r="BW532" s="5"/>
      <c r="BX532" s="5"/>
      <c r="BY532" s="5"/>
    </row>
    <row r="533" spans="5:77" x14ac:dyDescent="0.25">
      <c r="E533" s="5"/>
      <c r="F533" s="5"/>
      <c r="G533" s="55"/>
      <c r="H533" s="6"/>
      <c r="I533" s="5"/>
      <c r="J533" s="6"/>
      <c r="K533" s="23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23"/>
      <c r="BV533" s="23"/>
      <c r="BW533" s="5"/>
      <c r="BX533" s="5"/>
      <c r="BY533" s="5"/>
    </row>
    <row r="534" spans="5:77" x14ac:dyDescent="0.25">
      <c r="E534" s="5"/>
      <c r="F534" s="5"/>
      <c r="G534" s="55"/>
      <c r="H534" s="6"/>
      <c r="I534" s="5"/>
      <c r="J534" s="6"/>
      <c r="K534" s="23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23"/>
      <c r="BV534" s="23"/>
      <c r="BW534" s="5"/>
      <c r="BX534" s="5"/>
      <c r="BY534" s="5"/>
    </row>
    <row r="535" spans="5:77" x14ac:dyDescent="0.25">
      <c r="E535" s="5"/>
      <c r="F535" s="5"/>
      <c r="G535" s="55"/>
      <c r="H535" s="6"/>
      <c r="I535" s="5"/>
      <c r="J535" s="6"/>
      <c r="K535" s="23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23"/>
      <c r="BV535" s="23"/>
      <c r="BW535" s="5"/>
      <c r="BX535" s="5"/>
      <c r="BY535" s="5"/>
    </row>
    <row r="536" spans="5:77" x14ac:dyDescent="0.25">
      <c r="E536" s="5"/>
      <c r="F536" s="5"/>
      <c r="G536" s="55"/>
      <c r="H536" s="6"/>
      <c r="I536" s="5"/>
      <c r="J536" s="6"/>
      <c r="K536" s="23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23"/>
      <c r="BV536" s="23"/>
      <c r="BW536" s="5"/>
      <c r="BX536" s="5"/>
      <c r="BY536" s="5"/>
    </row>
    <row r="537" spans="5:77" x14ac:dyDescent="0.25">
      <c r="E537" s="5"/>
      <c r="F537" s="5"/>
      <c r="G537" s="55"/>
      <c r="H537" s="6"/>
      <c r="I537" s="5"/>
      <c r="J537" s="6"/>
      <c r="K537" s="23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23"/>
      <c r="BV537" s="23"/>
      <c r="BW537" s="5"/>
      <c r="BX537" s="5"/>
      <c r="BY537" s="5"/>
    </row>
    <row r="538" spans="5:77" x14ac:dyDescent="0.25">
      <c r="E538" s="5"/>
      <c r="F538" s="5"/>
      <c r="G538" s="55"/>
      <c r="H538" s="6"/>
      <c r="I538" s="5"/>
      <c r="J538" s="6"/>
      <c r="K538" s="23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23"/>
      <c r="BV538" s="23"/>
      <c r="BW538" s="5"/>
      <c r="BX538" s="5"/>
      <c r="BY538" s="5"/>
    </row>
    <row r="539" spans="5:77" x14ac:dyDescent="0.25">
      <c r="E539" s="5"/>
      <c r="F539" s="5"/>
      <c r="G539" s="55"/>
      <c r="H539" s="6"/>
      <c r="I539" s="5"/>
      <c r="J539" s="6"/>
      <c r="K539" s="23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23"/>
      <c r="BV539" s="23"/>
      <c r="BW539" s="5"/>
      <c r="BX539" s="5"/>
      <c r="BY539" s="5"/>
    </row>
    <row r="540" spans="5:77" x14ac:dyDescent="0.25">
      <c r="E540" s="5"/>
      <c r="F540" s="5"/>
      <c r="G540" s="55"/>
      <c r="H540" s="6"/>
      <c r="I540" s="5"/>
      <c r="J540" s="6"/>
      <c r="K540" s="23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23"/>
      <c r="BV540" s="23"/>
      <c r="BW540" s="5"/>
      <c r="BX540" s="5"/>
      <c r="BY540" s="5"/>
    </row>
    <row r="541" spans="5:77" x14ac:dyDescent="0.25">
      <c r="E541" s="5"/>
      <c r="F541" s="5"/>
      <c r="G541" s="55"/>
      <c r="H541" s="6"/>
      <c r="I541" s="5"/>
      <c r="J541" s="6"/>
      <c r="K541" s="23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23"/>
      <c r="BV541" s="23"/>
      <c r="BW541" s="5"/>
      <c r="BX541" s="5"/>
      <c r="BY541" s="5"/>
    </row>
    <row r="542" spans="5:77" x14ac:dyDescent="0.25">
      <c r="E542" s="5"/>
      <c r="F542" s="5"/>
      <c r="G542" s="55"/>
      <c r="H542" s="6"/>
      <c r="I542" s="5"/>
      <c r="J542" s="6"/>
      <c r="K542" s="23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23"/>
      <c r="BV542" s="23"/>
      <c r="BW542" s="5"/>
      <c r="BX542" s="5"/>
      <c r="BY542" s="5"/>
    </row>
    <row r="543" spans="5:77" x14ac:dyDescent="0.25">
      <c r="E543" s="5"/>
      <c r="F543" s="5"/>
      <c r="G543" s="55"/>
      <c r="H543" s="6"/>
      <c r="I543" s="5"/>
      <c r="J543" s="6"/>
      <c r="K543" s="23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23"/>
      <c r="BV543" s="23"/>
      <c r="BW543" s="5"/>
      <c r="BX543" s="5"/>
      <c r="BY543" s="5"/>
    </row>
    <row r="544" spans="5:77" x14ac:dyDescent="0.25">
      <c r="E544" s="5"/>
      <c r="F544" s="5"/>
      <c r="G544" s="55"/>
      <c r="H544" s="6"/>
      <c r="I544" s="5"/>
      <c r="J544" s="6"/>
      <c r="K544" s="23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23"/>
      <c r="BV544" s="23"/>
      <c r="BW544" s="5"/>
      <c r="BX544" s="5"/>
      <c r="BY544" s="5"/>
    </row>
    <row r="545" spans="5:77" x14ac:dyDescent="0.25">
      <c r="E545" s="5"/>
      <c r="F545" s="5"/>
      <c r="G545" s="55"/>
      <c r="H545" s="6"/>
      <c r="I545" s="5"/>
      <c r="J545" s="6"/>
      <c r="K545" s="23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23"/>
      <c r="BV545" s="23"/>
      <c r="BW545" s="5"/>
      <c r="BX545" s="5"/>
      <c r="BY545" s="5"/>
    </row>
    <row r="546" spans="5:77" x14ac:dyDescent="0.25">
      <c r="E546" s="5"/>
      <c r="F546" s="5"/>
      <c r="G546" s="55"/>
      <c r="H546" s="6"/>
      <c r="I546" s="5"/>
      <c r="J546" s="6"/>
      <c r="K546" s="23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23"/>
      <c r="BV546" s="23"/>
      <c r="BW546" s="5"/>
      <c r="BX546" s="5"/>
      <c r="BY546" s="5"/>
    </row>
    <row r="547" spans="5:77" x14ac:dyDescent="0.25">
      <c r="E547" s="5"/>
      <c r="F547" s="5"/>
      <c r="G547" s="55"/>
      <c r="H547" s="6"/>
      <c r="I547" s="5"/>
      <c r="J547" s="6"/>
      <c r="K547" s="23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23"/>
      <c r="BV547" s="23"/>
      <c r="BW547" s="5"/>
      <c r="BX547" s="5"/>
      <c r="BY547" s="5"/>
    </row>
    <row r="548" spans="5:77" x14ac:dyDescent="0.25">
      <c r="E548" s="5"/>
      <c r="F548" s="5"/>
      <c r="G548" s="55"/>
      <c r="H548" s="6"/>
      <c r="I548" s="5"/>
      <c r="J548" s="6"/>
      <c r="K548" s="23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23"/>
      <c r="BV548" s="23"/>
      <c r="BW548" s="5"/>
      <c r="BX548" s="5"/>
      <c r="BY548" s="5"/>
    </row>
    <row r="549" spans="5:77" x14ac:dyDescent="0.25">
      <c r="E549" s="5"/>
      <c r="F549" s="5"/>
      <c r="G549" s="55"/>
      <c r="H549" s="6"/>
      <c r="I549" s="5"/>
      <c r="J549" s="6"/>
      <c r="K549" s="23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23"/>
      <c r="BV549" s="23"/>
      <c r="BW549" s="5"/>
      <c r="BX549" s="5"/>
      <c r="BY549" s="5"/>
    </row>
    <row r="550" spans="5:77" x14ac:dyDescent="0.25">
      <c r="E550" s="5"/>
      <c r="F550" s="5"/>
      <c r="G550" s="55"/>
      <c r="H550" s="6"/>
      <c r="I550" s="5"/>
      <c r="J550" s="6"/>
      <c r="K550" s="23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23"/>
      <c r="BV550" s="23"/>
      <c r="BW550" s="5"/>
      <c r="BX550" s="5"/>
      <c r="BY550" s="5"/>
    </row>
    <row r="551" spans="5:77" x14ac:dyDescent="0.25">
      <c r="E551" s="5"/>
      <c r="F551" s="5"/>
      <c r="G551" s="55"/>
      <c r="H551" s="6"/>
      <c r="I551" s="5"/>
      <c r="J551" s="6"/>
      <c r="K551" s="23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23"/>
      <c r="BV551" s="23"/>
      <c r="BW551" s="5"/>
      <c r="BX551" s="5"/>
      <c r="BY551" s="5"/>
    </row>
    <row r="552" spans="5:77" x14ac:dyDescent="0.25">
      <c r="E552" s="5"/>
      <c r="F552" s="5"/>
      <c r="G552" s="55"/>
      <c r="H552" s="6"/>
      <c r="I552" s="5"/>
      <c r="J552" s="6"/>
      <c r="K552" s="23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23"/>
      <c r="BV552" s="23"/>
      <c r="BW552" s="5"/>
      <c r="BX552" s="5"/>
      <c r="BY552" s="5"/>
    </row>
    <row r="553" spans="5:77" x14ac:dyDescent="0.25">
      <c r="E553" s="5"/>
      <c r="F553" s="5"/>
      <c r="G553" s="55"/>
      <c r="H553" s="6"/>
      <c r="I553" s="5"/>
      <c r="J553" s="6"/>
      <c r="K553" s="23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23"/>
      <c r="BV553" s="23"/>
      <c r="BW553" s="5"/>
      <c r="BX553" s="5"/>
      <c r="BY553" s="5"/>
    </row>
    <row r="554" spans="5:77" x14ac:dyDescent="0.25">
      <c r="E554" s="5"/>
      <c r="F554" s="5"/>
      <c r="G554" s="55"/>
      <c r="H554" s="6"/>
      <c r="I554" s="5"/>
      <c r="J554" s="6"/>
      <c r="K554" s="23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23"/>
      <c r="BV554" s="23"/>
      <c r="BW554" s="5"/>
      <c r="BX554" s="5"/>
      <c r="BY554" s="5"/>
    </row>
    <row r="555" spans="5:77" x14ac:dyDescent="0.25">
      <c r="E555" s="5"/>
      <c r="F555" s="5"/>
      <c r="G555" s="55"/>
      <c r="H555" s="6"/>
      <c r="I555" s="5"/>
      <c r="J555" s="6"/>
      <c r="K555" s="23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23"/>
      <c r="BV555" s="23"/>
      <c r="BW555" s="5"/>
      <c r="BX555" s="5"/>
      <c r="BY555" s="5"/>
    </row>
    <row r="556" spans="5:77" x14ac:dyDescent="0.25">
      <c r="E556" s="5"/>
      <c r="F556" s="5"/>
      <c r="G556" s="55"/>
      <c r="H556" s="6"/>
      <c r="I556" s="5"/>
      <c r="J556" s="6"/>
      <c r="K556" s="23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23"/>
      <c r="BV556" s="23"/>
      <c r="BW556" s="5"/>
      <c r="BX556" s="5"/>
      <c r="BY556" s="5"/>
    </row>
    <row r="557" spans="5:77" x14ac:dyDescent="0.25">
      <c r="E557" s="5"/>
      <c r="F557" s="5"/>
      <c r="G557" s="55"/>
      <c r="H557" s="6"/>
      <c r="I557" s="5"/>
      <c r="J557" s="6"/>
      <c r="K557" s="23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23"/>
      <c r="BV557" s="23"/>
      <c r="BW557" s="5"/>
      <c r="BX557" s="5"/>
      <c r="BY557" s="5"/>
    </row>
    <row r="558" spans="5:77" x14ac:dyDescent="0.25">
      <c r="E558" s="5"/>
      <c r="F558" s="5"/>
      <c r="G558" s="55"/>
      <c r="H558" s="6"/>
      <c r="I558" s="5"/>
      <c r="J558" s="6"/>
      <c r="K558" s="23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23"/>
      <c r="BV558" s="23"/>
      <c r="BW558" s="5"/>
      <c r="BX558" s="5"/>
      <c r="BY558" s="5"/>
    </row>
    <row r="559" spans="5:77" x14ac:dyDescent="0.25">
      <c r="E559" s="5"/>
      <c r="F559" s="5"/>
      <c r="G559" s="55"/>
      <c r="H559" s="6"/>
      <c r="I559" s="5"/>
      <c r="J559" s="6"/>
      <c r="K559" s="23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23"/>
      <c r="BV559" s="23"/>
      <c r="BW559" s="5"/>
      <c r="BX559" s="5"/>
      <c r="BY559" s="5"/>
    </row>
    <row r="560" spans="5:77" x14ac:dyDescent="0.25">
      <c r="E560" s="5"/>
      <c r="F560" s="5"/>
      <c r="G560" s="55"/>
      <c r="H560" s="6"/>
      <c r="I560" s="5"/>
      <c r="J560" s="6"/>
      <c r="K560" s="23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23"/>
      <c r="BV560" s="23"/>
      <c r="BW560" s="5"/>
      <c r="BX560" s="5"/>
      <c r="BY560" s="5"/>
    </row>
    <row r="561" spans="1:77" x14ac:dyDescent="0.25">
      <c r="E561" s="5"/>
      <c r="F561" s="5"/>
      <c r="G561" s="55"/>
      <c r="H561" s="6"/>
      <c r="I561" s="5"/>
      <c r="J561" s="6"/>
      <c r="K561" s="23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23"/>
      <c r="BV561" s="23"/>
      <c r="BW561" s="5"/>
      <c r="BX561" s="5"/>
      <c r="BY561" s="5"/>
    </row>
    <row r="562" spans="1:77" x14ac:dyDescent="0.25">
      <c r="E562" s="5"/>
      <c r="F562" s="5"/>
      <c r="G562" s="55"/>
      <c r="H562" s="6"/>
      <c r="I562" s="5"/>
      <c r="J562" s="6"/>
      <c r="K562" s="23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23"/>
      <c r="BV562" s="23"/>
      <c r="BW562" s="5"/>
      <c r="BX562" s="5"/>
      <c r="BY562" s="5"/>
    </row>
    <row r="563" spans="1:77" x14ac:dyDescent="0.25">
      <c r="E563" s="5"/>
      <c r="F563" s="5"/>
      <c r="G563" s="55"/>
      <c r="H563" s="6"/>
      <c r="I563" s="5"/>
      <c r="J563" s="6"/>
      <c r="K563" s="23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23"/>
      <c r="BV563" s="23"/>
      <c r="BW563" s="5"/>
      <c r="BX563" s="5"/>
      <c r="BY563" s="5"/>
    </row>
    <row r="564" spans="1:77" x14ac:dyDescent="0.25">
      <c r="E564" s="5"/>
      <c r="F564" s="5"/>
      <c r="G564" s="55"/>
      <c r="H564" s="6"/>
      <c r="I564" s="5"/>
      <c r="J564" s="6"/>
      <c r="K564" s="23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23"/>
      <c r="BV564" s="23"/>
      <c r="BW564" s="5"/>
      <c r="BX564" s="5"/>
      <c r="BY564" s="5"/>
    </row>
    <row r="565" spans="1:77" x14ac:dyDescent="0.25">
      <c r="E565" s="5"/>
      <c r="F565" s="5"/>
      <c r="G565" s="55"/>
      <c r="H565" s="6"/>
      <c r="I565" s="5"/>
      <c r="J565" s="6"/>
      <c r="K565" s="23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23"/>
      <c r="BV565" s="23"/>
      <c r="BW565" s="5"/>
      <c r="BX565" s="5"/>
      <c r="BY565" s="5"/>
    </row>
    <row r="566" spans="1:77" x14ac:dyDescent="0.25">
      <c r="A566"/>
      <c r="B566"/>
      <c r="C566"/>
      <c r="D566"/>
      <c r="E566" s="5"/>
      <c r="F566" s="5"/>
      <c r="G566" s="55"/>
      <c r="H566" s="6"/>
      <c r="I566" s="5"/>
      <c r="J566" s="6"/>
      <c r="K566" s="23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23"/>
      <c r="BV566" s="23"/>
      <c r="BW566" s="5"/>
      <c r="BX566" s="5"/>
      <c r="BY566" s="5"/>
    </row>
    <row r="567" spans="1:77" x14ac:dyDescent="0.25">
      <c r="A567"/>
      <c r="B567"/>
      <c r="C567"/>
      <c r="D567"/>
      <c r="E567" s="5"/>
      <c r="F567" s="5"/>
      <c r="G567" s="55"/>
      <c r="H567" s="6"/>
      <c r="I567" s="5"/>
      <c r="J567" s="6"/>
      <c r="K567" s="23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23"/>
      <c r="BV567" s="23"/>
      <c r="BW567" s="5"/>
      <c r="BX567" s="5"/>
      <c r="BY567" s="5"/>
    </row>
    <row r="568" spans="1:77" x14ac:dyDescent="0.25">
      <c r="A568"/>
      <c r="B568"/>
      <c r="C568"/>
      <c r="D568"/>
      <c r="E568" s="5"/>
      <c r="F568" s="5"/>
      <c r="G568" s="55"/>
      <c r="H568" s="6"/>
      <c r="I568" s="5"/>
      <c r="J568" s="6"/>
      <c r="K568" s="23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23"/>
      <c r="BV568" s="23"/>
      <c r="BW568" s="5"/>
      <c r="BX568" s="5"/>
      <c r="BY568" s="5"/>
    </row>
    <row r="569" spans="1:77" x14ac:dyDescent="0.25">
      <c r="A569"/>
      <c r="B569"/>
      <c r="C569"/>
      <c r="D569"/>
      <c r="E569" s="5"/>
      <c r="F569" s="5"/>
      <c r="G569" s="55"/>
      <c r="H569" s="6"/>
      <c r="I569" s="5"/>
      <c r="J569" s="6"/>
      <c r="K569" s="23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23"/>
      <c r="BV569" s="23"/>
      <c r="BW569" s="5"/>
      <c r="BX569" s="5"/>
      <c r="BY569" s="5"/>
    </row>
    <row r="570" spans="1:77" x14ac:dyDescent="0.25">
      <c r="A570"/>
      <c r="B570"/>
      <c r="C570"/>
      <c r="D570"/>
      <c r="E570" s="5"/>
      <c r="F570" s="5"/>
      <c r="G570" s="55"/>
      <c r="H570" s="6"/>
      <c r="I570" s="5"/>
      <c r="J570" s="6"/>
      <c r="K570" s="23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23"/>
      <c r="BV570" s="23"/>
      <c r="BW570" s="5"/>
      <c r="BX570" s="5"/>
      <c r="BY570" s="5"/>
    </row>
    <row r="571" spans="1:77" x14ac:dyDescent="0.25">
      <c r="A571"/>
      <c r="B571"/>
      <c r="C571"/>
      <c r="D571"/>
      <c r="E571" s="5"/>
      <c r="F571" s="5"/>
      <c r="G571" s="55"/>
      <c r="H571" s="6"/>
      <c r="I571" s="5"/>
      <c r="J571" s="6"/>
      <c r="K571" s="23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23"/>
      <c r="BV571" s="23"/>
      <c r="BW571" s="5"/>
      <c r="BX571" s="5"/>
      <c r="BY571" s="5"/>
    </row>
    <row r="572" spans="1:77" x14ac:dyDescent="0.25">
      <c r="A572"/>
      <c r="B572"/>
      <c r="C572"/>
      <c r="D572"/>
      <c r="E572" s="5"/>
      <c r="F572" s="5"/>
      <c r="G572" s="55"/>
      <c r="H572" s="6"/>
      <c r="I572" s="5"/>
      <c r="J572" s="6"/>
      <c r="K572" s="23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23"/>
      <c r="BV572" s="23"/>
      <c r="BW572" s="5"/>
      <c r="BX572" s="5"/>
      <c r="BY572" s="5"/>
    </row>
    <row r="573" spans="1:77" x14ac:dyDescent="0.25">
      <c r="A573"/>
      <c r="B573"/>
      <c r="C573"/>
      <c r="D573"/>
      <c r="E573" s="5"/>
      <c r="F573" s="5"/>
      <c r="G573" s="55"/>
      <c r="H573" s="6"/>
      <c r="I573" s="5"/>
      <c r="J573" s="6"/>
      <c r="K573" s="23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23"/>
      <c r="BV573" s="23"/>
      <c r="BW573" s="5"/>
      <c r="BX573" s="5"/>
      <c r="BY573" s="5"/>
    </row>
    <row r="574" spans="1:77" x14ac:dyDescent="0.25">
      <c r="A574"/>
      <c r="B574"/>
      <c r="C574"/>
      <c r="D574"/>
      <c r="E574" s="5"/>
      <c r="F574" s="5"/>
      <c r="G574" s="55"/>
      <c r="H574" s="6"/>
      <c r="I574" s="5"/>
      <c r="J574" s="6"/>
      <c r="K574" s="23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23"/>
      <c r="BV574" s="23"/>
      <c r="BW574" s="5"/>
      <c r="BX574" s="5"/>
      <c r="BY574" s="5"/>
    </row>
    <row r="575" spans="1:77" x14ac:dyDescent="0.25">
      <c r="A575"/>
      <c r="B575"/>
      <c r="C575"/>
      <c r="D575"/>
      <c r="E575" s="5"/>
      <c r="F575" s="5"/>
      <c r="G575" s="55"/>
      <c r="H575" s="6"/>
      <c r="I575" s="5"/>
      <c r="J575" s="6"/>
      <c r="K575" s="23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23"/>
      <c r="BV575" s="23"/>
      <c r="BW575" s="5"/>
      <c r="BX575" s="5"/>
      <c r="BY575" s="5"/>
    </row>
    <row r="576" spans="1:77" x14ac:dyDescent="0.25">
      <c r="A576"/>
      <c r="B576"/>
      <c r="C576"/>
      <c r="D576"/>
      <c r="E576" s="5"/>
      <c r="F576" s="5"/>
      <c r="G576" s="55"/>
      <c r="H576" s="6"/>
      <c r="I576" s="5"/>
      <c r="J576" s="6"/>
      <c r="K576" s="23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23"/>
      <c r="BV576" s="23"/>
      <c r="BW576" s="5"/>
      <c r="BX576" s="5"/>
      <c r="BY576" s="5"/>
    </row>
  </sheetData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Летальный исход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2019-05-26T21:24:31Z</dcterms:modified>
</cp:coreProperties>
</file>