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" sheetId="1" r:id="rId4"/>
    <sheet state="visible" name="Tabela 2" sheetId="2" r:id="rId5"/>
    <sheet state="visible" name="Tabela 3" sheetId="3" r:id="rId6"/>
  </sheets>
  <definedNames/>
  <calcPr/>
</workbook>
</file>

<file path=xl/sharedStrings.xml><?xml version="1.0" encoding="utf-8"?>
<sst xmlns="http://schemas.openxmlformats.org/spreadsheetml/2006/main" count="118" uniqueCount="74">
  <si>
    <t>Calibração de parâmetros via iRace</t>
  </si>
  <si>
    <t>Parâmetro</t>
  </si>
  <si>
    <t>Intervalo</t>
  </si>
  <si>
    <t>Melhor valor</t>
  </si>
  <si>
    <t>taxaResfriamento</t>
  </si>
  <si>
    <t>(0.8, 0.995)</t>
  </si>
  <si>
    <t>0.9248</t>
  </si>
  <si>
    <t>SAMaxCoeficiente</t>
  </si>
  <si>
    <t>(1, 10)</t>
  </si>
  <si>
    <t>1</t>
  </si>
  <si>
    <t>tInicialCoeficiente</t>
  </si>
  <si>
    <t>(1.0, 10.0)</t>
  </si>
  <si>
    <t>4.2856</t>
  </si>
  <si>
    <t>tCongelamento</t>
  </si>
  <si>
    <t>(0.0099, 0.01)</t>
  </si>
  <si>
    <t>0.0099</t>
  </si>
  <si>
    <t>maxPcentPerturbacoes</t>
  </si>
  <si>
    <t>(1, 100)</t>
  </si>
  <si>
    <t>63</t>
  </si>
  <si>
    <t>Resultados obtidos pelo método heurístico</t>
  </si>
  <si>
    <t>Run 1</t>
  </si>
  <si>
    <t>Run 2</t>
  </si>
  <si>
    <t>Run 3</t>
  </si>
  <si>
    <t>Média</t>
  </si>
  <si>
    <t>Instância</t>
  </si>
  <si>
    <t>Melhor FO</t>
  </si>
  <si>
    <t>FO Média</t>
  </si>
  <si>
    <t>Desvio (%)</t>
  </si>
  <si>
    <t>Tempo Médio (seg.)</t>
  </si>
  <si>
    <t>Tempo Melhor (seg.)</t>
  </si>
  <si>
    <t>FO1</t>
  </si>
  <si>
    <t>Tempo Melhor</t>
  </si>
  <si>
    <t>Tempo  Exec</t>
  </si>
  <si>
    <t>FO2</t>
  </si>
  <si>
    <t>FO3</t>
  </si>
  <si>
    <t>FO</t>
  </si>
  <si>
    <t>h2_w24_58_all</t>
  </si>
  <si>
    <t>0</t>
  </si>
  <si>
    <t>h2_w24_5046_all</t>
  </si>
  <si>
    <t>h2_w24_13206_all</t>
  </si>
  <si>
    <t>CPLEX</t>
  </si>
  <si>
    <t>GUROBI</t>
  </si>
  <si>
    <t>META-HEURÍSTICA</t>
  </si>
  <si>
    <t>GAP (%)</t>
  </si>
  <si>
    <t>TEMPO</t>
  </si>
  <si>
    <t>DIF_C</t>
  </si>
  <si>
    <t>DIF_G</t>
  </si>
  <si>
    <t>0,03</t>
  </si>
  <si>
    <t>0,02</t>
  </si>
  <si>
    <t>h2_w32_58_all</t>
  </si>
  <si>
    <t>0,093</t>
  </si>
  <si>
    <t>0,18</t>
  </si>
  <si>
    <t>0,09</t>
  </si>
  <si>
    <t>-</t>
  </si>
  <si>
    <t>18,854</t>
  </si>
  <si>
    <t>6,58</t>
  </si>
  <si>
    <t>3600,00</t>
  </si>
  <si>
    <t>18,833</t>
  </si>
  <si>
    <t>25,38</t>
  </si>
  <si>
    <t>h2_w32_5046_all</t>
  </si>
  <si>
    <t>42,484</t>
  </si>
  <si>
    <t>21,93</t>
  </si>
  <si>
    <t>41,859</t>
  </si>
  <si>
    <t>129,57</t>
  </si>
  <si>
    <t>87,083</t>
  </si>
  <si>
    <t>11,29</t>
  </si>
  <si>
    <t>86,104</t>
  </si>
  <si>
    <t>313,74</t>
  </si>
  <si>
    <t>h2_w32_13206_all</t>
  </si>
  <si>
    <t>284,578</t>
  </si>
  <si>
    <t>47,39</t>
  </si>
  <si>
    <t>222,640</t>
  </si>
  <si>
    <t>0,26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</si>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</sst>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3" numFmtId="49" xfId="0" applyAlignment="1" applyBorder="1" applyFont="1" applyNumberFormat="1">
      <alignment horizontal="center" readingOrder="0" vertical="center"/>
    </xf>
    <xf borderId="11" fillId="2" fontId="3" numFmtId="49" xfId="0" applyAlignment="1" applyBorder="1" applyFont="1" applyNumberFormat="1">
      <alignment horizontal="center" readingOrder="0" vertical="center"/>
    </xf>
    <xf borderId="12" fillId="2" fontId="3" numFmtId="49" xfId="0" applyAlignment="1" applyBorder="1" applyFont="1" applyNumberFormat="1">
      <alignment horizontal="center" readingOrder="0" vertical="center"/>
    </xf>
    <xf borderId="13" fillId="2" fontId="3" numFmtId="49" xfId="0" applyAlignment="1" applyBorder="1" applyFont="1" applyNumberFormat="1">
      <alignment horizontal="center" readingOrder="0" vertical="center"/>
    </xf>
    <xf borderId="14" fillId="2" fontId="3" numFmtId="49" xfId="0" applyAlignment="1" applyBorder="1" applyFont="1" applyNumberFormat="1">
      <alignment horizontal="center" readingOrder="0" vertical="center"/>
    </xf>
    <xf borderId="15" fillId="2" fontId="3" numFmtId="49" xfId="0" applyAlignment="1" applyBorder="1" applyFont="1" applyNumberFormat="1">
      <alignment horizontal="center" readingOrder="0" vertical="center"/>
    </xf>
    <xf borderId="0" fillId="0" fontId="3" numFmtId="164" xfId="0" applyFont="1" applyNumberFormat="1"/>
    <xf borderId="0" fillId="0" fontId="3" numFmtId="2" xfId="0" applyFont="1" applyNumberFormat="1"/>
    <xf borderId="16" fillId="0" fontId="1" numFmtId="0" xfId="0" applyAlignment="1" applyBorder="1" applyFont="1">
      <alignment horizontal="center" readingOrder="0" vertical="center"/>
    </xf>
    <xf borderId="17" fillId="0" fontId="2" numFmtId="0" xfId="0" applyBorder="1" applyFont="1"/>
    <xf borderId="18" fillId="0" fontId="2" numFmtId="0" xfId="0" applyBorder="1" applyFont="1"/>
    <xf borderId="19" fillId="2" fontId="3" numFmtId="49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7" fillId="2" fontId="3" numFmtId="49" xfId="0" applyAlignment="1" applyBorder="1" applyFont="1" applyNumberFormat="1">
      <alignment horizontal="center" readingOrder="0" vertical="center"/>
    </xf>
    <xf borderId="8" fillId="2" fontId="3" numFmtId="3" xfId="0" applyAlignment="1" applyBorder="1" applyFont="1" applyNumberFormat="1">
      <alignment horizontal="center" readingOrder="0" vertical="center"/>
    </xf>
    <xf borderId="20" fillId="2" fontId="3" numFmtId="3" xfId="0" applyAlignment="1" applyBorder="1" applyFont="1" applyNumberFormat="1">
      <alignment horizontal="center" vertical="center"/>
    </xf>
    <xf borderId="20" fillId="2" fontId="3" numFmtId="49" xfId="0" applyAlignment="1" applyBorder="1" applyFont="1" applyNumberFormat="1">
      <alignment horizontal="center" readingOrder="0" vertical="center"/>
    </xf>
    <xf borderId="20" fillId="2" fontId="3" numFmtId="165" xfId="0" applyAlignment="1" applyBorder="1" applyFont="1" applyNumberFormat="1">
      <alignment horizontal="center" vertical="center"/>
    </xf>
    <xf borderId="9" fillId="2" fontId="3" numFmtId="165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readingOrder="0"/>
    </xf>
    <xf borderId="22" fillId="0" fontId="3" numFmtId="165" xfId="0" applyAlignment="1" applyBorder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23" fillId="0" fontId="3" numFmtId="165" xfId="0" applyAlignment="1" applyBorder="1" applyFont="1" applyNumberFormat="1">
      <alignment horizontal="center" readingOrder="0" vertical="center"/>
    </xf>
    <xf borderId="22" fillId="0" fontId="3" numFmtId="165" xfId="0" applyBorder="1" applyFont="1" applyNumberFormat="1"/>
    <xf borderId="0" fillId="0" fontId="3" numFmtId="165" xfId="0" applyFont="1" applyNumberFormat="1"/>
    <xf borderId="23" fillId="0" fontId="3" numFmtId="165" xfId="0" applyBorder="1" applyFont="1" applyNumberFormat="1"/>
    <xf borderId="11" fillId="2" fontId="3" numFmtId="165" xfId="0" applyAlignment="1" applyBorder="1" applyFont="1" applyNumberFormat="1">
      <alignment horizontal="center" readingOrder="0" vertical="center"/>
    </xf>
    <xf borderId="24" fillId="2" fontId="3" numFmtId="165" xfId="0" applyAlignment="1" applyBorder="1" applyFont="1" applyNumberFormat="1">
      <alignment horizontal="center" vertical="center"/>
    </xf>
    <xf borderId="20" fillId="2" fontId="3" numFmtId="164" xfId="0" applyAlignment="1" applyBorder="1" applyFont="1" applyNumberFormat="1">
      <alignment horizontal="center" readingOrder="0" vertical="center"/>
    </xf>
    <xf borderId="12" fillId="2" fontId="3" numFmtId="165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readingOrder="0"/>
    </xf>
    <xf borderId="26" fillId="2" fontId="3" numFmtId="49" xfId="0" applyAlignment="1" applyBorder="1" applyFont="1" applyNumberFormat="1">
      <alignment horizontal="center" readingOrder="0" vertical="center"/>
    </xf>
    <xf borderId="27" fillId="2" fontId="3" numFmtId="165" xfId="0" applyAlignment="1" applyBorder="1" applyFont="1" applyNumberFormat="1">
      <alignment horizontal="center" readingOrder="0" vertical="center"/>
    </xf>
    <xf borderId="28" fillId="2" fontId="3" numFmtId="165" xfId="0" applyAlignment="1" applyBorder="1" applyFont="1" applyNumberFormat="1">
      <alignment horizontal="center" vertical="center"/>
    </xf>
    <xf borderId="29" fillId="2" fontId="3" numFmtId="164" xfId="0" applyAlignment="1" applyBorder="1" applyFont="1" applyNumberFormat="1">
      <alignment horizontal="center" readingOrder="0" vertical="center"/>
    </xf>
    <xf borderId="28" fillId="2" fontId="3" numFmtId="165" xfId="0" applyAlignment="1" applyBorder="1" applyFont="1" applyNumberFormat="1">
      <alignment horizontal="center" readingOrder="0" vertical="center"/>
    </xf>
    <xf borderId="30" fillId="2" fontId="3" numFmtId="165" xfId="0" applyAlignment="1" applyBorder="1" applyFont="1" applyNumberFormat="1">
      <alignment horizontal="center" vertical="center"/>
    </xf>
    <xf borderId="31" fillId="0" fontId="1" numFmtId="0" xfId="0" applyAlignment="1" applyBorder="1" applyFont="1">
      <alignment readingOrder="0"/>
    </xf>
    <xf borderId="32" fillId="0" fontId="3" numFmtId="165" xfId="0" applyAlignment="1" applyBorder="1" applyFont="1" applyNumberFormat="1">
      <alignment horizontal="center" readingOrder="0" vertical="center"/>
    </xf>
    <xf borderId="33" fillId="0" fontId="3" numFmtId="165" xfId="0" applyAlignment="1" applyBorder="1" applyFont="1" applyNumberFormat="1">
      <alignment horizontal="center" readingOrder="0" vertical="center"/>
    </xf>
    <xf borderId="34" fillId="0" fontId="3" numFmtId="165" xfId="0" applyAlignment="1" applyBorder="1" applyFont="1" applyNumberFormat="1">
      <alignment horizontal="center" readingOrder="0" vertical="center"/>
    </xf>
    <xf borderId="32" fillId="0" fontId="3" numFmtId="165" xfId="0" applyBorder="1" applyFont="1" applyNumberFormat="1"/>
    <xf borderId="33" fillId="0" fontId="3" numFmtId="165" xfId="0" applyBorder="1" applyFont="1" applyNumberFormat="1"/>
    <xf borderId="34" fillId="0" fontId="3" numFmtId="165" xfId="0" applyBorder="1" applyFont="1" applyNumberFormat="1"/>
    <xf borderId="35" fillId="2" fontId="1" numFmtId="49" xfId="0" applyAlignment="1" applyBorder="1" applyFont="1" applyNumberFormat="1">
      <alignment horizontal="center" readingOrder="0" vertical="center"/>
    </xf>
    <xf borderId="36" fillId="2" fontId="3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16" fillId="3" fontId="4" numFmtId="0" xfId="0" applyAlignment="1" applyBorder="1" applyFill="1" applyFont="1">
      <alignment horizontal="center" vertical="center"/>
    </xf>
    <xf borderId="37" fillId="0" fontId="2" numFmtId="0" xfId="0" applyBorder="1" applyFont="1"/>
    <xf borderId="38" fillId="4" fontId="4" numFmtId="0" xfId="0" applyAlignment="1" applyBorder="1" applyFill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38" fillId="2" fontId="4" numFmtId="0" xfId="0" applyAlignment="1" applyBorder="1" applyFont="1">
      <alignment horizontal="center" readingOrder="0" vertical="center"/>
    </xf>
    <xf borderId="38" fillId="5" fontId="4" numFmtId="0" xfId="0" applyAlignment="1" applyBorder="1" applyFill="1" applyFont="1">
      <alignment horizontal="center" readingOrder="0" vertical="center"/>
    </xf>
    <xf borderId="41" fillId="0" fontId="2" numFmtId="0" xfId="0" applyBorder="1" applyFont="1"/>
    <xf borderId="22" fillId="0" fontId="2" numFmtId="0" xfId="0" applyBorder="1" applyFont="1"/>
    <xf borderId="42" fillId="0" fontId="2" numFmtId="0" xfId="0" applyBorder="1" applyFont="1"/>
    <xf borderId="27" fillId="4" fontId="4" numFmtId="0" xfId="0" applyAlignment="1" applyBorder="1" applyFont="1">
      <alignment horizontal="center" readingOrder="0" vertical="center"/>
    </xf>
    <xf borderId="27" fillId="4" fontId="4" numFmtId="0" xfId="0" applyAlignment="1" applyBorder="1" applyFont="1">
      <alignment horizontal="center" vertical="center"/>
    </xf>
    <xf borderId="42" fillId="2" fontId="4" numFmtId="0" xfId="0" applyAlignment="1" applyBorder="1" applyFont="1">
      <alignment horizontal="center" readingOrder="0" vertical="center"/>
    </xf>
    <xf borderId="43" fillId="2" fontId="4" numFmtId="0" xfId="0" applyAlignment="1" applyBorder="1" applyFont="1">
      <alignment horizontal="center" vertical="center"/>
    </xf>
    <xf borderId="29" fillId="2" fontId="4" numFmtId="0" xfId="0" applyAlignment="1" applyBorder="1" applyFont="1">
      <alignment horizontal="center" vertical="center"/>
    </xf>
    <xf borderId="43" fillId="5" fontId="4" numFmtId="0" xfId="0" applyAlignment="1" applyBorder="1" applyFont="1">
      <alignment horizontal="center" readingOrder="0" vertical="center"/>
    </xf>
    <xf borderId="44" fillId="5" fontId="4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20" fillId="0" fontId="2" numFmtId="0" xfId="0" applyBorder="1" applyFont="1"/>
    <xf borderId="47" fillId="3" fontId="4" numFmtId="0" xfId="0" applyAlignment="1" applyBorder="1" applyFont="1">
      <alignment horizontal="center" vertical="center"/>
    </xf>
    <xf borderId="48" fillId="0" fontId="2" numFmtId="0" xfId="0" applyBorder="1" applyFont="1"/>
    <xf borderId="11" fillId="4" fontId="4" numFmtId="49" xfId="0" applyAlignment="1" applyBorder="1" applyFont="1" applyNumberFormat="1">
      <alignment horizontal="center" vertical="center"/>
    </xf>
    <xf borderId="11" fillId="2" fontId="4" numFmtId="49" xfId="0" applyAlignment="1" applyBorder="1" applyFont="1" applyNumberFormat="1">
      <alignment horizontal="center" vertical="center"/>
    </xf>
    <xf borderId="24" fillId="2" fontId="4" numFmtId="49" xfId="0" applyAlignment="1" applyBorder="1" applyFont="1" applyNumberFormat="1">
      <alignment horizontal="center" vertical="center"/>
    </xf>
    <xf borderId="11" fillId="5" fontId="4" numFmtId="3" xfId="0" applyAlignment="1" applyBorder="1" applyFont="1" applyNumberFormat="1">
      <alignment horizontal="center" readingOrder="0" vertical="center"/>
    </xf>
    <xf borderId="11" fillId="5" fontId="4" numFmtId="165" xfId="0" applyAlignment="1" applyBorder="1" applyFont="1" applyNumberFormat="1">
      <alignment horizontal="center" vertical="center"/>
    </xf>
    <xf borderId="24" fillId="5" fontId="4" numFmtId="49" xfId="0" applyAlignment="1" applyBorder="1" applyFont="1" applyNumberFormat="1">
      <alignment horizontal="center" readingOrder="0" vertical="center"/>
    </xf>
    <xf borderId="12" fillId="5" fontId="4" numFmtId="49" xfId="0" applyAlignment="1" applyBorder="1" applyFont="1" applyNumberFormat="1">
      <alignment horizontal="center" readingOrder="0" vertical="center"/>
    </xf>
    <xf borderId="11" fillId="5" fontId="4" numFmtId="49" xfId="0" applyAlignment="1" applyBorder="1" applyFont="1" applyNumberFormat="1">
      <alignment horizontal="center" readingOrder="0" vertical="center"/>
    </xf>
    <xf borderId="11" fillId="5" fontId="4" numFmtId="165" xfId="0" applyAlignment="1" applyBorder="1" applyFont="1" applyNumberFormat="1">
      <alignment horizontal="center" readingOrder="0" vertical="center"/>
    </xf>
    <xf borderId="24" fillId="5" fontId="4" numFmtId="164" xfId="0" applyAlignment="1" applyBorder="1" applyFont="1" applyNumberFormat="1">
      <alignment horizontal="center" vertical="center"/>
    </xf>
    <xf borderId="12" fillId="5" fontId="4" numFmtId="164" xfId="0" applyAlignment="1" applyBorder="1" applyFont="1" applyNumberFormat="1">
      <alignment horizontal="center" vertical="center"/>
    </xf>
    <xf borderId="49" fillId="3" fontId="4" numFmtId="0" xfId="0" applyAlignment="1" applyBorder="1" applyFont="1">
      <alignment horizontal="center" vertical="center"/>
    </xf>
    <xf borderId="50" fillId="0" fontId="2" numFmtId="0" xfId="0" applyBorder="1" applyFont="1"/>
    <xf borderId="27" fillId="4" fontId="4" numFmtId="49" xfId="0" applyAlignment="1" applyBorder="1" applyFont="1" applyNumberFormat="1">
      <alignment horizontal="center" vertical="center"/>
    </xf>
    <xf borderId="27" fillId="2" fontId="4" numFmtId="49" xfId="0" applyAlignment="1" applyBorder="1" applyFont="1" applyNumberFormat="1">
      <alignment horizontal="center" vertical="center"/>
    </xf>
    <xf borderId="28" fillId="2" fontId="4" numFmtId="49" xfId="0" applyAlignment="1" applyBorder="1" applyFont="1" applyNumberFormat="1">
      <alignment horizontal="center" vertical="center"/>
    </xf>
    <xf borderId="27" fillId="5" fontId="4" numFmtId="49" xfId="0" applyAlignment="1" applyBorder="1" applyFont="1" applyNumberFormat="1">
      <alignment horizontal="center" readingOrder="0" vertical="center"/>
    </xf>
    <xf borderId="30" fillId="5" fontId="4" numFmtId="49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51" fillId="0" fontId="2" numFmtId="0" xfId="0" applyBorder="1" applyFont="1"/>
    <xf borderId="36" fillId="4" fontId="5" numFmtId="164" xfId="0" applyAlignment="1" applyBorder="1" applyFont="1" applyNumberFormat="1">
      <alignment horizontal="center" vertical="center"/>
    </xf>
    <xf borderId="36" fillId="4" fontId="5" numFmtId="2" xfId="0" applyAlignment="1" applyBorder="1" applyFont="1" applyNumberFormat="1">
      <alignment horizontal="center" vertical="center"/>
    </xf>
    <xf borderId="36" fillId="2" fontId="5" numFmtId="164" xfId="0" applyAlignment="1" applyBorder="1" applyFont="1" applyNumberFormat="1">
      <alignment horizontal="center" vertical="center"/>
    </xf>
    <xf borderId="36" fillId="2" fontId="5" numFmtId="2" xfId="0" applyAlignment="1" applyBorder="1" applyFont="1" applyNumberFormat="1">
      <alignment horizontal="center" vertical="center"/>
    </xf>
    <xf borderId="52" fillId="2" fontId="5" numFmtId="2" xfId="0" applyAlignment="1" applyBorder="1" applyFont="1" applyNumberFormat="1">
      <alignment horizontal="center" vertical="center"/>
    </xf>
    <xf borderId="36" fillId="5" fontId="5" numFmtId="164" xfId="0" applyAlignment="1" applyBorder="1" applyFont="1" applyNumberFormat="1">
      <alignment horizontal="center" vertical="center"/>
    </xf>
    <xf borderId="53" fillId="5" fontId="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0"/>
    <col customWidth="1" min="3" max="3" width="14.38"/>
    <col customWidth="1" min="4" max="4" width="12.5"/>
    <col customWidth="1" min="5" max="11" width="10.13"/>
  </cols>
  <sheetData>
    <row r="1" ht="51.0" customHeight="1"/>
    <row r="2" ht="25.5" customHeight="1">
      <c r="B2" s="1" t="s">
        <v>0</v>
      </c>
      <c r="C2" s="2"/>
      <c r="D2" s="3"/>
    </row>
    <row r="3">
      <c r="B3" s="4" t="s">
        <v>1</v>
      </c>
      <c r="C3" s="5" t="s">
        <v>2</v>
      </c>
      <c r="D3" s="6" t="s">
        <v>3</v>
      </c>
    </row>
    <row r="4">
      <c r="B4" s="7"/>
      <c r="C4" s="8"/>
      <c r="D4" s="9"/>
    </row>
    <row r="5">
      <c r="B5" s="10" t="s">
        <v>4</v>
      </c>
      <c r="C5" s="11" t="s">
        <v>5</v>
      </c>
      <c r="D5" s="12" t="s">
        <v>6</v>
      </c>
    </row>
    <row r="6">
      <c r="B6" s="10" t="s">
        <v>7</v>
      </c>
      <c r="C6" s="11" t="s">
        <v>8</v>
      </c>
      <c r="D6" s="12" t="s">
        <v>9</v>
      </c>
    </row>
    <row r="7">
      <c r="B7" s="10" t="s">
        <v>10</v>
      </c>
      <c r="C7" s="11" t="s">
        <v>11</v>
      </c>
      <c r="D7" s="12" t="s">
        <v>12</v>
      </c>
    </row>
    <row r="8">
      <c r="B8" s="10" t="s">
        <v>13</v>
      </c>
      <c r="C8" s="11" t="s">
        <v>14</v>
      </c>
      <c r="D8" s="12" t="s">
        <v>15</v>
      </c>
    </row>
    <row r="9">
      <c r="B9" s="13" t="s">
        <v>16</v>
      </c>
      <c r="C9" s="14" t="s">
        <v>17</v>
      </c>
      <c r="D9" s="15" t="s">
        <v>18</v>
      </c>
    </row>
    <row r="11">
      <c r="D11" s="16"/>
      <c r="E11" s="16"/>
      <c r="F11" s="17"/>
      <c r="G11" s="17"/>
      <c r="H11" s="16"/>
      <c r="I11" s="16"/>
      <c r="J11" s="17"/>
      <c r="K11" s="17"/>
    </row>
  </sheetData>
  <mergeCells count="4">
    <mergeCell ref="B2:D2"/>
    <mergeCell ref="B3:B4"/>
    <mergeCell ref="C3:C4"/>
    <mergeCell ref="D3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6.5"/>
    <col customWidth="1" min="3" max="3" width="15.5"/>
    <col customWidth="1" min="4" max="4" width="12.25"/>
    <col customWidth="1" min="5" max="5" width="13.13"/>
    <col customWidth="1" min="6" max="6" width="16.75"/>
    <col customWidth="1" min="7" max="7" width="17.13"/>
    <col customWidth="1" min="8" max="9" width="10.13"/>
    <col customWidth="1" min="10" max="10" width="9.25"/>
    <col customWidth="1" min="11" max="11" width="12.75"/>
    <col customWidth="1" min="12" max="12" width="11.75"/>
    <col customWidth="1" min="13" max="13" width="9.25"/>
    <col customWidth="1" min="14" max="14" width="12.75"/>
    <col customWidth="1" min="15" max="15" width="11.5"/>
    <col customWidth="1" min="16" max="16" width="9.25"/>
    <col customWidth="1" min="17" max="17" width="12.88"/>
    <col customWidth="1" min="18" max="19" width="11.38"/>
    <col customWidth="1" min="20" max="20" width="13.0"/>
    <col customWidth="1" min="21" max="21" width="12.25"/>
  </cols>
  <sheetData>
    <row r="1" ht="51.0" customHeight="1"/>
    <row r="2" ht="25.5" customHeight="1">
      <c r="B2" s="1" t="s">
        <v>19</v>
      </c>
      <c r="C2" s="2"/>
      <c r="D2" s="2"/>
      <c r="E2" s="2"/>
      <c r="F2" s="2"/>
      <c r="G2" s="3"/>
      <c r="J2" s="18" t="s">
        <v>20</v>
      </c>
      <c r="K2" s="19"/>
      <c r="L2" s="20"/>
      <c r="M2" s="18" t="s">
        <v>21</v>
      </c>
      <c r="N2" s="19"/>
      <c r="O2" s="20"/>
      <c r="P2" s="18" t="s">
        <v>22</v>
      </c>
      <c r="Q2" s="19"/>
      <c r="R2" s="20"/>
      <c r="S2" s="18" t="s">
        <v>23</v>
      </c>
      <c r="T2" s="19"/>
      <c r="U2" s="20"/>
    </row>
    <row r="3" ht="22.5" customHeight="1">
      <c r="B3" s="21" t="s">
        <v>24</v>
      </c>
      <c r="C3" s="21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I3" s="22"/>
      <c r="J3" s="23" t="s">
        <v>30</v>
      </c>
      <c r="K3" s="24" t="s">
        <v>31</v>
      </c>
      <c r="L3" s="25" t="s">
        <v>32</v>
      </c>
      <c r="M3" s="23" t="s">
        <v>33</v>
      </c>
      <c r="N3" s="24" t="s">
        <v>31</v>
      </c>
      <c r="O3" s="25" t="s">
        <v>32</v>
      </c>
      <c r="P3" s="23" t="s">
        <v>34</v>
      </c>
      <c r="Q3" s="24" t="s">
        <v>31</v>
      </c>
      <c r="R3" s="25" t="s">
        <v>32</v>
      </c>
      <c r="S3" s="23" t="s">
        <v>35</v>
      </c>
      <c r="T3" s="24" t="s">
        <v>31</v>
      </c>
      <c r="U3" s="25" t="s">
        <v>32</v>
      </c>
    </row>
    <row r="4" ht="22.5" customHeight="1">
      <c r="B4" s="26" t="s">
        <v>36</v>
      </c>
      <c r="C4" s="27">
        <v>0.0</v>
      </c>
      <c r="D4" s="28">
        <v>0.0</v>
      </c>
      <c r="E4" s="29" t="s">
        <v>37</v>
      </c>
      <c r="F4" s="30">
        <v>300.05400000000003</v>
      </c>
      <c r="G4" s="31">
        <v>1.224</v>
      </c>
      <c r="I4" s="32">
        <v>58.0</v>
      </c>
      <c r="J4" s="33">
        <v>0.0</v>
      </c>
      <c r="K4" s="34">
        <v>0.904</v>
      </c>
      <c r="L4" s="35">
        <v>300.154</v>
      </c>
      <c r="M4" s="33">
        <v>0.0</v>
      </c>
      <c r="N4" s="34">
        <v>0.52</v>
      </c>
      <c r="O4" s="35">
        <v>300.0</v>
      </c>
      <c r="P4" s="33">
        <v>0.0</v>
      </c>
      <c r="Q4" s="34">
        <v>2.248</v>
      </c>
      <c r="R4" s="35">
        <v>300.008</v>
      </c>
      <c r="S4" s="36">
        <f t="shared" ref="S4:T4" si="1">AVERAGE(J4,M4,P4)</f>
        <v>0</v>
      </c>
      <c r="T4" s="37">
        <f t="shared" si="1"/>
        <v>1.224</v>
      </c>
      <c r="U4" s="38">
        <f t="shared" ref="U4:U6" si="3">AVERAGE(R4,O4,L4)</f>
        <v>300.054</v>
      </c>
    </row>
    <row r="5" ht="22.5" customHeight="1">
      <c r="B5" s="26" t="s">
        <v>38</v>
      </c>
      <c r="C5" s="39">
        <v>542.354</v>
      </c>
      <c r="D5" s="40">
        <v>546.1176666666667</v>
      </c>
      <c r="E5" s="41">
        <f t="shared" ref="E5:E6" si="4">((D5-C5)/C5)*100</f>
        <v>0.6939501998</v>
      </c>
      <c r="F5" s="40">
        <v>300.0</v>
      </c>
      <c r="G5" s="42">
        <v>92.38933333333334</v>
      </c>
      <c r="I5" s="43">
        <v>5046.0</v>
      </c>
      <c r="J5" s="33">
        <v>542.354</v>
      </c>
      <c r="K5" s="34">
        <v>12.536</v>
      </c>
      <c r="L5" s="35">
        <v>300.0</v>
      </c>
      <c r="M5" s="33">
        <v>544.791</v>
      </c>
      <c r="N5" s="34">
        <v>119.157</v>
      </c>
      <c r="O5" s="35">
        <v>300.0</v>
      </c>
      <c r="P5" s="33">
        <v>551.208</v>
      </c>
      <c r="Q5" s="34">
        <v>145.475</v>
      </c>
      <c r="R5" s="35">
        <v>300.0</v>
      </c>
      <c r="S5" s="36">
        <f t="shared" ref="S5:T5" si="2">AVERAGE(J5,M5,P5)</f>
        <v>546.1176667</v>
      </c>
      <c r="T5" s="37">
        <f t="shared" si="2"/>
        <v>92.38933333</v>
      </c>
      <c r="U5" s="38">
        <f t="shared" si="3"/>
        <v>300</v>
      </c>
    </row>
    <row r="6" ht="22.5" customHeight="1">
      <c r="B6" s="44" t="s">
        <v>39</v>
      </c>
      <c r="C6" s="45">
        <v>1998.416</v>
      </c>
      <c r="D6" s="46">
        <v>2002.2146666666667</v>
      </c>
      <c r="E6" s="47">
        <f t="shared" si="4"/>
        <v>0.1900838798</v>
      </c>
      <c r="F6" s="48">
        <v>300.001</v>
      </c>
      <c r="G6" s="49">
        <v>172.20333333333335</v>
      </c>
      <c r="I6" s="50">
        <v>13206.0</v>
      </c>
      <c r="J6" s="51">
        <v>1998.416</v>
      </c>
      <c r="K6" s="52">
        <v>101.582</v>
      </c>
      <c r="L6" s="53">
        <v>300.002</v>
      </c>
      <c r="M6" s="51">
        <v>2003.895</v>
      </c>
      <c r="N6" s="52">
        <v>274.055</v>
      </c>
      <c r="O6" s="53">
        <v>300.0</v>
      </c>
      <c r="P6" s="51">
        <v>2004.333</v>
      </c>
      <c r="Q6" s="52">
        <v>140.973</v>
      </c>
      <c r="R6" s="53">
        <v>300.0</v>
      </c>
      <c r="S6" s="54">
        <f t="shared" ref="S6:T6" si="5">AVERAGE(J6,M6,P6)</f>
        <v>2002.214667</v>
      </c>
      <c r="T6" s="55">
        <f t="shared" si="5"/>
        <v>172.2033333</v>
      </c>
      <c r="U6" s="56">
        <f t="shared" si="3"/>
        <v>300.0006667</v>
      </c>
    </row>
    <row r="7" ht="22.5" customHeight="1">
      <c r="B7" s="57" t="s">
        <v>23</v>
      </c>
      <c r="C7" s="58">
        <f t="shared" ref="C7:G7" si="6">AVERAGE(C4:C6)</f>
        <v>846.9233333</v>
      </c>
      <c r="D7" s="58">
        <f t="shared" si="6"/>
        <v>849.4441111</v>
      </c>
      <c r="E7" s="58">
        <f t="shared" si="6"/>
        <v>0.4420170398</v>
      </c>
      <c r="F7" s="58">
        <f t="shared" si="6"/>
        <v>300.0183333</v>
      </c>
      <c r="G7" s="58">
        <f t="shared" si="6"/>
        <v>88.60555556</v>
      </c>
      <c r="I7" s="59"/>
      <c r="J7" s="34"/>
      <c r="K7" s="34"/>
      <c r="L7" s="34"/>
      <c r="M7" s="34"/>
      <c r="N7" s="34"/>
      <c r="O7" s="34"/>
      <c r="P7" s="34"/>
      <c r="Q7" s="34"/>
      <c r="R7" s="34"/>
    </row>
    <row r="9">
      <c r="D9" s="16"/>
      <c r="E9" s="16"/>
      <c r="F9" s="16"/>
      <c r="G9" s="16"/>
      <c r="H9" s="16"/>
      <c r="I9" s="17"/>
      <c r="J9" s="17"/>
      <c r="K9" s="17"/>
      <c r="L9" s="17"/>
      <c r="M9" s="17"/>
      <c r="N9" s="17"/>
      <c r="O9" s="17"/>
      <c r="P9" s="16"/>
      <c r="Q9" s="16"/>
      <c r="R9" s="16"/>
      <c r="S9" s="16"/>
      <c r="T9" s="17"/>
      <c r="U9" s="17"/>
    </row>
  </sheetData>
  <mergeCells count="5">
    <mergeCell ref="B2:G2"/>
    <mergeCell ref="J2:L2"/>
    <mergeCell ref="M2:O2"/>
    <mergeCell ref="P2:R2"/>
    <mergeCell ref="S2:U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3" width="9.63"/>
    <col customWidth="1" min="4" max="13" width="9.25"/>
    <col customWidth="1" min="14" max="14" width="11.75"/>
    <col customWidth="1" min="15" max="15" width="9.25"/>
    <col customWidth="1" min="16" max="16" width="12.75"/>
    <col customWidth="1" min="17" max="17" width="11.5"/>
    <col customWidth="1" min="18" max="18" width="9.25"/>
    <col customWidth="1" min="19" max="19" width="12.88"/>
    <col customWidth="1" min="20" max="21" width="11.38"/>
    <col customWidth="1" min="22" max="22" width="13.0"/>
    <col customWidth="1" min="23" max="23" width="12.25"/>
  </cols>
  <sheetData>
    <row r="1" ht="51.0" customHeight="1"/>
    <row r="2">
      <c r="B2" s="60" t="s">
        <v>24</v>
      </c>
      <c r="C2" s="61"/>
      <c r="D2" s="62" t="s">
        <v>40</v>
      </c>
      <c r="E2" s="63"/>
      <c r="F2" s="64"/>
      <c r="G2" s="65" t="s">
        <v>41</v>
      </c>
      <c r="H2" s="63"/>
      <c r="I2" s="64"/>
      <c r="J2" s="66" t="s">
        <v>42</v>
      </c>
      <c r="K2" s="63"/>
      <c r="L2" s="63"/>
      <c r="M2" s="67"/>
    </row>
    <row r="3">
      <c r="B3" s="68"/>
      <c r="C3" s="69"/>
      <c r="D3" s="70" t="s">
        <v>35</v>
      </c>
      <c r="E3" s="71" t="s">
        <v>43</v>
      </c>
      <c r="F3" s="71" t="s">
        <v>44</v>
      </c>
      <c r="G3" s="72" t="s">
        <v>35</v>
      </c>
      <c r="H3" s="73" t="s">
        <v>43</v>
      </c>
      <c r="I3" s="74" t="s">
        <v>44</v>
      </c>
      <c r="J3" s="75" t="s">
        <v>35</v>
      </c>
      <c r="K3" s="75" t="s">
        <v>44</v>
      </c>
      <c r="L3" s="75" t="s">
        <v>45</v>
      </c>
      <c r="M3" s="76" t="s">
        <v>46</v>
      </c>
    </row>
    <row r="4">
      <c r="B4" s="77"/>
      <c r="C4" s="78"/>
      <c r="D4" s="8"/>
      <c r="E4" s="8"/>
      <c r="F4" s="8"/>
      <c r="G4" s="78"/>
      <c r="H4" s="8"/>
      <c r="I4" s="79"/>
      <c r="J4" s="8"/>
      <c r="K4" s="8"/>
      <c r="L4" s="8"/>
      <c r="M4" s="9"/>
    </row>
    <row r="5">
      <c r="B5" s="80" t="s">
        <v>36</v>
      </c>
      <c r="C5" s="81"/>
      <c r="D5" s="82" t="s">
        <v>37</v>
      </c>
      <c r="E5" s="82" t="s">
        <v>37</v>
      </c>
      <c r="F5" s="82" t="s">
        <v>47</v>
      </c>
      <c r="G5" s="83" t="s">
        <v>37</v>
      </c>
      <c r="H5" s="83" t="s">
        <v>37</v>
      </c>
      <c r="I5" s="84" t="s">
        <v>48</v>
      </c>
      <c r="J5" s="85">
        <v>0.0</v>
      </c>
      <c r="K5" s="86">
        <v>1.224</v>
      </c>
      <c r="L5" s="87" t="s">
        <v>37</v>
      </c>
      <c r="M5" s="88" t="s">
        <v>37</v>
      </c>
    </row>
    <row r="6">
      <c r="B6" s="80" t="s">
        <v>49</v>
      </c>
      <c r="C6" s="81"/>
      <c r="D6" s="82" t="s">
        <v>50</v>
      </c>
      <c r="E6" s="82" t="s">
        <v>37</v>
      </c>
      <c r="F6" s="82" t="s">
        <v>51</v>
      </c>
      <c r="G6" s="83" t="s">
        <v>50</v>
      </c>
      <c r="H6" s="83" t="s">
        <v>37</v>
      </c>
      <c r="I6" s="84" t="s">
        <v>52</v>
      </c>
      <c r="J6" s="89" t="s">
        <v>53</v>
      </c>
      <c r="K6" s="89" t="s">
        <v>53</v>
      </c>
      <c r="L6" s="89" t="s">
        <v>53</v>
      </c>
      <c r="M6" s="88" t="s">
        <v>53</v>
      </c>
    </row>
    <row r="7">
      <c r="B7" s="80" t="s">
        <v>38</v>
      </c>
      <c r="C7" s="81"/>
      <c r="D7" s="82" t="s">
        <v>54</v>
      </c>
      <c r="E7" s="82" t="s">
        <v>55</v>
      </c>
      <c r="F7" s="82" t="s">
        <v>56</v>
      </c>
      <c r="G7" s="83" t="s">
        <v>57</v>
      </c>
      <c r="H7" s="83" t="s">
        <v>37</v>
      </c>
      <c r="I7" s="84" t="s">
        <v>58</v>
      </c>
      <c r="J7" s="90">
        <v>542.354</v>
      </c>
      <c r="K7" s="86">
        <v>92.38933333333334</v>
      </c>
      <c r="L7" s="91">
        <f>((D7-J7)/D7)*100</f>
        <v>-2776.59913</v>
      </c>
      <c r="M7" s="92">
        <f>((G7-J7)/G7)*100</f>
        <v>-2779.806722</v>
      </c>
    </row>
    <row r="8">
      <c r="B8" s="80" t="s">
        <v>59</v>
      </c>
      <c r="C8" s="81"/>
      <c r="D8" s="82" t="s">
        <v>60</v>
      </c>
      <c r="E8" s="82" t="s">
        <v>61</v>
      </c>
      <c r="F8" s="82" t="s">
        <v>56</v>
      </c>
      <c r="G8" s="83" t="s">
        <v>62</v>
      </c>
      <c r="H8" s="83" t="s">
        <v>37</v>
      </c>
      <c r="I8" s="84" t="s">
        <v>63</v>
      </c>
      <c r="J8" s="89" t="s">
        <v>53</v>
      </c>
      <c r="K8" s="89" t="s">
        <v>53</v>
      </c>
      <c r="L8" s="89" t="s">
        <v>53</v>
      </c>
      <c r="M8" s="88" t="s">
        <v>53</v>
      </c>
    </row>
    <row r="9">
      <c r="B9" s="80" t="s">
        <v>39</v>
      </c>
      <c r="C9" s="81"/>
      <c r="D9" s="82" t="s">
        <v>64</v>
      </c>
      <c r="E9" s="82" t="s">
        <v>65</v>
      </c>
      <c r="F9" s="82" t="s">
        <v>56</v>
      </c>
      <c r="G9" s="83" t="s">
        <v>66</v>
      </c>
      <c r="H9" s="83" t="s">
        <v>37</v>
      </c>
      <c r="I9" s="84" t="s">
        <v>67</v>
      </c>
      <c r="J9" s="90">
        <v>1998.416</v>
      </c>
      <c r="K9" s="86">
        <v>172.20333333333335</v>
      </c>
      <c r="L9" s="91">
        <f>((D9-J9)/D9)*100</f>
        <v>-2194.840554</v>
      </c>
      <c r="M9" s="92">
        <f>((G9-J9)/G9)*100</f>
        <v>-2220.932825</v>
      </c>
      <c r="N9" s="17"/>
      <c r="O9" s="17"/>
      <c r="P9" s="17"/>
      <c r="Q9" s="17"/>
      <c r="R9" s="16"/>
      <c r="S9" s="16"/>
      <c r="T9" s="16"/>
      <c r="U9" s="16"/>
      <c r="V9" s="17"/>
      <c r="W9" s="17"/>
    </row>
    <row r="10">
      <c r="B10" s="93" t="s">
        <v>68</v>
      </c>
      <c r="C10" s="94"/>
      <c r="D10" s="95" t="s">
        <v>69</v>
      </c>
      <c r="E10" s="95" t="s">
        <v>70</v>
      </c>
      <c r="F10" s="95" t="s">
        <v>56</v>
      </c>
      <c r="G10" s="96" t="s">
        <v>71</v>
      </c>
      <c r="H10" s="96" t="s">
        <v>72</v>
      </c>
      <c r="I10" s="97" t="s">
        <v>56</v>
      </c>
      <c r="J10" s="98" t="s">
        <v>53</v>
      </c>
      <c r="K10" s="98" t="s">
        <v>53</v>
      </c>
      <c r="L10" s="98" t="s">
        <v>53</v>
      </c>
      <c r="M10" s="99" t="s">
        <v>53</v>
      </c>
    </row>
    <row r="11">
      <c r="B11" s="100" t="s">
        <v>73</v>
      </c>
      <c r="C11" s="101"/>
      <c r="D11" s="102">
        <v>72.182</v>
      </c>
      <c r="E11" s="103">
        <v>14.531666666666666</v>
      </c>
      <c r="F11" s="103">
        <v>2400.0350000000003</v>
      </c>
      <c r="G11" s="104">
        <v>61.588166666666666</v>
      </c>
      <c r="H11" s="105">
        <v>0.043333333333333335</v>
      </c>
      <c r="I11" s="106">
        <v>678.1333333333333</v>
      </c>
      <c r="J11" s="107">
        <f t="shared" ref="J11:M11" si="1">AVERAGE(J5,J7,J9)</f>
        <v>846.9233333</v>
      </c>
      <c r="K11" s="107">
        <f t="shared" si="1"/>
        <v>88.60555556</v>
      </c>
      <c r="L11" s="107">
        <f t="shared" si="1"/>
        <v>-2485.719842</v>
      </c>
      <c r="M11" s="108">
        <f t="shared" si="1"/>
        <v>-2500.369774</v>
      </c>
    </row>
  </sheetData>
  <mergeCells count="21">
    <mergeCell ref="G3:G4"/>
    <mergeCell ref="H3:H4"/>
    <mergeCell ref="I3:I4"/>
    <mergeCell ref="J3:J4"/>
    <mergeCell ref="K3:K4"/>
    <mergeCell ref="L3:L4"/>
    <mergeCell ref="B2:C4"/>
    <mergeCell ref="B5:C5"/>
    <mergeCell ref="B6:C6"/>
    <mergeCell ref="B7:C7"/>
    <mergeCell ref="B8:C8"/>
    <mergeCell ref="B9:C9"/>
    <mergeCell ref="B10:C10"/>
    <mergeCell ref="B11:C11"/>
    <mergeCell ref="D2:F2"/>
    <mergeCell ref="G2:I2"/>
    <mergeCell ref="J2:M2"/>
    <mergeCell ref="D3:D4"/>
    <mergeCell ref="E3:E4"/>
    <mergeCell ref="F3:F4"/>
    <mergeCell ref="M3:M4"/>
  </mergeCells>
  <drawing r:id="rId1"/>
</worksheet>
</file>