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ico\Desktop\"/>
    </mc:Choice>
  </mc:AlternateContent>
  <xr:revisionPtr revIDLastSave="0" documentId="13_ncr:1_{54AC8939-A168-4B7D-A10A-68E4076704D6}" xr6:coauthVersionLast="36" xr6:coauthVersionMax="36" xr10:uidLastSave="{00000000-0000-0000-0000-000000000000}"/>
  <bookViews>
    <workbookView xWindow="0" yWindow="0" windowWidth="28800" windowHeight="12225" activeTab="1" xr2:uid="{3C7EE149-11A3-4296-8429-2A35C60CC98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0" i="1"/>
  <c r="D3" i="1"/>
  <c r="E33" i="1"/>
  <c r="D13" i="1"/>
  <c r="D33" i="1" s="1"/>
  <c r="E3" i="1" s="1"/>
  <c r="E13" i="1"/>
  <c r="F3" i="1"/>
  <c r="H33" i="1"/>
  <c r="G33" i="1"/>
  <c r="F33" i="1"/>
  <c r="G3" i="1"/>
  <c r="H3" i="1"/>
  <c r="I3" i="1"/>
  <c r="C13" i="1"/>
  <c r="F13" i="1"/>
  <c r="G13" i="1"/>
  <c r="H13" i="1"/>
  <c r="I13" i="1"/>
  <c r="B13" i="1"/>
  <c r="I33" i="1"/>
  <c r="D30" i="1"/>
  <c r="E30" i="1"/>
  <c r="F30" i="1"/>
  <c r="G30" i="1"/>
  <c r="H30" i="1"/>
  <c r="I30" i="1"/>
  <c r="B30" i="1"/>
  <c r="B33" i="1" s="1"/>
  <c r="C3" i="1" s="1"/>
  <c r="B20" i="1"/>
  <c r="C20" i="1"/>
  <c r="D20" i="1"/>
  <c r="E20" i="1"/>
  <c r="F20" i="1"/>
  <c r="G20" i="1"/>
  <c r="D19" i="1"/>
  <c r="C19" i="1"/>
  <c r="E19" i="1"/>
  <c r="F19" i="1"/>
  <c r="G19" i="1"/>
  <c r="B19" i="1"/>
  <c r="E8" i="1"/>
  <c r="I8" i="1"/>
  <c r="G6" i="1"/>
  <c r="G7" i="1"/>
  <c r="G8" i="1"/>
  <c r="H7" i="1"/>
  <c r="H8" i="1"/>
  <c r="E7" i="1"/>
  <c r="F8" i="1"/>
  <c r="F7" i="1"/>
  <c r="F6" i="1"/>
  <c r="D8" i="1"/>
  <c r="E6" i="1"/>
  <c r="D7" i="1"/>
  <c r="D6" i="1"/>
  <c r="C6" i="1"/>
  <c r="C7" i="1"/>
  <c r="B6" i="1"/>
</calcChain>
</file>

<file path=xl/sharedStrings.xml><?xml version="1.0" encoding="utf-8"?>
<sst xmlns="http://schemas.openxmlformats.org/spreadsheetml/2006/main" count="40" uniqueCount="39">
  <si>
    <t>(+) Entradas de Caixa</t>
  </si>
  <si>
    <t>TOTAL (INICIAL+ENTRADAS)</t>
  </si>
  <si>
    <t>(-) Saídas de Caixa</t>
  </si>
  <si>
    <t>Total de Saídas</t>
  </si>
  <si>
    <t>Disponibilidade Final</t>
  </si>
  <si>
    <t xml:space="preserve">Projeção de vendas </t>
  </si>
  <si>
    <t xml:space="preserve">A vista </t>
  </si>
  <si>
    <t>30 DDL</t>
  </si>
  <si>
    <t>60 DLL</t>
  </si>
  <si>
    <t>Tributos sobre vendas</t>
  </si>
  <si>
    <t>Gastos com publicidade e propaganda</t>
  </si>
  <si>
    <t xml:space="preserve">Duplicatas a receber </t>
  </si>
  <si>
    <t xml:space="preserve">Pagamentos a fornecedores </t>
  </si>
  <si>
    <t xml:space="preserve">Salarios + encargos sociais </t>
  </si>
  <si>
    <t xml:space="preserve">Pró labore </t>
  </si>
  <si>
    <t>Aluguel</t>
  </si>
  <si>
    <t xml:space="preserve">Despesas administrativas </t>
  </si>
  <si>
    <t>Emprestimo</t>
  </si>
  <si>
    <t>Total de entrada</t>
  </si>
  <si>
    <t>Total do mês anterior</t>
  </si>
  <si>
    <t xml:space="preserve">Divida do mês anterior </t>
  </si>
  <si>
    <t>Saldo Inicial</t>
  </si>
  <si>
    <t>Agendamentos</t>
  </si>
  <si>
    <t>Data</t>
  </si>
  <si>
    <t>Horário</t>
  </si>
  <si>
    <t>Funcionário</t>
  </si>
  <si>
    <t>Cliente</t>
  </si>
  <si>
    <t>Quem fez</t>
  </si>
  <si>
    <t>Função</t>
  </si>
  <si>
    <t>Valor do procedimento</t>
  </si>
  <si>
    <t>Métodos de Pagamento</t>
  </si>
  <si>
    <t xml:space="preserve">Cartão </t>
  </si>
  <si>
    <t>Pix</t>
  </si>
  <si>
    <t>Dinheiro</t>
  </si>
  <si>
    <t>Procedimentos</t>
  </si>
  <si>
    <t>Corte</t>
  </si>
  <si>
    <t>Barba</t>
  </si>
  <si>
    <t>Sombracelha</t>
  </si>
  <si>
    <t>BARBEARIA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</si>
</sst>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8" fontId="0" fillId="0" borderId="0" xfId="0" applyNumberFormat="1"/>
    <xf numFmtId="8" fontId="3" fillId="0" borderId="1" xfId="0" applyNumberFormat="1" applyFont="1" applyBorder="1"/>
    <xf numFmtId="0" fontId="3" fillId="0" borderId="0" xfId="0" applyFont="1"/>
    <xf numFmtId="0" fontId="2" fillId="0" borderId="1" xfId="0" applyFont="1" applyBorder="1"/>
    <xf numFmtId="8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/>
    <xf numFmtId="8" fontId="3" fillId="0" borderId="4" xfId="0" applyNumberFormat="1" applyFont="1" applyBorder="1"/>
    <xf numFmtId="0" fontId="3" fillId="0" borderId="3" xfId="0" applyFont="1" applyBorder="1"/>
    <xf numFmtId="17" fontId="0" fillId="0" borderId="1" xfId="0" applyNumberFormat="1" applyBorder="1"/>
    <xf numFmtId="8" fontId="3" fillId="5" borderId="1" xfId="0" applyNumberFormat="1" applyFont="1" applyFill="1" applyBorder="1"/>
    <xf numFmtId="8" fontId="0" fillId="5" borderId="1" xfId="0" applyNumberFormat="1" applyFill="1" applyBorder="1"/>
    <xf numFmtId="8" fontId="3" fillId="6" borderId="1" xfId="0" applyNumberFormat="1" applyFont="1" applyFill="1" applyBorder="1"/>
    <xf numFmtId="8" fontId="0" fillId="6" borderId="1" xfId="0" applyNumberFormat="1" applyFill="1" applyBorder="1"/>
    <xf numFmtId="8" fontId="3" fillId="7" borderId="1" xfId="0" applyNumberFormat="1" applyFont="1" applyFill="1" applyBorder="1"/>
    <xf numFmtId="17" fontId="2" fillId="7" borderId="1" xfId="0" applyNumberFormat="1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8" fontId="3" fillId="2" borderId="1" xfId="0" applyNumberFormat="1" applyFont="1" applyFill="1" applyBorder="1"/>
    <xf numFmtId="17" fontId="2" fillId="3" borderId="1" xfId="0" applyNumberFormat="1" applyFont="1" applyFill="1" applyBorder="1" applyAlignment="1">
      <alignment horizontal="center"/>
    </xf>
    <xf numFmtId="8" fontId="3" fillId="3" borderId="1" xfId="0" applyNumberFormat="1" applyFont="1" applyFill="1" applyBorder="1"/>
    <xf numFmtId="17" fontId="2" fillId="8" borderId="1" xfId="0" applyNumberFormat="1" applyFont="1" applyFill="1" applyBorder="1" applyAlignment="1">
      <alignment horizontal="center"/>
    </xf>
    <xf numFmtId="8" fontId="3" fillId="8" borderId="1" xfId="0" applyNumberFormat="1" applyFont="1" applyFill="1" applyBorder="1"/>
    <xf numFmtId="17" fontId="2" fillId="10" borderId="1" xfId="0" applyNumberFormat="1" applyFont="1" applyFill="1" applyBorder="1" applyAlignment="1">
      <alignment horizontal="center"/>
    </xf>
    <xf numFmtId="8" fontId="3" fillId="10" borderId="1" xfId="0" applyNumberFormat="1" applyFont="1" applyFill="1" applyBorder="1"/>
    <xf numFmtId="164" fontId="3" fillId="0" borderId="1" xfId="0" applyNumberFormat="1" applyFont="1" applyBorder="1"/>
    <xf numFmtId="0" fontId="3" fillId="0" borderId="5" xfId="0" applyFont="1" applyBorder="1"/>
    <xf numFmtId="0" fontId="0" fillId="0" borderId="5" xfId="0" applyBorder="1"/>
    <xf numFmtId="0" fontId="3" fillId="0" borderId="0" xfId="0" applyFont="1" applyBorder="1"/>
    <xf numFmtId="0" fontId="0" fillId="0" borderId="0" xfId="0" applyBorder="1"/>
    <xf numFmtId="17" fontId="2" fillId="9" borderId="1" xfId="0" applyNumberFormat="1" applyFont="1" applyFill="1" applyBorder="1" applyAlignment="1">
      <alignment horizontal="center"/>
    </xf>
    <xf numFmtId="8" fontId="3" fillId="9" borderId="1" xfId="0" applyNumberFormat="1" applyFont="1" applyFill="1" applyBorder="1"/>
    <xf numFmtId="8" fontId="0" fillId="3" borderId="1" xfId="0" applyNumberFormat="1" applyFill="1" applyBorder="1"/>
    <xf numFmtId="8" fontId="0" fillId="4" borderId="1" xfId="0" applyNumberFormat="1" applyFill="1" applyBorder="1"/>
    <xf numFmtId="8" fontId="3" fillId="4" borderId="1" xfId="0" applyNumberFormat="1" applyFont="1" applyFill="1" applyBorder="1"/>
    <xf numFmtId="0" fontId="2" fillId="0" borderId="6" xfId="0" applyFont="1" applyFill="1" applyBorder="1"/>
    <xf numFmtId="164" fontId="0" fillId="0" borderId="0" xfId="0" applyNumberFormat="1"/>
    <xf numFmtId="8" fontId="3" fillId="11" borderId="2" xfId="0" applyNumberFormat="1" applyFont="1" applyFill="1" applyBorder="1"/>
    <xf numFmtId="8" fontId="3" fillId="11" borderId="4" xfId="0" applyNumberFormat="1" applyFont="1" applyFill="1" applyBorder="1"/>
    <xf numFmtId="8" fontId="3" fillId="11" borderId="1" xfId="0" applyNumberFormat="1" applyFont="1" applyFill="1" applyBorder="1"/>
    <xf numFmtId="0" fontId="0" fillId="11" borderId="1" xfId="0" applyFill="1" applyBorder="1"/>
    <xf numFmtId="164" fontId="3" fillId="11" borderId="2" xfId="0" applyNumberFormat="1" applyFont="1" applyFill="1" applyBorder="1"/>
    <xf numFmtId="164" fontId="3" fillId="11" borderId="4" xfId="0" applyNumberFormat="1" applyFont="1" applyFill="1" applyBorder="1"/>
    <xf numFmtId="164" fontId="3" fillId="11" borderId="1" xfId="0" applyNumberFormat="1" applyFont="1" applyFill="1" applyBorder="1"/>
    <xf numFmtId="44" fontId="0" fillId="11" borderId="1" xfId="0" applyNumberFormat="1" applyFill="1" applyBorder="1"/>
    <xf numFmtId="0" fontId="3" fillId="11" borderId="2" xfId="0" applyFont="1" applyFill="1" applyBorder="1"/>
    <xf numFmtId="0" fontId="3" fillId="11" borderId="4" xfId="0" applyFont="1" applyFill="1" applyBorder="1"/>
    <xf numFmtId="0" fontId="3" fillId="11" borderId="1" xfId="0" applyFont="1" applyFill="1" applyBorder="1"/>
    <xf numFmtId="8" fontId="4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1680-32EC-465E-B31B-5FDA86DE1137}">
  <dimension ref="A1:J33"/>
  <sheetViews>
    <sheetView workbookViewId="0">
      <selection activeCell="E3" sqref="E3"/>
    </sheetView>
  </sheetViews>
  <sheetFormatPr defaultRowHeight="15" x14ac:dyDescent="0.25"/>
  <cols>
    <col min="1" max="1" width="53.7109375" bestFit="1" customWidth="1"/>
    <col min="2" max="2" width="25.140625" customWidth="1"/>
    <col min="3" max="3" width="19.140625" customWidth="1"/>
    <col min="4" max="4" width="15.42578125" bestFit="1" customWidth="1"/>
    <col min="5" max="6" width="16.42578125" bestFit="1" customWidth="1"/>
    <col min="7" max="7" width="14.7109375" bestFit="1" customWidth="1"/>
    <col min="8" max="8" width="16.5703125" customWidth="1"/>
    <col min="9" max="9" width="14.5703125" customWidth="1"/>
    <col min="10" max="10" width="15" customWidth="1"/>
  </cols>
  <sheetData>
    <row r="1" spans="1:10" x14ac:dyDescent="0.25">
      <c r="A1" s="7"/>
      <c r="B1" s="20">
        <v>44866</v>
      </c>
      <c r="C1" s="22">
        <v>44896</v>
      </c>
      <c r="D1" s="24">
        <v>44927</v>
      </c>
      <c r="E1" s="19">
        <v>44958</v>
      </c>
      <c r="F1" s="33">
        <v>44986</v>
      </c>
      <c r="G1" s="26">
        <v>45017</v>
      </c>
      <c r="H1" s="13">
        <v>45047</v>
      </c>
      <c r="I1" s="13">
        <v>45078</v>
      </c>
    </row>
    <row r="2" spans="1:10" x14ac:dyDescent="0.25">
      <c r="A2" s="3" t="s">
        <v>5</v>
      </c>
      <c r="B2" s="21">
        <v>500000</v>
      </c>
      <c r="C2" s="23">
        <v>512000</v>
      </c>
      <c r="D2" s="25">
        <v>580000</v>
      </c>
      <c r="E2" s="18">
        <v>635000</v>
      </c>
      <c r="F2" s="34">
        <v>690000</v>
      </c>
      <c r="G2" s="27">
        <v>750000</v>
      </c>
      <c r="H2" s="2"/>
      <c r="I2" s="2"/>
    </row>
    <row r="3" spans="1:10" x14ac:dyDescent="0.25">
      <c r="A3" s="3" t="s">
        <v>21</v>
      </c>
      <c r="B3" s="21">
        <v>0</v>
      </c>
      <c r="C3" s="5">
        <f>B33</f>
        <v>-417200</v>
      </c>
      <c r="D3" s="5">
        <f t="shared" ref="D3:I3" si="0">C33</f>
        <v>-213680</v>
      </c>
      <c r="E3" s="51">
        <f t="shared" si="0"/>
        <v>71800</v>
      </c>
      <c r="F3" s="5">
        <f t="shared" si="0"/>
        <v>494250</v>
      </c>
      <c r="G3" s="5">
        <f t="shared" si="0"/>
        <v>36700</v>
      </c>
      <c r="H3" s="5">
        <f t="shared" si="0"/>
        <v>89050</v>
      </c>
      <c r="I3" s="5">
        <f t="shared" si="0"/>
        <v>484000.00000000006</v>
      </c>
    </row>
    <row r="4" spans="1:10" x14ac:dyDescent="0.25">
      <c r="A4" s="7"/>
      <c r="B4" s="10"/>
      <c r="C4" s="10"/>
      <c r="D4" s="10"/>
      <c r="E4" s="10"/>
      <c r="F4" s="10"/>
      <c r="G4" s="10"/>
      <c r="H4" s="2"/>
      <c r="I4" s="2"/>
    </row>
    <row r="5" spans="1:10" x14ac:dyDescent="0.25">
      <c r="A5" s="3" t="s">
        <v>0</v>
      </c>
      <c r="B5" s="10"/>
      <c r="C5" s="10"/>
      <c r="D5" s="10"/>
      <c r="E5" s="10"/>
      <c r="F5" s="10"/>
      <c r="G5" s="10"/>
      <c r="H5" s="2"/>
      <c r="I5" s="2"/>
    </row>
    <row r="6" spans="1:10" x14ac:dyDescent="0.25">
      <c r="A6" s="7" t="s">
        <v>6</v>
      </c>
      <c r="B6" s="21">
        <f t="shared" ref="B6:G6" si="1">B2*0.15</f>
        <v>75000</v>
      </c>
      <c r="C6" s="35">
        <f t="shared" si="1"/>
        <v>76800</v>
      </c>
      <c r="D6" s="36">
        <f t="shared" si="1"/>
        <v>87000</v>
      </c>
      <c r="E6" s="18">
        <f t="shared" si="1"/>
        <v>95250</v>
      </c>
      <c r="F6" s="14">
        <f t="shared" si="1"/>
        <v>103500</v>
      </c>
      <c r="G6" s="16">
        <f t="shared" si="1"/>
        <v>112500</v>
      </c>
      <c r="H6" s="2"/>
      <c r="I6" s="2"/>
    </row>
    <row r="7" spans="1:10" x14ac:dyDescent="0.25">
      <c r="A7" s="7" t="s">
        <v>7</v>
      </c>
      <c r="B7" s="5"/>
      <c r="C7" s="21">
        <f>B2*0.3</f>
        <v>150000</v>
      </c>
      <c r="D7" s="23">
        <f>C2*0.3</f>
        <v>153600</v>
      </c>
      <c r="E7" s="37">
        <f>C2*0.6</f>
        <v>307200</v>
      </c>
      <c r="F7" s="18">
        <f>E2*0.3</f>
        <v>190500</v>
      </c>
      <c r="G7" s="14">
        <f>F2*0.3</f>
        <v>207000</v>
      </c>
      <c r="H7" s="17">
        <f>G2*0.15</f>
        <v>112500</v>
      </c>
      <c r="I7" s="2"/>
    </row>
    <row r="8" spans="1:10" x14ac:dyDescent="0.25">
      <c r="A8" s="7" t="s">
        <v>8</v>
      </c>
      <c r="B8" s="5"/>
      <c r="C8" s="5"/>
      <c r="D8" s="21">
        <f t="shared" ref="D8:I8" si="2">B2*0.55</f>
        <v>275000</v>
      </c>
      <c r="E8" s="23">
        <f t="shared" si="2"/>
        <v>281600</v>
      </c>
      <c r="F8" s="37">
        <f t="shared" si="2"/>
        <v>319000</v>
      </c>
      <c r="G8" s="18">
        <f t="shared" si="2"/>
        <v>349250</v>
      </c>
      <c r="H8" s="15">
        <f t="shared" si="2"/>
        <v>379500.00000000006</v>
      </c>
      <c r="I8" s="17">
        <f t="shared" si="2"/>
        <v>412500.00000000006</v>
      </c>
    </row>
    <row r="9" spans="1:10" x14ac:dyDescent="0.25">
      <c r="A9" s="7" t="s">
        <v>11</v>
      </c>
      <c r="B9" s="28">
        <v>150000</v>
      </c>
      <c r="C9" s="28">
        <v>180000</v>
      </c>
      <c r="D9" s="28">
        <v>210000</v>
      </c>
      <c r="E9" s="28">
        <v>300000</v>
      </c>
      <c r="F9" s="28">
        <v>120000</v>
      </c>
      <c r="G9" s="28">
        <v>175000</v>
      </c>
      <c r="H9" s="2"/>
      <c r="I9" s="2"/>
    </row>
    <row r="10" spans="1:10" x14ac:dyDescent="0.25">
      <c r="A10" s="7" t="s">
        <v>17</v>
      </c>
      <c r="B10" s="5"/>
      <c r="C10" s="5"/>
      <c r="D10" s="5"/>
      <c r="E10" s="28">
        <v>200000</v>
      </c>
      <c r="F10" s="10"/>
      <c r="G10" s="10"/>
      <c r="H10" s="2"/>
      <c r="I10" s="2"/>
      <c r="J10" s="32"/>
    </row>
    <row r="11" spans="1:10" x14ac:dyDescent="0.25">
      <c r="A11" s="38" t="s">
        <v>19</v>
      </c>
      <c r="C11" s="39"/>
      <c r="D11" s="39"/>
      <c r="E11" s="39"/>
      <c r="F11" s="39"/>
      <c r="G11" s="39"/>
      <c r="H11" s="39"/>
      <c r="I11" s="39"/>
      <c r="J11" s="32"/>
    </row>
    <row r="12" spans="1:10" x14ac:dyDescent="0.25">
      <c r="G12" s="32"/>
      <c r="H12" s="32"/>
      <c r="I12" s="32"/>
      <c r="J12" s="32"/>
    </row>
    <row r="13" spans="1:10" x14ac:dyDescent="0.25">
      <c r="A13" s="38" t="s">
        <v>18</v>
      </c>
      <c r="B13" s="4">
        <f>SUM(B6:B9)</f>
        <v>225000</v>
      </c>
      <c r="C13" s="4">
        <f>SUM(C6:C9)</f>
        <v>406800</v>
      </c>
      <c r="D13" s="4">
        <f>SUM(D6:D9)</f>
        <v>725600</v>
      </c>
      <c r="E13" s="4">
        <f>SUM(E6:E10)</f>
        <v>1184050</v>
      </c>
      <c r="F13" s="4">
        <f t="shared" ref="F13:I13" si="3">SUM(F6:F9)</f>
        <v>733000</v>
      </c>
      <c r="G13" s="4">
        <f t="shared" si="3"/>
        <v>843750</v>
      </c>
      <c r="H13" s="4">
        <f t="shared" si="3"/>
        <v>492000.00000000006</v>
      </c>
      <c r="I13" s="4">
        <f t="shared" si="3"/>
        <v>412500.00000000006</v>
      </c>
      <c r="J13" s="32"/>
    </row>
    <row r="14" spans="1:10" x14ac:dyDescent="0.25">
      <c r="J14" s="32"/>
    </row>
    <row r="15" spans="1:10" x14ac:dyDescent="0.25">
      <c r="J15" s="32"/>
    </row>
    <row r="16" spans="1:10" x14ac:dyDescent="0.25">
      <c r="A16" s="3" t="s">
        <v>1</v>
      </c>
      <c r="B16" s="8"/>
      <c r="C16" s="8"/>
      <c r="D16" s="8"/>
      <c r="E16" s="8"/>
      <c r="F16" s="5"/>
      <c r="G16" s="5"/>
      <c r="H16" s="2"/>
      <c r="I16" s="2"/>
    </row>
    <row r="17" spans="1:9" x14ac:dyDescent="0.25">
      <c r="A17" s="1"/>
      <c r="B17" s="6"/>
      <c r="C17" s="6"/>
      <c r="D17" s="6"/>
      <c r="E17" s="6"/>
      <c r="F17" s="6"/>
      <c r="G17" s="31"/>
      <c r="H17" s="32"/>
      <c r="I17" s="32"/>
    </row>
    <row r="18" spans="1:9" x14ac:dyDescent="0.25">
      <c r="A18" s="3" t="s">
        <v>2</v>
      </c>
      <c r="B18" s="6"/>
      <c r="C18" s="6"/>
      <c r="D18" s="6"/>
      <c r="E18" s="6"/>
      <c r="F18" s="6"/>
      <c r="G18" s="29"/>
      <c r="H18" s="30"/>
      <c r="I18" s="30"/>
    </row>
    <row r="19" spans="1:9" x14ac:dyDescent="0.25">
      <c r="A19" s="7" t="s">
        <v>9</v>
      </c>
      <c r="B19" s="40">
        <f t="shared" ref="B19:G19" si="4">B2*0.18</f>
        <v>90000</v>
      </c>
      <c r="C19" s="40">
        <f t="shared" si="4"/>
        <v>92160</v>
      </c>
      <c r="D19" s="40">
        <f t="shared" si="4"/>
        <v>104400</v>
      </c>
      <c r="E19" s="40">
        <f t="shared" si="4"/>
        <v>114300</v>
      </c>
      <c r="F19" s="41">
        <f t="shared" si="4"/>
        <v>124200</v>
      </c>
      <c r="G19" s="42">
        <f t="shared" si="4"/>
        <v>135000</v>
      </c>
      <c r="H19" s="43"/>
      <c r="I19" s="43"/>
    </row>
    <row r="20" spans="1:9" x14ac:dyDescent="0.25">
      <c r="A20" s="7" t="s">
        <v>10</v>
      </c>
      <c r="B20" s="40">
        <f t="shared" ref="B20:G20" si="5">B2*0.12</f>
        <v>60000</v>
      </c>
      <c r="C20" s="40">
        <f t="shared" si="5"/>
        <v>61440</v>
      </c>
      <c r="D20" s="40">
        <f t="shared" si="5"/>
        <v>69600</v>
      </c>
      <c r="E20" s="40">
        <f t="shared" si="5"/>
        <v>76200</v>
      </c>
      <c r="F20" s="41">
        <f t="shared" si="5"/>
        <v>82800</v>
      </c>
      <c r="G20" s="42">
        <f t="shared" si="5"/>
        <v>90000</v>
      </c>
      <c r="H20" s="43"/>
      <c r="I20" s="43"/>
    </row>
    <row r="21" spans="1:9" x14ac:dyDescent="0.25">
      <c r="A21" s="7" t="s">
        <v>12</v>
      </c>
      <c r="B21" s="40">
        <v>225000</v>
      </c>
      <c r="C21" s="40">
        <v>199680</v>
      </c>
      <c r="D21" s="40">
        <v>272600</v>
      </c>
      <c r="E21" s="40">
        <v>292100</v>
      </c>
      <c r="F21" s="41">
        <v>282100</v>
      </c>
      <c r="G21" s="42">
        <v>322500</v>
      </c>
      <c r="H21" s="43"/>
      <c r="I21" s="43"/>
    </row>
    <row r="22" spans="1:9" x14ac:dyDescent="0.25">
      <c r="A22" s="7" t="s">
        <v>13</v>
      </c>
      <c r="B22" s="40">
        <v>230000</v>
      </c>
      <c r="C22" s="40">
        <v>230000</v>
      </c>
      <c r="D22" s="40">
        <v>170000</v>
      </c>
      <c r="E22" s="40">
        <v>170000</v>
      </c>
      <c r="F22" s="41">
        <v>170000</v>
      </c>
      <c r="G22" s="42">
        <v>170000</v>
      </c>
      <c r="H22" s="43"/>
      <c r="I22" s="43"/>
    </row>
    <row r="23" spans="1:9" x14ac:dyDescent="0.25">
      <c r="A23" s="7" t="s">
        <v>14</v>
      </c>
      <c r="B23" s="40">
        <v>30000</v>
      </c>
      <c r="C23" s="40">
        <v>30000</v>
      </c>
      <c r="D23" s="40">
        <v>30000</v>
      </c>
      <c r="E23" s="40">
        <v>30000</v>
      </c>
      <c r="F23" s="41">
        <v>30000</v>
      </c>
      <c r="G23" s="42">
        <v>30000</v>
      </c>
      <c r="H23" s="43"/>
      <c r="I23" s="43"/>
    </row>
    <row r="24" spans="1:9" x14ac:dyDescent="0.25">
      <c r="A24" s="7" t="s">
        <v>15</v>
      </c>
      <c r="B24" s="44">
        <v>5000</v>
      </c>
      <c r="C24" s="44">
        <v>5000</v>
      </c>
      <c r="D24" s="44">
        <v>5000</v>
      </c>
      <c r="E24" s="44">
        <v>5000</v>
      </c>
      <c r="F24" s="45">
        <v>5000</v>
      </c>
      <c r="G24" s="46">
        <v>5000</v>
      </c>
      <c r="H24" s="43"/>
      <c r="I24" s="43"/>
    </row>
    <row r="25" spans="1:9" x14ac:dyDescent="0.25">
      <c r="A25" s="7" t="s">
        <v>16</v>
      </c>
      <c r="B25" s="40">
        <v>2200</v>
      </c>
      <c r="C25" s="40">
        <v>2200</v>
      </c>
      <c r="D25" s="40">
        <v>2200</v>
      </c>
      <c r="E25" s="40">
        <v>2200</v>
      </c>
      <c r="F25" s="41">
        <v>2200</v>
      </c>
      <c r="G25" s="42">
        <v>2200</v>
      </c>
      <c r="H25" s="43"/>
      <c r="I25" s="43"/>
    </row>
    <row r="26" spans="1:9" x14ac:dyDescent="0.25">
      <c r="A26" s="7" t="s">
        <v>17</v>
      </c>
      <c r="B26" s="40"/>
      <c r="C26" s="40"/>
      <c r="D26" s="40"/>
      <c r="E26" s="40"/>
      <c r="F26" s="41"/>
      <c r="G26" s="42"/>
      <c r="H26" s="47">
        <v>8000</v>
      </c>
      <c r="I26" s="47">
        <v>8000</v>
      </c>
    </row>
    <row r="27" spans="1:9" x14ac:dyDescent="0.25">
      <c r="A27" s="7" t="s">
        <v>20</v>
      </c>
      <c r="B27" s="48"/>
      <c r="C27" s="44"/>
      <c r="D27" s="48"/>
      <c r="E27" s="48"/>
      <c r="F27" s="49"/>
      <c r="G27" s="50"/>
      <c r="H27" s="43"/>
      <c r="I27" s="43"/>
    </row>
    <row r="28" spans="1:9" x14ac:dyDescent="0.25">
      <c r="A28" s="7"/>
      <c r="B28" s="9"/>
      <c r="C28" s="10"/>
      <c r="D28" s="10"/>
      <c r="E28" s="10"/>
      <c r="F28" s="12"/>
      <c r="G28" s="10"/>
      <c r="H28" s="2"/>
      <c r="I28" s="2"/>
    </row>
    <row r="29" spans="1:9" x14ac:dyDescent="0.25">
      <c r="A29" s="7"/>
      <c r="B29" s="9"/>
      <c r="C29" s="10"/>
      <c r="D29" s="10"/>
      <c r="E29" s="10"/>
      <c r="F29" s="12"/>
      <c r="G29" s="10"/>
      <c r="H29" s="2"/>
      <c r="I29" s="2"/>
    </row>
    <row r="30" spans="1:9" x14ac:dyDescent="0.25">
      <c r="A30" s="7" t="s">
        <v>3</v>
      </c>
      <c r="B30" s="8">
        <f>SUM(B19:B26)</f>
        <v>642200</v>
      </c>
      <c r="C30" s="8">
        <f>SUM(C19:C26)</f>
        <v>620480</v>
      </c>
      <c r="D30" s="8">
        <f t="shared" ref="D30:I30" si="6">SUM(D19:D26)</f>
        <v>653800</v>
      </c>
      <c r="E30" s="8">
        <f t="shared" si="6"/>
        <v>689800</v>
      </c>
      <c r="F30" s="8">
        <f t="shared" si="6"/>
        <v>696300</v>
      </c>
      <c r="G30" s="8">
        <f t="shared" si="6"/>
        <v>754700</v>
      </c>
      <c r="H30" s="8">
        <f t="shared" si="6"/>
        <v>8000</v>
      </c>
      <c r="I30" s="8">
        <f t="shared" si="6"/>
        <v>8000</v>
      </c>
    </row>
    <row r="31" spans="1:9" x14ac:dyDescent="0.25">
      <c r="B31" s="8"/>
      <c r="C31" s="8"/>
      <c r="D31" s="8"/>
      <c r="E31" s="8"/>
      <c r="F31" s="11"/>
      <c r="G31" s="5"/>
      <c r="H31" s="2"/>
      <c r="I31" s="2"/>
    </row>
    <row r="32" spans="1:9" x14ac:dyDescent="0.25">
      <c r="A32" s="1"/>
      <c r="B32" s="6"/>
      <c r="C32" s="6"/>
      <c r="D32" s="6"/>
      <c r="E32" s="6"/>
      <c r="F32" s="6"/>
      <c r="G32" s="6"/>
    </row>
    <row r="33" spans="1:9" x14ac:dyDescent="0.25">
      <c r="A33" s="3" t="s">
        <v>4</v>
      </c>
      <c r="B33" s="5">
        <f t="shared" ref="B33:H33" si="7">B13-B30</f>
        <v>-417200</v>
      </c>
      <c r="C33" s="5">
        <f t="shared" si="7"/>
        <v>-213680</v>
      </c>
      <c r="D33" s="5">
        <f t="shared" si="7"/>
        <v>71800</v>
      </c>
      <c r="E33" s="5">
        <f t="shared" si="7"/>
        <v>494250</v>
      </c>
      <c r="F33" s="5">
        <f t="shared" si="7"/>
        <v>36700</v>
      </c>
      <c r="G33" s="5">
        <f t="shared" si="7"/>
        <v>89050</v>
      </c>
      <c r="H33" s="5">
        <f t="shared" si="7"/>
        <v>484000.00000000006</v>
      </c>
      <c r="I33" s="5">
        <f t="shared" ref="I33" si="8">I13-I30</f>
        <v>404500.00000000006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0809-EE92-4C2C-BA1D-38462A3D03DD}">
  <dimension ref="D3:Q20"/>
  <sheetViews>
    <sheetView tabSelected="1" topLeftCell="C1" zoomScale="85" zoomScaleNormal="85" workbookViewId="0">
      <selection activeCell="J27" sqref="J27"/>
    </sheetView>
  </sheetViews>
  <sheetFormatPr defaultRowHeight="15" x14ac:dyDescent="0.25"/>
  <cols>
    <col min="7" max="7" width="12.7109375" customWidth="1"/>
    <col min="9" max="9" width="21.85546875" bestFit="1" customWidth="1"/>
    <col min="15" max="15" width="12.42578125" bestFit="1" customWidth="1"/>
  </cols>
  <sheetData>
    <row r="3" spans="4:17" x14ac:dyDescent="0.25">
      <c r="D3" s="52" t="s">
        <v>38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spans="4:17" x14ac:dyDescent="0.25">
      <c r="D4" s="52" t="s">
        <v>22</v>
      </c>
      <c r="E4" s="52"/>
      <c r="F4" s="52"/>
      <c r="G4" s="53" t="s">
        <v>27</v>
      </c>
      <c r="H4" s="56"/>
      <c r="I4" s="54"/>
      <c r="J4" s="53" t="s">
        <v>30</v>
      </c>
      <c r="K4" s="56"/>
      <c r="L4" s="54"/>
      <c r="M4" s="53" t="s">
        <v>34</v>
      </c>
      <c r="N4" s="56"/>
      <c r="O4" s="54"/>
      <c r="P4" s="2"/>
      <c r="Q4" s="2"/>
    </row>
    <row r="5" spans="4:17" x14ac:dyDescent="0.25">
      <c r="D5" s="2" t="s">
        <v>23</v>
      </c>
      <c r="E5" s="2" t="s">
        <v>24</v>
      </c>
      <c r="F5" t="s">
        <v>26</v>
      </c>
      <c r="G5" s="55" t="s">
        <v>25</v>
      </c>
      <c r="H5" s="55" t="s">
        <v>28</v>
      </c>
      <c r="I5" s="55" t="s">
        <v>29</v>
      </c>
      <c r="J5" s="2" t="s">
        <v>31</v>
      </c>
      <c r="K5" s="2" t="s">
        <v>32</v>
      </c>
      <c r="L5" s="2" t="s">
        <v>33</v>
      </c>
      <c r="M5" s="2" t="s">
        <v>35</v>
      </c>
      <c r="N5" s="2" t="s">
        <v>36</v>
      </c>
      <c r="O5" s="2" t="s">
        <v>37</v>
      </c>
      <c r="P5" s="2"/>
      <c r="Q5" s="2"/>
    </row>
    <row r="6" spans="4:17" x14ac:dyDescent="0.25">
      <c r="D6" s="2"/>
      <c r="E6" s="2"/>
      <c r="F6" s="2"/>
      <c r="G6" s="55"/>
      <c r="H6" s="55"/>
      <c r="I6" s="55"/>
      <c r="J6" s="2"/>
      <c r="K6" s="2"/>
      <c r="L6" s="2"/>
      <c r="M6" s="2"/>
      <c r="N6" s="2"/>
      <c r="O6" s="2"/>
      <c r="P6" s="2"/>
      <c r="Q6" s="2"/>
    </row>
    <row r="7" spans="4:17" x14ac:dyDescent="0.25">
      <c r="D7" s="2"/>
      <c r="E7" s="2"/>
      <c r="F7" s="2"/>
      <c r="G7" s="55"/>
      <c r="H7" s="55"/>
      <c r="I7" s="55"/>
      <c r="J7" s="2"/>
      <c r="K7" s="2"/>
      <c r="L7" s="2"/>
      <c r="M7" s="2"/>
      <c r="N7" s="2"/>
      <c r="O7" s="2"/>
      <c r="P7" s="2"/>
      <c r="Q7" s="2"/>
    </row>
    <row r="8" spans="4:17" x14ac:dyDescent="0.25">
      <c r="D8" s="2"/>
      <c r="E8" s="2"/>
      <c r="F8" s="2"/>
      <c r="G8" s="55"/>
      <c r="H8" s="55"/>
      <c r="I8" s="55"/>
      <c r="J8" s="2"/>
      <c r="K8" s="2"/>
      <c r="L8" s="2"/>
      <c r="M8" s="2"/>
      <c r="N8" s="2"/>
      <c r="O8" s="2"/>
      <c r="P8" s="2"/>
      <c r="Q8" s="2"/>
    </row>
    <row r="9" spans="4:17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4:17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4:17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4:17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4:17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4:17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4:17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4:17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4:17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4:17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4:17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4:17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mergeCells count="5">
    <mergeCell ref="D3:Q3"/>
    <mergeCell ref="D4:F4"/>
    <mergeCell ref="G4:I4"/>
    <mergeCell ref="J4:L4"/>
    <mergeCell ref="M4:O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Tecnico</cp:lastModifiedBy>
  <dcterms:created xsi:type="dcterms:W3CDTF">2023-09-07T00:18:15Z</dcterms:created>
  <dcterms:modified xsi:type="dcterms:W3CDTF">2023-09-15T23:32:16Z</dcterms:modified>
</cp:coreProperties>
</file>