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636" documentId="13_ncr:1_{D7B31631-9EC2-A043-AB5E-59F176544080}" xr6:coauthVersionLast="47" xr6:coauthVersionMax="47" xr10:uidLastSave="{93D3E31E-FD6E-4CF1-B291-DFA1F06CC451}"/>
  <bookViews>
    <workbookView xWindow="0" yWindow="504" windowWidth="18804" windowHeight="11856" tabRatio="599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AB3771" i="1" s="1"/>
  <c r="AC3771" i="1" s="1"/>
  <c r="Z3772" i="1"/>
  <c r="AB3772" i="1" s="1"/>
  <c r="AC3772" i="1" s="1"/>
  <c r="Z3773" i="1"/>
  <c r="AB3773" i="1" s="1"/>
  <c r="AC3773" i="1" s="1"/>
  <c r="Z3774" i="1"/>
  <c r="AB3774" i="1" s="1"/>
  <c r="AC3774" i="1" s="1"/>
  <c r="Z3775" i="1"/>
  <c r="AB3775" i="1" s="1"/>
  <c r="AC3775" i="1" s="1"/>
  <c r="Z3776" i="1"/>
  <c r="AB3776" i="1" s="1"/>
  <c r="AC3776" i="1" s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70" i="1" l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776" i="1" l="1"/>
  <c r="AK3772" i="1"/>
  <c r="AJ3773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K3774" i="1" s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773" i="1" l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<sst xmlns="http://schemas.openxmlformats.org/spreadsheetml/2006/main" count="45178" uniqueCount="3610">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</sst>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zoomScale="70" zoomScaleNormal="70" workbookViewId="0">
      <pane ySplit="1" topLeftCell="A3759" activePane="bottomLeft" state="frozen"/>
      <selection activeCell="L1" sqref="L1"/>
      <selection pane="bottomLeft" activeCell="K3777" sqref="K3777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42599742.292141587</v>
      </c>
      <c r="AJ80" s="19">
        <f t="shared" si="24"/>
        <v>5042843.9600569932</v>
      </c>
      <c r="AK80" s="20">
        <f t="shared" si="25"/>
        <v>0.11837733490202947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42599742.292141587</v>
      </c>
      <c r="AJ250" s="19">
        <f t="shared" si="77"/>
        <v>5042843.9600569932</v>
      </c>
      <c r="AK250" s="20">
        <f t="shared" si="78"/>
        <v>0.11837733490202947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42599742.292141587</v>
      </c>
      <c r="AJ310" s="19">
        <f t="shared" si="97"/>
        <v>5042843.9600569932</v>
      </c>
      <c r="AK310" s="20">
        <f t="shared" si="98"/>
        <v>0.11837733490202947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42599742.292141587</v>
      </c>
      <c r="AJ311" s="19">
        <f t="shared" si="97"/>
        <v>5042843.9600569932</v>
      </c>
      <c r="AK311" s="20">
        <f t="shared" si="98"/>
        <v>0.11837733490202947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42599742.292141587</v>
      </c>
      <c r="AJ342" s="19">
        <f t="shared" si="116"/>
        <v>5042843.9600569932</v>
      </c>
      <c r="AK342" s="20">
        <f t="shared" si="117"/>
        <v>0.11837733490202947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42599742.292141587</v>
      </c>
      <c r="AJ343" s="19">
        <f t="shared" si="116"/>
        <v>5042843.9600569932</v>
      </c>
      <c r="AK343" s="20">
        <f t="shared" si="117"/>
        <v>0.11837733490202947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42599742.292141587</v>
      </c>
      <c r="AJ505" s="19">
        <f t="shared" si="152"/>
        <v>5042843.9600569932</v>
      </c>
      <c r="AK505" s="20">
        <f t="shared" si="153"/>
        <v>0.11837733490202947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42599742.292141587</v>
      </c>
      <c r="AJ506" s="19">
        <f t="shared" si="152"/>
        <v>5042843.9600569932</v>
      </c>
      <c r="AK506" s="20">
        <f t="shared" si="153"/>
        <v>0.11837733490202947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42599742.292141587</v>
      </c>
      <c r="AJ507" s="19">
        <f t="shared" si="152"/>
        <v>5042843.9600569932</v>
      </c>
      <c r="AK507" s="20">
        <f t="shared" si="153"/>
        <v>0.11837733490202947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42599742.292141587</v>
      </c>
      <c r="AJ508" s="19">
        <f t="shared" si="152"/>
        <v>5042843.9600569932</v>
      </c>
      <c r="AK508" s="20">
        <f t="shared" si="153"/>
        <v>0.11837733490202947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42599742.292141587</v>
      </c>
      <c r="AJ540" s="19">
        <f t="shared" si="170"/>
        <v>5042843.9600569932</v>
      </c>
      <c r="AK540" s="20">
        <f t="shared" si="171"/>
        <v>0.11837733490202947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42599742.292141587</v>
      </c>
      <c r="AJ541" s="19">
        <f t="shared" si="170"/>
        <v>5042843.9600569932</v>
      </c>
      <c r="AK541" s="20">
        <f t="shared" si="171"/>
        <v>0.11837733490202947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42599742.292141587</v>
      </c>
      <c r="AJ542" s="19">
        <f t="shared" si="170"/>
        <v>5042843.9600569932</v>
      </c>
      <c r="AK542" s="20">
        <f t="shared" si="171"/>
        <v>0.11837733490202947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42599742.292141587</v>
      </c>
      <c r="AJ622" s="19">
        <f t="shared" si="189"/>
        <v>5042843.9600569932</v>
      </c>
      <c r="AK622" s="20">
        <f t="shared" si="190"/>
        <v>0.11837733490202947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42599742.292141587</v>
      </c>
      <c r="AJ633" s="19">
        <f t="shared" si="189"/>
        <v>5042843.9600569932</v>
      </c>
      <c r="AK633" s="20">
        <f t="shared" si="190"/>
        <v>0.11837733490202947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42599742.292141587</v>
      </c>
      <c r="AJ634" s="19">
        <f t="shared" si="189"/>
        <v>5042843.9600569932</v>
      </c>
      <c r="AK634" s="20">
        <f t="shared" si="190"/>
        <v>0.11837733490202947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42599742.292141587</v>
      </c>
      <c r="AJ1429" s="19">
        <f t="shared" si="430"/>
        <v>5042843.9600569932</v>
      </c>
      <c r="AK1429" s="20">
        <f t="shared" si="431"/>
        <v>0.11837733490202947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42599742.292141587</v>
      </c>
      <c r="AJ1430" s="19">
        <f t="shared" si="430"/>
        <v>5042843.9600569932</v>
      </c>
      <c r="AK1430" s="20">
        <f t="shared" si="431"/>
        <v>0.11837733490202947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42599742.292141587</v>
      </c>
      <c r="AJ1434" s="19">
        <f t="shared" si="430"/>
        <v>5042843.9600569932</v>
      </c>
      <c r="AK1434" s="20">
        <f t="shared" si="431"/>
        <v>0.11837733490202947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42599742.292141587</v>
      </c>
      <c r="AJ1632" s="19">
        <f t="shared" si="484"/>
        <v>5042843.9600569932</v>
      </c>
      <c r="AK1632" s="20">
        <f t="shared" si="485"/>
        <v>0.11837733490202947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22425519.598258231</v>
      </c>
      <c r="AJ2299" s="27">
        <f t="shared" si="669"/>
        <v>2564305.5151630216</v>
      </c>
      <c r="AK2299" s="28">
        <f t="shared" si="670"/>
        <v>0.114347652188277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22425519.598258231</v>
      </c>
      <c r="AJ2300" s="27">
        <f t="shared" si="669"/>
        <v>2564305.5151630216</v>
      </c>
      <c r="AK2300" s="28">
        <f t="shared" si="670"/>
        <v>0.114347652188277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22425519.598258231</v>
      </c>
      <c r="AJ2476" s="200">
        <f t="shared" si="731"/>
        <v>2564305.5151630216</v>
      </c>
      <c r="AK2476" s="201">
        <f t="shared" si="732"/>
        <v>0.114347652188277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42599742.292141587</v>
      </c>
      <c r="AJ2612" s="27">
        <f t="shared" si="768"/>
        <v>5042843.9600569932</v>
      </c>
      <c r="AK2612" s="28">
        <f t="shared" si="769"/>
        <v>0.11837733490202947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42599742.292141587</v>
      </c>
      <c r="AJ2613" s="27">
        <f t="shared" si="768"/>
        <v>5042843.9600569932</v>
      </c>
      <c r="AK2613" s="28">
        <f t="shared" si="769"/>
        <v>0.11837733490202947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33430914.377415929</v>
      </c>
      <c r="AJ2791" s="27">
        <f t="shared" si="826"/>
        <v>4011709.7252899115</v>
      </c>
      <c r="AK2791" s="28">
        <f t="shared" si="827"/>
        <v>0.12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22425519.598258231</v>
      </c>
      <c r="AJ2850" s="200">
        <f t="shared" si="844"/>
        <v>2564305.5151630216</v>
      </c>
      <c r="AK2850" s="201">
        <f t="shared" si="845"/>
        <v>0.114347652188277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22425519.598258231</v>
      </c>
      <c r="AJ2898" s="200">
        <f t="shared" si="865"/>
        <v>2564305.5151630216</v>
      </c>
      <c r="AK2898" s="201">
        <f t="shared" si="866"/>
        <v>0.114347652188277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22425519.598258231</v>
      </c>
      <c r="AJ3153" s="200">
        <f t="shared" si="940"/>
        <v>2564305.5151630216</v>
      </c>
      <c r="AK3153" s="201">
        <f t="shared" si="941"/>
        <v>0.114347652188277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22425519.598258231</v>
      </c>
      <c r="AJ3154" s="200">
        <f t="shared" si="940"/>
        <v>2564305.5151630216</v>
      </c>
      <c r="AK3154" s="201">
        <f t="shared" si="941"/>
        <v>0.114347652188277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42599742.292141587</v>
      </c>
      <c r="AJ3161" s="19">
        <f t="shared" si="940"/>
        <v>5042843.9600569932</v>
      </c>
      <c r="AK3161" s="20">
        <f t="shared" si="941"/>
        <v>0.11837733490202947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33430914.377415929</v>
      </c>
      <c r="AJ3278" s="200">
        <f t="shared" si="979"/>
        <v>4011709.7252899115</v>
      </c>
      <c r="AK3278" s="201">
        <f t="shared" si="980"/>
        <v>0.12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33430914.377415929</v>
      </c>
      <c r="AJ3343" s="200">
        <f t="shared" si="999"/>
        <v>4011709.7252899115</v>
      </c>
      <c r="AK3343" s="201">
        <f t="shared" si="1000"/>
        <v>0.12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33430914.377415929</v>
      </c>
      <c r="AJ3566" s="27">
        <f t="shared" si="1045"/>
        <v>4011709.7252899115</v>
      </c>
      <c r="AK3566" s="28">
        <f t="shared" si="1046"/>
        <v>0.12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22425519.598258231</v>
      </c>
      <c r="AJ3567" s="27">
        <f t="shared" si="1045"/>
        <v>2564305.5151630216</v>
      </c>
      <c r="AK3567" s="28">
        <f t="shared" si="1046"/>
        <v>0.114347652188277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33430914.377415929</v>
      </c>
      <c r="AJ3570" s="19">
        <f t="shared" si="1045"/>
        <v>4011709.7252899115</v>
      </c>
      <c r="AK3570" s="20">
        <f t="shared" si="1046"/>
        <v>0.12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33430914.377415929</v>
      </c>
      <c r="AJ3571" s="19">
        <f t="shared" si="1045"/>
        <v>4011709.7252899115</v>
      </c>
      <c r="AK3571" s="20">
        <f t="shared" si="1046"/>
        <v>0.12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33430914.377415929</v>
      </c>
      <c r="AJ3576" s="200">
        <f t="shared" si="1045"/>
        <v>4011709.7252899115</v>
      </c>
      <c r="AK3576" s="201">
        <f t="shared" si="1046"/>
        <v>0.12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33430914.377415929</v>
      </c>
      <c r="AJ3577" s="200">
        <f t="shared" si="1045"/>
        <v>4011709.7252899115</v>
      </c>
      <c r="AK3577" s="201">
        <f t="shared" si="1046"/>
        <v>0.12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33430914.377415929</v>
      </c>
      <c r="AJ3602" s="27">
        <f t="shared" si="1068"/>
        <v>4011709.7252899115</v>
      </c>
      <c r="AK3602" s="28">
        <f t="shared" si="1069"/>
        <v>0.12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22425519.598258231</v>
      </c>
      <c r="AJ3605" s="200">
        <f t="shared" si="1068"/>
        <v>2564305.5151630216</v>
      </c>
      <c r="AK3605" s="201">
        <f t="shared" si="1069"/>
        <v>0.114347652188277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33430914.377415929</v>
      </c>
      <c r="AJ3606" s="200">
        <f t="shared" si="1068"/>
        <v>4011709.7252899115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33430914.377415929</v>
      </c>
      <c r="AJ3607" s="200">
        <f t="shared" si="1068"/>
        <v>4011709.7252899115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33430914.377415929</v>
      </c>
      <c r="AJ3621" s="200">
        <f t="shared" si="1068"/>
        <v>4011709.7252899115</v>
      </c>
      <c r="AK3621" s="201">
        <f t="shared" si="1069"/>
        <v>0.12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33430914.377415929</v>
      </c>
      <c r="AJ3631" s="200">
        <f t="shared" si="1068"/>
        <v>4011709.7252899115</v>
      </c>
      <c r="AK3631" s="201">
        <f t="shared" si="1069"/>
        <v>0.12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33430914.377415929</v>
      </c>
      <c r="AJ3632" s="200">
        <f t="shared" si="1068"/>
        <v>4011709.7252899115</v>
      </c>
      <c r="AK3632" s="201">
        <f t="shared" si="1069"/>
        <v>0.12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22425519.598258231</v>
      </c>
      <c r="AJ3634" s="200">
        <f t="shared" si="1068"/>
        <v>2564305.5151630216</v>
      </c>
      <c r="AK3634" s="201">
        <f t="shared" si="1069"/>
        <v>0.114347652188277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33430914.377415929</v>
      </c>
      <c r="AJ3635" s="200">
        <f t="shared" si="1068"/>
        <v>4011709.7252899115</v>
      </c>
      <c r="AK3635" s="201">
        <f t="shared" si="1069"/>
        <v>0.12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33430914.377415929</v>
      </c>
      <c r="AJ3636" s="200">
        <f t="shared" si="1068"/>
        <v>4011709.7252899115</v>
      </c>
      <c r="AK3636" s="201">
        <f t="shared" si="1069"/>
        <v>0.12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22425519.598258231</v>
      </c>
      <c r="AJ3639" s="200">
        <f t="shared" si="1068"/>
        <v>2564305.5151630216</v>
      </c>
      <c r="AK3639" s="201">
        <f t="shared" si="1069"/>
        <v>0.114347652188277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22425519.598258231</v>
      </c>
      <c r="AJ3640" s="200">
        <f t="shared" si="1068"/>
        <v>2564305.5151630216</v>
      </c>
      <c r="AK3640" s="201">
        <f t="shared" si="1069"/>
        <v>0.114347652188277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33430914.377415929</v>
      </c>
      <c r="AJ3645" s="200">
        <f t="shared" si="1068"/>
        <v>4011709.7252899115</v>
      </c>
      <c r="AK3645" s="201">
        <f t="shared" si="1069"/>
        <v>0.12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33430914.377415929</v>
      </c>
      <c r="AJ3646" s="200">
        <f t="shared" si="1068"/>
        <v>4011709.7252899115</v>
      </c>
      <c r="AK3646" s="201">
        <f t="shared" si="1069"/>
        <v>0.12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33430914.377415929</v>
      </c>
      <c r="AJ3647" s="200">
        <f t="shared" si="1068"/>
        <v>4011709.7252899115</v>
      </c>
      <c r="AK3647" s="201">
        <f t="shared" si="1069"/>
        <v>0.12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33430914.377415929</v>
      </c>
      <c r="AJ3648" s="200">
        <f t="shared" si="1068"/>
        <v>4011709.7252899115</v>
      </c>
      <c r="AK3648" s="201">
        <f t="shared" si="1069"/>
        <v>0.12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33430914.377415929</v>
      </c>
      <c r="AJ3649" s="200">
        <f t="shared" si="1068"/>
        <v>4011709.7252899115</v>
      </c>
      <c r="AK3649" s="201">
        <f t="shared" si="1069"/>
        <v>0.12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33430914.377415929</v>
      </c>
      <c r="AJ3650" s="200">
        <f t="shared" si="1068"/>
        <v>4011709.7252899115</v>
      </c>
      <c r="AK3650" s="201">
        <f t="shared" si="1069"/>
        <v>0.12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33430914.377415929</v>
      </c>
      <c r="AJ3651" s="200">
        <f t="shared" si="1068"/>
        <v>4011709.7252899115</v>
      </c>
      <c r="AK3651" s="201">
        <f t="shared" si="1069"/>
        <v>0.12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33430914.377415929</v>
      </c>
      <c r="AJ3652" s="200">
        <f t="shared" si="1068"/>
        <v>4011709.7252899115</v>
      </c>
      <c r="AK3652" s="201">
        <f t="shared" si="1069"/>
        <v>0.12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33430914.377415929</v>
      </c>
      <c r="AJ3653" s="200">
        <f t="shared" si="1068"/>
        <v>4011709.7252899115</v>
      </c>
      <c r="AK3653" s="201">
        <f t="shared" si="1069"/>
        <v>0.12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33430914.377415929</v>
      </c>
      <c r="AJ3654" s="200">
        <f t="shared" ref="AJ3654:AJ3717" si="1090">IF(P3654="C66 SERVICE","",SUMIFS(AC:AC,F:F,F3654,G:G,G3654,E:E,E3654))</f>
        <v>4011709.7252899115</v>
      </c>
      <c r="AK3654" s="201">
        <f t="shared" ref="AK3654:AK3717" si="1091">IF(AJ3654&gt;0,AJ3654/AI3654,"")</f>
        <v>0.12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33430914.377415929</v>
      </c>
      <c r="AJ3655" s="200">
        <f t="shared" si="1090"/>
        <v>4011709.7252899115</v>
      </c>
      <c r="AK3655" s="201">
        <f t="shared" si="1091"/>
        <v>0.12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33430914.377415929</v>
      </c>
      <c r="AJ3656" s="200">
        <f t="shared" si="1090"/>
        <v>4011709.7252899115</v>
      </c>
      <c r="AK3656" s="201">
        <f t="shared" si="1091"/>
        <v>0.12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33430914.377415929</v>
      </c>
      <c r="AJ3657" s="200">
        <f t="shared" si="1090"/>
        <v>4011709.7252899115</v>
      </c>
      <c r="AK3657" s="201">
        <f t="shared" si="1091"/>
        <v>0.12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33430914.377415929</v>
      </c>
      <c r="AJ3658" s="200">
        <f t="shared" si="1090"/>
        <v>4011709.7252899115</v>
      </c>
      <c r="AK3658" s="201">
        <f t="shared" si="1091"/>
        <v>0.12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33430914.377415929</v>
      </c>
      <c r="AJ3659" s="200">
        <f t="shared" si="1090"/>
        <v>4011709.7252899115</v>
      </c>
      <c r="AK3659" s="201">
        <f t="shared" si="1091"/>
        <v>0.12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22425519.598258231</v>
      </c>
      <c r="AJ3660" s="200">
        <f t="shared" si="1090"/>
        <v>2564305.5151630216</v>
      </c>
      <c r="AK3660" s="201">
        <f t="shared" si="1091"/>
        <v>0.114347652188277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33430914.377415929</v>
      </c>
      <c r="AJ3661" s="200">
        <f t="shared" si="1090"/>
        <v>4011709.7252899115</v>
      </c>
      <c r="AK3661" s="201">
        <f t="shared" si="1091"/>
        <v>0.12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22425519.598258231</v>
      </c>
      <c r="AJ3662" s="200">
        <f t="shared" si="1090"/>
        <v>2564305.5151630216</v>
      </c>
      <c r="AK3662" s="201">
        <f t="shared" si="1091"/>
        <v>0.114347652188277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33430914.377415929</v>
      </c>
      <c r="AJ3663" s="200">
        <f t="shared" si="1090"/>
        <v>4011709.7252899115</v>
      </c>
      <c r="AK3663" s="201">
        <f t="shared" si="1091"/>
        <v>0.12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33430914.377415929</v>
      </c>
      <c r="AJ3667" s="200">
        <f t="shared" si="1090"/>
        <v>4011709.7252899115</v>
      </c>
      <c r="AK3667" s="201">
        <f t="shared" si="1091"/>
        <v>0.12</v>
      </c>
      <c r="AL3667" s="24"/>
      <c r="AM3667" s="24"/>
      <c r="AN3667" s="24"/>
      <c r="AO3667" s="24" t="s">
        <v>3570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22425519.598258231</v>
      </c>
      <c r="AJ3672" s="200">
        <f t="shared" si="1090"/>
        <v>2564305.5151630216</v>
      </c>
      <c r="AK3672" s="201">
        <f t="shared" si="1091"/>
        <v>0.114347652188277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22425519.598258231</v>
      </c>
      <c r="AJ3675" s="200">
        <f t="shared" si="1090"/>
        <v>2564305.5151630216</v>
      </c>
      <c r="AK3675" s="201">
        <f t="shared" si="1091"/>
        <v>0.114347652188277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22425519.598258231</v>
      </c>
      <c r="AJ3676" s="200">
        <f t="shared" si="1090"/>
        <v>2564305.5151630216</v>
      </c>
      <c r="AK3676" s="201">
        <f t="shared" si="1091"/>
        <v>0.114347652188277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33430914.377415929</v>
      </c>
      <c r="AJ3682" s="200">
        <f t="shared" si="1090"/>
        <v>4011709.7252899115</v>
      </c>
      <c r="AK3682" s="201">
        <f t="shared" si="1091"/>
        <v>0.12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33430914.377415929</v>
      </c>
      <c r="AJ3683" s="200">
        <f t="shared" si="1090"/>
        <v>4011709.7252899115</v>
      </c>
      <c r="AK3683" s="201">
        <f t="shared" si="1091"/>
        <v>0.12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33430914.377415929</v>
      </c>
      <c r="AJ3684" s="200">
        <f t="shared" si="1090"/>
        <v>4011709.7252899115</v>
      </c>
      <c r="AK3684" s="201">
        <f t="shared" si="1091"/>
        <v>0.12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33430914.377415929</v>
      </c>
      <c r="AJ3685" s="200">
        <f t="shared" si="1090"/>
        <v>4011709.7252899115</v>
      </c>
      <c r="AK3685" s="201">
        <f t="shared" si="1091"/>
        <v>0.12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33430914.377415929</v>
      </c>
      <c r="AJ3686" s="200">
        <f t="shared" si="1090"/>
        <v>4011709.7252899115</v>
      </c>
      <c r="AK3686" s="201">
        <f t="shared" si="1091"/>
        <v>0.12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33430914.377415929</v>
      </c>
      <c r="AJ3687" s="200">
        <f t="shared" si="1090"/>
        <v>4011709.7252899115</v>
      </c>
      <c r="AK3687" s="201">
        <f t="shared" si="1091"/>
        <v>0.12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33430914.377415929</v>
      </c>
      <c r="AJ3688" s="200">
        <f t="shared" si="1090"/>
        <v>4011709.7252899115</v>
      </c>
      <c r="AK3688" s="201">
        <f t="shared" si="1091"/>
        <v>0.12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22425519.598258231</v>
      </c>
      <c r="AJ3694" s="200">
        <f t="shared" si="1090"/>
        <v>2564305.5151630216</v>
      </c>
      <c r="AK3694" s="201">
        <f t="shared" si="1091"/>
        <v>0.114347652188277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22425519.598258231</v>
      </c>
      <c r="AJ3696" s="200">
        <f t="shared" si="1090"/>
        <v>2564305.5151630216</v>
      </c>
      <c r="AK3696" s="201">
        <f t="shared" si="1091"/>
        <v>0.114347652188277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22425519.598258231</v>
      </c>
      <c r="AJ3697" s="200">
        <f t="shared" si="1090"/>
        <v>2564305.5151630216</v>
      </c>
      <c r="AK3697" s="201">
        <f t="shared" si="1091"/>
        <v>0.114347652188277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33430914.377415929</v>
      </c>
      <c r="AJ3698" s="200">
        <f t="shared" si="1090"/>
        <v>4011709.7252899115</v>
      </c>
      <c r="AK3698" s="201">
        <f t="shared" si="1091"/>
        <v>0.12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33430914.377415929</v>
      </c>
      <c r="AJ3699" s="200">
        <f t="shared" si="1090"/>
        <v>4011709.7252899115</v>
      </c>
      <c r="AK3699" s="201">
        <f t="shared" si="1091"/>
        <v>0.12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22425519.598258231</v>
      </c>
      <c r="AJ3700" s="200">
        <f t="shared" si="1090"/>
        <v>2564305.5151630216</v>
      </c>
      <c r="AK3700" s="201">
        <f t="shared" si="1091"/>
        <v>0.114347652188277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22425519.598258231</v>
      </c>
      <c r="AJ3701" s="200">
        <f t="shared" si="1090"/>
        <v>2564305.5151630216</v>
      </c>
      <c r="AK3701" s="201">
        <f t="shared" si="1091"/>
        <v>0.114347652188277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22425519.598258231</v>
      </c>
      <c r="AJ3702" s="200">
        <f t="shared" si="1090"/>
        <v>2564305.5151630216</v>
      </c>
      <c r="AK3702" s="201">
        <f t="shared" si="1091"/>
        <v>0.114347652188277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22425519.598258231</v>
      </c>
      <c r="AJ3703" s="200">
        <f t="shared" si="1090"/>
        <v>2564305.5151630216</v>
      </c>
      <c r="AK3703" s="201">
        <f t="shared" si="1091"/>
        <v>0.114347652188277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22425519.598258231</v>
      </c>
      <c r="AJ3704" s="200">
        <f t="shared" si="1090"/>
        <v>2564305.5151630216</v>
      </c>
      <c r="AK3704" s="201">
        <f t="shared" si="1091"/>
        <v>0.114347652188277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22425519.598258231</v>
      </c>
      <c r="AJ3705" s="200">
        <f t="shared" si="1090"/>
        <v>2564305.5151630216</v>
      </c>
      <c r="AK3705" s="201">
        <f t="shared" si="1091"/>
        <v>0.114347652188277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22425519.598258231</v>
      </c>
      <c r="AJ3706" s="200">
        <f t="shared" si="1090"/>
        <v>2564305.5151630216</v>
      </c>
      <c r="AK3706" s="201">
        <f t="shared" si="1091"/>
        <v>0.114347652188277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33430914.377415929</v>
      </c>
      <c r="AJ3707" s="200">
        <f t="shared" si="1090"/>
        <v>4011709.7252899115</v>
      </c>
      <c r="AK3707" s="201">
        <f t="shared" si="1091"/>
        <v>0.12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33430914.377415929</v>
      </c>
      <c r="AJ3708" s="200">
        <f t="shared" si="1090"/>
        <v>4011709.7252899115</v>
      </c>
      <c r="AK3708" s="201">
        <f t="shared" si="1091"/>
        <v>0.12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33430914.377415929</v>
      </c>
      <c r="AJ3709" s="200">
        <f t="shared" si="1090"/>
        <v>4011709.7252899115</v>
      </c>
      <c r="AK3709" s="201">
        <f t="shared" si="1091"/>
        <v>0.12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33430914.377415929</v>
      </c>
      <c r="AJ3710" s="200">
        <f t="shared" si="1090"/>
        <v>4011709.7252899115</v>
      </c>
      <c r="AK3710" s="201">
        <f t="shared" si="1091"/>
        <v>0.12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33430914.377415929</v>
      </c>
      <c r="AJ3711" s="200">
        <f t="shared" si="1090"/>
        <v>4011709.7252899115</v>
      </c>
      <c r="AK3711" s="201">
        <f t="shared" si="1091"/>
        <v>0.12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33430914.377415929</v>
      </c>
      <c r="AJ3712" s="200">
        <f t="shared" si="1090"/>
        <v>4011709.7252899115</v>
      </c>
      <c r="AK3712" s="201">
        <f t="shared" si="1091"/>
        <v>0.12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33430914.377415929</v>
      </c>
      <c r="AJ3713" s="200">
        <f t="shared" si="1090"/>
        <v>4011709.7252899115</v>
      </c>
      <c r="AK3713" s="201">
        <f t="shared" si="1091"/>
        <v>0.12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22425519.598258231</v>
      </c>
      <c r="AJ3715" s="200">
        <f t="shared" si="1090"/>
        <v>2564305.5151630216</v>
      </c>
      <c r="AK3715" s="201">
        <f t="shared" si="1091"/>
        <v>0.114347652188277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22425519.598258231</v>
      </c>
      <c r="AJ3716" s="200">
        <f t="shared" si="1090"/>
        <v>2564305.5151630216</v>
      </c>
      <c r="AK3716" s="201">
        <f t="shared" si="1091"/>
        <v>0.114347652188277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33430914.377415929</v>
      </c>
      <c r="AJ3717" s="200">
        <f t="shared" si="1090"/>
        <v>4011709.7252899115</v>
      </c>
      <c r="AK3717" s="201">
        <f t="shared" si="1091"/>
        <v>0.12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33430914.377415929</v>
      </c>
      <c r="AJ3718" s="200">
        <f t="shared" ref="AJ3718:AJ3724" si="1112">IF(P3718="C66 SERVICE","",SUMIFS(AC:AC,F:F,F3718,G:G,G3718,E:E,E3718))</f>
        <v>4011709.7252899115</v>
      </c>
      <c r="AK3718" s="201">
        <f t="shared" ref="AK3718:AK3724" si="1113">IF(AJ3718&gt;0,AJ3718/AI3718,"")</f>
        <v>0.12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22425519.598258231</v>
      </c>
      <c r="AJ3719" s="200">
        <f t="shared" si="1112"/>
        <v>2564305.5151630216</v>
      </c>
      <c r="AK3719" s="201">
        <f t="shared" si="1113"/>
        <v>0.114347652188277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22425519.598258231</v>
      </c>
      <c r="AJ3720" s="200">
        <f t="shared" si="1112"/>
        <v>2564305.5151630216</v>
      </c>
      <c r="AK3720" s="201">
        <f t="shared" si="1113"/>
        <v>0.114347652188277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22425519.598258231</v>
      </c>
      <c r="AJ3725" s="200">
        <f t="shared" ref="AJ3725:AJ3777" si="1131">IF(P3725="C66 SERVICE","",SUMIFS(AC:AC,F:F,F3725,G:G,G3725,E:E,E3725))</f>
        <v>2564305.5151630216</v>
      </c>
      <c r="AK3725" s="201">
        <f t="shared" ref="AK3725:AK3743" si="1132">IF(AJ3725&gt;0,AJ3725/AI3725,"")</f>
        <v>0.114347652188277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42599742.292141587</v>
      </c>
      <c r="AJ3726" s="200">
        <f t="shared" si="1131"/>
        <v>5042843.9600569932</v>
      </c>
      <c r="AK3726" s="201">
        <f t="shared" si="1132"/>
        <v>0.11837733490202947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42599742.292141587</v>
      </c>
      <c r="AJ3727" s="200">
        <f t="shared" si="1131"/>
        <v>5042843.9600569932</v>
      </c>
      <c r="AK3727" s="201">
        <f t="shared" si="1132"/>
        <v>0.11837733490202947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42599742.292141587</v>
      </c>
      <c r="AJ3728" s="200">
        <f t="shared" si="1131"/>
        <v>5042843.9600569932</v>
      </c>
      <c r="AK3728" s="201">
        <f t="shared" si="1132"/>
        <v>0.11837733490202947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42599742.292141587</v>
      </c>
      <c r="AJ3729" s="200">
        <f t="shared" si="1131"/>
        <v>5042843.9600569932</v>
      </c>
      <c r="AK3729" s="201">
        <f t="shared" si="1132"/>
        <v>0.11837733490202947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33430914.377415929</v>
      </c>
      <c r="AJ3730" s="200">
        <f t="shared" si="1131"/>
        <v>4011709.7252899115</v>
      </c>
      <c r="AK3730" s="201">
        <f t="shared" si="1132"/>
        <v>0.12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42599742.292141587</v>
      </c>
      <c r="AJ3731" s="200">
        <f t="shared" si="1131"/>
        <v>5042843.9600569932</v>
      </c>
      <c r="AK3731" s="201">
        <f t="shared" si="1132"/>
        <v>0.11837733490202947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42599742.292141587</v>
      </c>
      <c r="AJ3732" s="200">
        <f t="shared" si="1131"/>
        <v>5042843.9600569932</v>
      </c>
      <c r="AK3732" s="201">
        <f t="shared" si="1132"/>
        <v>0.11837733490202947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42599742.292141587</v>
      </c>
      <c r="AJ3733" s="200">
        <f t="shared" si="1131"/>
        <v>5042843.9600569932</v>
      </c>
      <c r="AK3733" s="201">
        <f t="shared" si="1132"/>
        <v>0.11837733490202947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42599742.292141587</v>
      </c>
      <c r="AJ3734" s="200">
        <f t="shared" si="1131"/>
        <v>5042843.9600569932</v>
      </c>
      <c r="AK3734" s="201">
        <f t="shared" si="1132"/>
        <v>0.11837733490202947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42599742.292141587</v>
      </c>
      <c r="AJ3735" s="200">
        <f t="shared" si="1131"/>
        <v>5042843.9600569932</v>
      </c>
      <c r="AK3735" s="201">
        <f t="shared" si="1132"/>
        <v>0.11837733490202947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22425519.598258231</v>
      </c>
      <c r="AJ3736" s="200">
        <f t="shared" si="1131"/>
        <v>2564305.5151630216</v>
      </c>
      <c r="AK3736" s="201">
        <f t="shared" si="1132"/>
        <v>0.114347652188277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42599742.292141587</v>
      </c>
      <c r="AJ3737" s="200">
        <f t="shared" si="1131"/>
        <v>5042843.9600569932</v>
      </c>
      <c r="AK3737" s="201">
        <f t="shared" si="1132"/>
        <v>0.11837733490202947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22425519.598258231</v>
      </c>
      <c r="AJ3738" s="200">
        <f t="shared" si="1131"/>
        <v>2564305.5151630216</v>
      </c>
      <c r="AK3738" s="201">
        <f t="shared" si="1132"/>
        <v>0.114347652188277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22425519.598258231</v>
      </c>
      <c r="AJ3739" s="200">
        <f t="shared" si="1131"/>
        <v>2564305.5151630216</v>
      </c>
      <c r="AK3739" s="201">
        <f t="shared" si="1132"/>
        <v>0.114347652188277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22425519.598258231</v>
      </c>
      <c r="AJ3740" s="200">
        <f t="shared" si="1131"/>
        <v>2564305.5151630216</v>
      </c>
      <c r="AK3740" s="201">
        <f t="shared" si="1132"/>
        <v>0.114347652188277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22425519.598258231</v>
      </c>
      <c r="AJ3741" s="200">
        <f t="shared" si="1131"/>
        <v>2564305.5151630216</v>
      </c>
      <c r="AK3741" s="201">
        <f t="shared" si="1132"/>
        <v>0.114347652188277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22425519.598258231</v>
      </c>
      <c r="AJ3742" s="200">
        <f t="shared" si="1131"/>
        <v>2564305.5151630216</v>
      </c>
      <c r="AK3742" s="201">
        <f t="shared" si="1132"/>
        <v>0.114347652188277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22425519.598258231</v>
      </c>
      <c r="AJ3743" s="200">
        <f t="shared" si="1131"/>
        <v>2564305.5151630216</v>
      </c>
      <c r="AK3743" s="201">
        <f t="shared" si="1132"/>
        <v>0.114347652188277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42599742.292141587</v>
      </c>
      <c r="AJ3744" s="200">
        <f t="shared" si="1131"/>
        <v>5042843.9600569932</v>
      </c>
      <c r="AK3744" s="201">
        <f t="shared" ref="AK3744:AK3807" si="1144">IF(AJ3744&gt;0,AJ3744/AI3744,"")</f>
        <v>0.11837733490202947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42599742.292141587</v>
      </c>
      <c r="AJ3745" s="200">
        <f t="shared" si="1131"/>
        <v>5042843.9600569932</v>
      </c>
      <c r="AK3745" s="201">
        <f t="shared" si="1144"/>
        <v>0.11837733490202947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42599742.292141587</v>
      </c>
      <c r="AJ3746" s="200">
        <f t="shared" si="1131"/>
        <v>5042843.9600569932</v>
      </c>
      <c r="AK3746" s="201">
        <f t="shared" si="1144"/>
        <v>0.11837733490202947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42599742.292141587</v>
      </c>
      <c r="AJ3747" s="200">
        <f t="shared" si="1131"/>
        <v>5042843.9600569932</v>
      </c>
      <c r="AK3747" s="201">
        <f t="shared" si="1144"/>
        <v>0.11837733490202947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42599742.292141587</v>
      </c>
      <c r="AJ3748" s="200">
        <f t="shared" si="1131"/>
        <v>5042843.9600569932</v>
      </c>
      <c r="AK3748" s="201">
        <f t="shared" si="1144"/>
        <v>0.11837733490202947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42599742.292141587</v>
      </c>
      <c r="AJ3749" s="200">
        <f t="shared" si="1131"/>
        <v>5042843.9600569932</v>
      </c>
      <c r="AK3749" s="201">
        <f t="shared" si="1144"/>
        <v>0.11837733490202947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TBA</v>
      </c>
      <c r="F3750" s="23" t="s">
        <v>2585</v>
      </c>
      <c r="G3750" s="23" t="s">
        <v>2585</v>
      </c>
      <c r="H3750" s="29"/>
      <c r="I3750" s="204" t="str">
        <f t="shared" si="1141"/>
        <v>TBA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42599742.292141587</v>
      </c>
      <c r="AJ3750" s="200">
        <f t="shared" si="1131"/>
        <v>5042843.9600569932</v>
      </c>
      <c r="AK3750" s="201">
        <f t="shared" si="1144"/>
        <v>0.11837733490202947</v>
      </c>
      <c r="AL3750" s="24"/>
      <c r="AM3750" s="24"/>
      <c r="AN3750" s="24"/>
      <c r="AO3750" s="24"/>
      <c r="AP3750" s="165" t="str">
        <f t="shared" si="1145"/>
        <v>TBATBA</v>
      </c>
      <c r="AQ3750" s="203" t="str">
        <f t="shared" si="1146"/>
        <v>TBATBAJPY</v>
      </c>
      <c r="AR3750" s="206" t="str">
        <f t="shared" si="1147"/>
        <v>YAMAHA_Mounter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TBA</v>
      </c>
      <c r="F3751" s="23" t="s">
        <v>2585</v>
      </c>
      <c r="G3751" s="23" t="s">
        <v>2585</v>
      </c>
      <c r="H3751" s="29"/>
      <c r="I3751" s="204" t="str">
        <f t="shared" si="1141"/>
        <v>TBA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42599742.292141587</v>
      </c>
      <c r="AJ3751" s="200">
        <f t="shared" si="1131"/>
        <v>5042843.9600569932</v>
      </c>
      <c r="AK3751" s="201">
        <f t="shared" si="1144"/>
        <v>0.11837733490202947</v>
      </c>
      <c r="AL3751" s="24"/>
      <c r="AM3751" s="24"/>
      <c r="AN3751" s="24"/>
      <c r="AO3751" s="24"/>
      <c r="AP3751" s="165" t="str">
        <f t="shared" si="1145"/>
        <v>TBATBA</v>
      </c>
      <c r="AQ3751" s="203" t="str">
        <f t="shared" si="1146"/>
        <v>TBATBAJPY</v>
      </c>
      <c r="AR3751" s="206" t="str">
        <f t="shared" si="1147"/>
        <v>YAMAHA_Mounter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TBA</v>
      </c>
      <c r="F3752" s="23" t="s">
        <v>2585</v>
      </c>
      <c r="G3752" s="23" t="s">
        <v>2585</v>
      </c>
      <c r="H3752" s="29"/>
      <c r="I3752" s="204" t="str">
        <f t="shared" si="1141"/>
        <v>TBA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42599742.292141587</v>
      </c>
      <c r="AJ3752" s="200">
        <f t="shared" si="1131"/>
        <v>5042843.9600569932</v>
      </c>
      <c r="AK3752" s="201">
        <f t="shared" si="1144"/>
        <v>0.11837733490202947</v>
      </c>
      <c r="AL3752" s="24"/>
      <c r="AM3752" s="24"/>
      <c r="AN3752" s="24"/>
      <c r="AO3752" s="24"/>
      <c r="AP3752" s="165" t="str">
        <f t="shared" si="1145"/>
        <v>TBATBA</v>
      </c>
      <c r="AQ3752" s="203" t="str">
        <f t="shared" si="1146"/>
        <v>TBATBAJPY</v>
      </c>
      <c r="AR3752" s="206" t="str">
        <f t="shared" si="1147"/>
        <v>YAMAHA_Mounter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TBA</v>
      </c>
      <c r="F3753" s="23" t="s">
        <v>2585</v>
      </c>
      <c r="G3753" s="23" t="s">
        <v>2585</v>
      </c>
      <c r="H3753" s="29"/>
      <c r="I3753" s="204" t="str">
        <f t="shared" si="1141"/>
        <v>TBA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42599742.292141587</v>
      </c>
      <c r="AJ3753" s="200">
        <f t="shared" si="1131"/>
        <v>5042843.9600569932</v>
      </c>
      <c r="AK3753" s="201">
        <f t="shared" si="1144"/>
        <v>0.11837733490202947</v>
      </c>
      <c r="AL3753" s="24"/>
      <c r="AM3753" s="24"/>
      <c r="AN3753" s="24"/>
      <c r="AO3753" s="24"/>
      <c r="AP3753" s="165" t="str">
        <f t="shared" si="1145"/>
        <v>TBATBA</v>
      </c>
      <c r="AQ3753" s="203" t="str">
        <f t="shared" si="1146"/>
        <v>TBATBAJPY</v>
      </c>
      <c r="AR3753" s="206" t="str">
        <f t="shared" si="1147"/>
        <v>YAMAHA_Mounter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TBA</v>
      </c>
      <c r="F3754" s="23" t="s">
        <v>2585</v>
      </c>
      <c r="G3754" s="23" t="s">
        <v>2585</v>
      </c>
      <c r="H3754" s="29"/>
      <c r="I3754" s="204" t="str">
        <f t="shared" si="1141"/>
        <v>TBA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42599742.292141587</v>
      </c>
      <c r="AJ3754" s="200">
        <f t="shared" si="1131"/>
        <v>5042843.9600569932</v>
      </c>
      <c r="AK3754" s="201">
        <f t="shared" si="1144"/>
        <v>0.11837733490202947</v>
      </c>
      <c r="AL3754" s="24"/>
      <c r="AM3754" s="24"/>
      <c r="AN3754" s="24"/>
      <c r="AO3754" s="24"/>
      <c r="AP3754" s="165" t="str">
        <f t="shared" si="1145"/>
        <v>TBATBA</v>
      </c>
      <c r="AQ3754" s="203" t="str">
        <f t="shared" si="1146"/>
        <v>TBATBAUSD</v>
      </c>
      <c r="AR3754" s="206" t="str">
        <f t="shared" si="1147"/>
        <v>YAMAHA_Mounter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TBA</v>
      </c>
      <c r="F3755" s="23" t="s">
        <v>2585</v>
      </c>
      <c r="G3755" s="23" t="s">
        <v>2585</v>
      </c>
      <c r="H3755" s="29"/>
      <c r="I3755" s="204" t="str">
        <f t="shared" si="1141"/>
        <v>TBA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42599742.292141587</v>
      </c>
      <c r="AJ3755" s="200">
        <f t="shared" si="1131"/>
        <v>5042843.9600569932</v>
      </c>
      <c r="AK3755" s="201">
        <f t="shared" si="1144"/>
        <v>0.11837733490202947</v>
      </c>
      <c r="AL3755" s="24"/>
      <c r="AM3755" s="24"/>
      <c r="AN3755" s="24"/>
      <c r="AO3755" s="24"/>
      <c r="AP3755" s="165" t="str">
        <f t="shared" si="1145"/>
        <v>TBATBA</v>
      </c>
      <c r="AQ3755" s="203" t="str">
        <f t="shared" si="1146"/>
        <v>TBATBAUSD</v>
      </c>
      <c r="AR3755" s="206" t="str">
        <f t="shared" si="1147"/>
        <v>YAMAHA_Mounter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TBA</v>
      </c>
      <c r="F3756" s="23" t="s">
        <v>2585</v>
      </c>
      <c r="G3756" s="23" t="s">
        <v>2585</v>
      </c>
      <c r="H3756" s="29"/>
      <c r="I3756" s="204" t="str">
        <f t="shared" si="1141"/>
        <v>TBA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42599742.292141587</v>
      </c>
      <c r="AJ3756" s="200">
        <f t="shared" si="1131"/>
        <v>5042843.9600569932</v>
      </c>
      <c r="AK3756" s="201">
        <f t="shared" si="1144"/>
        <v>0.11837733490202947</v>
      </c>
      <c r="AL3756" s="24"/>
      <c r="AM3756" s="24"/>
      <c r="AN3756" s="24"/>
      <c r="AO3756" s="24"/>
      <c r="AP3756" s="165" t="str">
        <f t="shared" si="1145"/>
        <v>TBATBA</v>
      </c>
      <c r="AQ3756" s="203" t="str">
        <f t="shared" si="1146"/>
        <v>TBATBAUSD</v>
      </c>
      <c r="AR3756" s="206" t="str">
        <f t="shared" si="1147"/>
        <v>YAMAHA_Mounter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TBA</v>
      </c>
      <c r="F3757" s="23" t="s">
        <v>2585</v>
      </c>
      <c r="G3757" s="23" t="s">
        <v>2585</v>
      </c>
      <c r="H3757" s="29"/>
      <c r="I3757" s="204" t="str">
        <f t="shared" si="1141"/>
        <v>TBA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42599742.292141587</v>
      </c>
      <c r="AJ3757" s="200">
        <f t="shared" si="1131"/>
        <v>5042843.9600569932</v>
      </c>
      <c r="AK3757" s="201">
        <f t="shared" si="1144"/>
        <v>0.11837733490202947</v>
      </c>
      <c r="AL3757" s="24"/>
      <c r="AM3757" s="24"/>
      <c r="AN3757" s="24"/>
      <c r="AO3757" s="24"/>
      <c r="AP3757" s="165" t="str">
        <f t="shared" si="1145"/>
        <v>TBATBA</v>
      </c>
      <c r="AQ3757" s="203" t="str">
        <f t="shared" si="1146"/>
        <v>TBATBAUSD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TBA</v>
      </c>
      <c r="F3758" s="23" t="s">
        <v>2585</v>
      </c>
      <c r="G3758" s="23" t="s">
        <v>2585</v>
      </c>
      <c r="H3758" s="29"/>
      <c r="I3758" s="204" t="str">
        <f t="shared" si="1141"/>
        <v>TBA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42599742.292141587</v>
      </c>
      <c r="AJ3758" s="200">
        <f t="shared" si="1131"/>
        <v>5042843.9600569932</v>
      </c>
      <c r="AK3758" s="201">
        <f t="shared" si="1144"/>
        <v>0.11837733490202947</v>
      </c>
      <c r="AL3758" s="24"/>
      <c r="AM3758" s="24"/>
      <c r="AN3758" s="24"/>
      <c r="AO3758" s="24"/>
      <c r="AP3758" s="165" t="str">
        <f t="shared" si="1145"/>
        <v>TBATBA</v>
      </c>
      <c r="AQ3758" s="203" t="str">
        <f t="shared" si="1146"/>
        <v>TBATBAUSD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TBA</v>
      </c>
      <c r="F3759" s="23" t="s">
        <v>2585</v>
      </c>
      <c r="G3759" s="23" t="s">
        <v>2585</v>
      </c>
      <c r="H3759" s="29"/>
      <c r="I3759" s="93" t="str">
        <f t="shared" si="1141"/>
        <v>TBA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42599742.292141587</v>
      </c>
      <c r="AJ3759" s="27">
        <f t="shared" si="1131"/>
        <v>5042843.9600569932</v>
      </c>
      <c r="AK3759" s="243">
        <f t="shared" si="1144"/>
        <v>0.11837733490202947</v>
      </c>
      <c r="AL3759" s="24"/>
      <c r="AM3759" s="24"/>
      <c r="AN3759" s="24"/>
      <c r="AO3759" s="24"/>
      <c r="AP3759" s="165" t="str">
        <f t="shared" si="1145"/>
        <v>TBATBA</v>
      </c>
      <c r="AQ3759" s="244" t="str">
        <f t="shared" si="1146"/>
        <v>TBATBAJPY</v>
      </c>
      <c r="AR3759" s="245" t="str">
        <f t="shared" si="1147"/>
        <v>YAMAHA_Mounter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TBA</v>
      </c>
      <c r="F3760" s="23" t="s">
        <v>2585</v>
      </c>
      <c r="G3760" s="23" t="s">
        <v>2585</v>
      </c>
      <c r="H3760" s="29"/>
      <c r="I3760" s="93" t="str">
        <f t="shared" si="1141"/>
        <v>TBA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42599742.292141587</v>
      </c>
      <c r="AJ3760" s="27">
        <f t="shared" si="1131"/>
        <v>5042843.9600569932</v>
      </c>
      <c r="AK3760" s="243">
        <f t="shared" si="1144"/>
        <v>0.11837733490202947</v>
      </c>
      <c r="AL3760" s="24"/>
      <c r="AM3760" s="24"/>
      <c r="AN3760" s="24"/>
      <c r="AO3760" s="24"/>
      <c r="AP3760" s="165" t="str">
        <f t="shared" si="1145"/>
        <v>TBATBA</v>
      </c>
      <c r="AQ3760" s="244" t="str">
        <f t="shared" si="1146"/>
        <v>TBATBAJPY</v>
      </c>
      <c r="AR3760" s="245" t="str">
        <f t="shared" si="1147"/>
        <v>YAMAHA_Mounter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TBA</v>
      </c>
      <c r="F3761" s="23" t="s">
        <v>2585</v>
      </c>
      <c r="G3761" s="23" t="s">
        <v>2585</v>
      </c>
      <c r="H3761" s="29"/>
      <c r="I3761" s="93" t="str">
        <f t="shared" si="1141"/>
        <v>TBA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42599742.292141587</v>
      </c>
      <c r="AJ3761" s="27">
        <f t="shared" si="1131"/>
        <v>5042843.9600569932</v>
      </c>
      <c r="AK3761" s="243">
        <f t="shared" si="1144"/>
        <v>0.11837733490202947</v>
      </c>
      <c r="AL3761" s="24"/>
      <c r="AM3761" s="24"/>
      <c r="AN3761" s="24"/>
      <c r="AO3761" s="24"/>
      <c r="AP3761" s="165" t="str">
        <f t="shared" si="1145"/>
        <v>TBATBA</v>
      </c>
      <c r="AQ3761" s="244" t="str">
        <f t="shared" si="1146"/>
        <v>TBATBAJPY</v>
      </c>
      <c r="AR3761" s="245" t="str">
        <f t="shared" si="1147"/>
        <v>YAMAHA_Mounter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TBA</v>
      </c>
      <c r="F3762" s="23" t="s">
        <v>2585</v>
      </c>
      <c r="G3762" s="23" t="s">
        <v>2585</v>
      </c>
      <c r="H3762" s="29"/>
      <c r="I3762" s="93" t="str">
        <f t="shared" si="1141"/>
        <v>TBA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42599742.292141587</v>
      </c>
      <c r="AJ3762" s="27">
        <f t="shared" si="1131"/>
        <v>5042843.9600569932</v>
      </c>
      <c r="AK3762" s="243">
        <f t="shared" si="1144"/>
        <v>0.11837733490202947</v>
      </c>
      <c r="AL3762" s="24"/>
      <c r="AM3762" s="24"/>
      <c r="AN3762" s="24"/>
      <c r="AO3762" s="24"/>
      <c r="AP3762" s="165" t="str">
        <f t="shared" si="1145"/>
        <v>TBATBA</v>
      </c>
      <c r="AQ3762" s="244" t="str">
        <f t="shared" si="1146"/>
        <v>TBATBAJPY</v>
      </c>
      <c r="AR3762" s="245" t="str">
        <f t="shared" si="1147"/>
        <v>YAMAHA_Mounter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TBA</v>
      </c>
      <c r="F3763" s="23" t="s">
        <v>2585</v>
      </c>
      <c r="G3763" s="23" t="s">
        <v>2585</v>
      </c>
      <c r="H3763" s="29"/>
      <c r="I3763" s="93" t="str">
        <f t="shared" si="1141"/>
        <v>TBA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42599742.292141587</v>
      </c>
      <c r="AJ3763" s="27">
        <f t="shared" si="1131"/>
        <v>5042843.9600569932</v>
      </c>
      <c r="AK3763" s="243">
        <f t="shared" si="1144"/>
        <v>0.11837733490202947</v>
      </c>
      <c r="AL3763" s="24"/>
      <c r="AM3763" s="24"/>
      <c r="AN3763" s="24"/>
      <c r="AO3763" s="24"/>
      <c r="AP3763" s="165" t="str">
        <f t="shared" si="1145"/>
        <v>TBATBA</v>
      </c>
      <c r="AQ3763" s="244" t="str">
        <f t="shared" si="1146"/>
        <v>TBATBAJPY</v>
      </c>
      <c r="AR3763" s="245" t="str">
        <f t="shared" si="1147"/>
        <v>YAMAHA_Mounter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TBA</v>
      </c>
      <c r="F3764" s="23" t="s">
        <v>2585</v>
      </c>
      <c r="G3764" s="23" t="s">
        <v>2585</v>
      </c>
      <c r="H3764" s="29"/>
      <c r="I3764" s="93" t="str">
        <f t="shared" si="1141"/>
        <v>TBA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42599742.292141587</v>
      </c>
      <c r="AJ3764" s="27">
        <f t="shared" si="1131"/>
        <v>5042843.9600569932</v>
      </c>
      <c r="AK3764" s="243">
        <f t="shared" si="1144"/>
        <v>0.11837733490202947</v>
      </c>
      <c r="AL3764" s="24"/>
      <c r="AM3764" s="24"/>
      <c r="AN3764" s="24"/>
      <c r="AO3764" s="24"/>
      <c r="AP3764" s="165" t="str">
        <f t="shared" si="1145"/>
        <v>TBATBA</v>
      </c>
      <c r="AQ3764" s="244" t="str">
        <f t="shared" si="1146"/>
        <v>TBATBAJPY</v>
      </c>
      <c r="AR3764" s="245" t="str">
        <f t="shared" si="1147"/>
        <v>YAMAHA_Mounter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TBA</v>
      </c>
      <c r="F3765" s="23" t="s">
        <v>2585</v>
      </c>
      <c r="G3765" s="23" t="s">
        <v>2585</v>
      </c>
      <c r="H3765" s="29"/>
      <c r="I3765" s="93" t="str">
        <f t="shared" si="1141"/>
        <v>TBA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42599742.292141587</v>
      </c>
      <c r="AJ3765" s="27">
        <f t="shared" si="1131"/>
        <v>5042843.9600569932</v>
      </c>
      <c r="AK3765" s="243">
        <f t="shared" si="1144"/>
        <v>0.11837733490202947</v>
      </c>
      <c r="AL3765" s="24"/>
      <c r="AM3765" s="24"/>
      <c r="AN3765" s="24"/>
      <c r="AO3765" s="24"/>
      <c r="AP3765" s="165" t="str">
        <f t="shared" si="1145"/>
        <v>TBATBA</v>
      </c>
      <c r="AQ3765" s="244" t="str">
        <f t="shared" si="1146"/>
        <v>TBATBAJPY</v>
      </c>
      <c r="AR3765" s="245" t="str">
        <f t="shared" si="1147"/>
        <v>YAMAHA_Mounter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TBA</v>
      </c>
      <c r="F3766" s="23" t="s">
        <v>2585</v>
      </c>
      <c r="G3766" s="23" t="s">
        <v>2585</v>
      </c>
      <c r="H3766" s="29"/>
      <c r="I3766" s="93" t="str">
        <f t="shared" si="1141"/>
        <v>TBA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42599742.292141587</v>
      </c>
      <c r="AJ3766" s="27">
        <f t="shared" si="1131"/>
        <v>5042843.9600569932</v>
      </c>
      <c r="AK3766" s="243">
        <f t="shared" si="1144"/>
        <v>0.11837733490202947</v>
      </c>
      <c r="AL3766" s="24"/>
      <c r="AM3766" s="24"/>
      <c r="AN3766" s="24"/>
      <c r="AO3766" s="24"/>
      <c r="AP3766" s="165" t="str">
        <f t="shared" si="1145"/>
        <v>TBATBA</v>
      </c>
      <c r="AQ3766" s="244" t="str">
        <f t="shared" si="1146"/>
        <v>TBATBAJPY</v>
      </c>
      <c r="AR3766" s="245" t="str">
        <f t="shared" si="1147"/>
        <v>YAMAHA_Mounter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TBA</v>
      </c>
      <c r="F3767" s="23" t="s">
        <v>2585</v>
      </c>
      <c r="G3767" s="23" t="s">
        <v>2585</v>
      </c>
      <c r="H3767" s="29"/>
      <c r="I3767" s="93" t="str">
        <f t="shared" si="1141"/>
        <v>TBA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42599742.292141587</v>
      </c>
      <c r="AJ3767" s="27">
        <f t="shared" si="1131"/>
        <v>5042843.9600569932</v>
      </c>
      <c r="AK3767" s="243">
        <f t="shared" si="1144"/>
        <v>0.11837733490202947</v>
      </c>
      <c r="AL3767" s="24"/>
      <c r="AM3767" s="24"/>
      <c r="AN3767" s="24"/>
      <c r="AO3767" s="24"/>
      <c r="AP3767" s="165" t="str">
        <f t="shared" si="1145"/>
        <v>TBATBA</v>
      </c>
      <c r="AQ3767" s="244" t="str">
        <f t="shared" si="1146"/>
        <v>TBATBAJPY</v>
      </c>
      <c r="AR3767" s="245" t="str">
        <f t="shared" si="1147"/>
        <v>YAMAHA_Mounter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TBA</v>
      </c>
      <c r="F3768" s="23" t="s">
        <v>2585</v>
      </c>
      <c r="G3768" s="23" t="s">
        <v>2585</v>
      </c>
      <c r="H3768" s="29"/>
      <c r="I3768" s="93" t="str">
        <f t="shared" si="1141"/>
        <v>TBA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42599742.292141587</v>
      </c>
      <c r="AJ3768" s="27">
        <f t="shared" si="1131"/>
        <v>5042843.9600569932</v>
      </c>
      <c r="AK3768" s="243">
        <f t="shared" si="1144"/>
        <v>0.11837733490202947</v>
      </c>
      <c r="AL3768" s="24"/>
      <c r="AM3768" s="24"/>
      <c r="AN3768" s="24"/>
      <c r="AO3768" s="24"/>
      <c r="AP3768" s="165" t="str">
        <f t="shared" si="1145"/>
        <v>TBATBA</v>
      </c>
      <c r="AQ3768" s="244" t="str">
        <f t="shared" si="1146"/>
        <v>TBATBAJPY</v>
      </c>
      <c r="AR3768" s="245" t="str">
        <f t="shared" si="1147"/>
        <v>YAMAHA_Mounter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TBA</v>
      </c>
      <c r="F3769" s="23" t="s">
        <v>2585</v>
      </c>
      <c r="G3769" s="23" t="s">
        <v>2585</v>
      </c>
      <c r="H3769" s="29"/>
      <c r="I3769" s="93" t="str">
        <f t="shared" si="1141"/>
        <v>TBA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42599742.292141587</v>
      </c>
      <c r="AJ3769" s="27">
        <f t="shared" si="1131"/>
        <v>5042843.9600569932</v>
      </c>
      <c r="AK3769" s="243">
        <f t="shared" si="1144"/>
        <v>0.11837733490202947</v>
      </c>
      <c r="AL3769" s="24"/>
      <c r="AM3769" s="24"/>
      <c r="AN3769" s="24"/>
      <c r="AO3769" s="24"/>
      <c r="AP3769" s="165" t="str">
        <f t="shared" si="1145"/>
        <v>TBATBA</v>
      </c>
      <c r="AQ3769" s="244" t="str">
        <f t="shared" si="1146"/>
        <v>TBATBAJPY</v>
      </c>
      <c r="AR3769" s="245" t="str">
        <f t="shared" si="1147"/>
        <v>YAMAHA_Mounter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TBA</v>
      </c>
      <c r="F3770" s="23" t="s">
        <v>2585</v>
      </c>
      <c r="G3770" s="23" t="s">
        <v>2585</v>
      </c>
      <c r="H3770" s="29"/>
      <c r="I3770" s="93" t="str">
        <f t="shared" si="1141"/>
        <v>TBA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42599742.292141587</v>
      </c>
      <c r="AJ3770" s="27">
        <f t="shared" si="1131"/>
        <v>5042843.9600569932</v>
      </c>
      <c r="AK3770" s="243">
        <f t="shared" si="1144"/>
        <v>0.11837733490202947</v>
      </c>
      <c r="AL3770" s="24"/>
      <c r="AM3770" s="24"/>
      <c r="AN3770" s="24"/>
      <c r="AO3770" s="24"/>
      <c r="AP3770" s="165" t="str">
        <f t="shared" si="1145"/>
        <v>TBATBA</v>
      </c>
      <c r="AQ3770" s="244" t="str">
        <f t="shared" si="1146"/>
        <v>TBATBAJPY</v>
      </c>
      <c r="AR3770" s="245" t="str">
        <f t="shared" si="1147"/>
        <v>YAMAHA_Non_Mounter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TBA</v>
      </c>
      <c r="F3771" s="23" t="s">
        <v>2585</v>
      </c>
      <c r="G3771" s="23" t="s">
        <v>2585</v>
      </c>
      <c r="H3771" s="29"/>
      <c r="I3771" s="93" t="str">
        <f t="shared" si="1141"/>
        <v>TBA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42599742.292141587</v>
      </c>
      <c r="AJ3771" s="27">
        <f t="shared" si="1131"/>
        <v>5042843.9600569932</v>
      </c>
      <c r="AK3771" s="243">
        <f t="shared" si="1144"/>
        <v>0.11837733490202947</v>
      </c>
      <c r="AL3771" s="24"/>
      <c r="AM3771" s="24"/>
      <c r="AN3771" s="24"/>
      <c r="AO3771" s="24"/>
      <c r="AP3771" s="165" t="str">
        <f t="shared" si="1145"/>
        <v>TBATBA</v>
      </c>
      <c r="AQ3771" s="244" t="str">
        <f t="shared" si="1146"/>
        <v>TBATBAJPY</v>
      </c>
      <c r="AR3771" s="245" t="str">
        <f t="shared" si="1147"/>
        <v>YAMAHA_Mounter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TBA</v>
      </c>
      <c r="F3772" s="23" t="s">
        <v>2585</v>
      </c>
      <c r="G3772" s="23" t="s">
        <v>2585</v>
      </c>
      <c r="H3772" s="29"/>
      <c r="I3772" s="93" t="str">
        <f t="shared" si="1141"/>
        <v>TBA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42599742.292141587</v>
      </c>
      <c r="AJ3772" s="27">
        <f t="shared" si="1131"/>
        <v>5042843.9600569932</v>
      </c>
      <c r="AK3772" s="243">
        <f t="shared" si="1144"/>
        <v>0.11837733490202947</v>
      </c>
      <c r="AL3772" s="24"/>
      <c r="AM3772" s="24"/>
      <c r="AN3772" s="24"/>
      <c r="AO3772" s="24"/>
      <c r="AP3772" s="165" t="str">
        <f t="shared" si="1145"/>
        <v>TBATBA</v>
      </c>
      <c r="AQ3772" s="244" t="str">
        <f t="shared" si="1146"/>
        <v>TBATBAJPY</v>
      </c>
      <c r="AR3772" s="245" t="str">
        <f t="shared" si="1147"/>
        <v>YAMAHA_Mounter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TBA</v>
      </c>
      <c r="F3773" s="23" t="s">
        <v>2585</v>
      </c>
      <c r="G3773" s="23" t="s">
        <v>2585</v>
      </c>
      <c r="H3773" s="29"/>
      <c r="I3773" s="93" t="str">
        <f t="shared" si="1141"/>
        <v>TBA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42599742.292141587</v>
      </c>
      <c r="AJ3773" s="27">
        <f t="shared" si="1131"/>
        <v>5042843.9600569932</v>
      </c>
      <c r="AK3773" s="243">
        <f t="shared" si="1144"/>
        <v>0.11837733490202947</v>
      </c>
      <c r="AL3773" s="24"/>
      <c r="AM3773" s="24"/>
      <c r="AN3773" s="24"/>
      <c r="AO3773" s="24"/>
      <c r="AP3773" s="165" t="str">
        <f t="shared" si="1145"/>
        <v>TBATBA</v>
      </c>
      <c r="AQ3773" s="244" t="str">
        <f t="shared" si="1146"/>
        <v>TBATBAJPY</v>
      </c>
      <c r="AR3773" s="245" t="str">
        <f t="shared" si="1147"/>
        <v>YAMAHA_Mounter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TBA</v>
      </c>
      <c r="F3774" s="23" t="s">
        <v>2585</v>
      </c>
      <c r="G3774" s="23" t="s">
        <v>2585</v>
      </c>
      <c r="H3774" s="29"/>
      <c r="I3774" s="93" t="str">
        <f t="shared" si="1141"/>
        <v>TBA</v>
      </c>
      <c r="J3774" s="188" t="s">
        <v>3606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1.1080000000000001</v>
      </c>
      <c r="AB3774" s="242">
        <f t="shared" si="1138"/>
        <v>470654.86725663726</v>
      </c>
      <c r="AC3774" s="25">
        <f t="shared" si="1142"/>
        <v>56478.584070796467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42599742.292141587</v>
      </c>
      <c r="AJ3774" s="27">
        <f t="shared" si="1131"/>
        <v>5042843.9600569932</v>
      </c>
      <c r="AK3774" s="243">
        <f t="shared" si="1144"/>
        <v>0.11837733490202947</v>
      </c>
      <c r="AL3774" s="24"/>
      <c r="AM3774" s="24"/>
      <c r="AN3774" s="24"/>
      <c r="AO3774" s="24"/>
      <c r="AP3774" s="165" t="str">
        <f t="shared" si="1145"/>
        <v>TBATBA</v>
      </c>
      <c r="AQ3774" s="244" t="str">
        <f t="shared" si="1146"/>
        <v>TBATBARMB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TBA</v>
      </c>
      <c r="F3775" s="23" t="s">
        <v>2585</v>
      </c>
      <c r="G3775" s="23" t="s">
        <v>2585</v>
      </c>
      <c r="H3775" s="29"/>
      <c r="I3775" s="93" t="str">
        <f t="shared" si="1141"/>
        <v>TBA</v>
      </c>
      <c r="J3775" s="188" t="s">
        <v>3607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42599742.292141587</v>
      </c>
      <c r="AJ3775" s="27">
        <f t="shared" si="1131"/>
        <v>5042843.9600569932</v>
      </c>
      <c r="AK3775" s="243">
        <f t="shared" si="1144"/>
        <v>0.11837733490202947</v>
      </c>
      <c r="AL3775" s="24"/>
      <c r="AM3775" s="24"/>
      <c r="AN3775" s="24"/>
      <c r="AO3775" s="24"/>
      <c r="AP3775" s="165" t="str">
        <f t="shared" si="1145"/>
        <v>TBATBA</v>
      </c>
      <c r="AQ3775" s="244" t="str">
        <f t="shared" si="1146"/>
        <v>TBATBARMB</v>
      </c>
      <c r="AR3775" s="245" t="str">
        <f t="shared" si="1147"/>
        <v>YAMAHA_Mounter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TBA</v>
      </c>
      <c r="F3776" s="23" t="s">
        <v>2585</v>
      </c>
      <c r="G3776" s="23" t="s">
        <v>2585</v>
      </c>
      <c r="H3776" s="29"/>
      <c r="I3776" s="93" t="str">
        <f t="shared" si="1141"/>
        <v>TBA</v>
      </c>
      <c r="J3776" s="188" t="s">
        <v>3608</v>
      </c>
      <c r="K3776" s="29" t="s">
        <v>3609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5.5599999999999997E-2</v>
      </c>
      <c r="AB3776" s="242">
        <f t="shared" si="1138"/>
        <v>667200</v>
      </c>
      <c r="AC3776" s="25">
        <f t="shared" si="1142"/>
        <v>80064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42599742.292141587</v>
      </c>
      <c r="AJ3776" s="27">
        <f t="shared" si="1131"/>
        <v>5042843.9600569932</v>
      </c>
      <c r="AK3776" s="243">
        <f t="shared" si="1144"/>
        <v>0.11837733490202947</v>
      </c>
      <c r="AL3776" s="24"/>
      <c r="AM3776" s="24"/>
      <c r="AN3776" s="24"/>
      <c r="AO3776" s="24"/>
      <c r="AP3776" s="165" t="str">
        <f t="shared" si="1145"/>
        <v>TBATBA</v>
      </c>
      <c r="AQ3776" s="244" t="str">
        <f t="shared" si="1146"/>
        <v>TBATBAJPY</v>
      </c>
      <c r="AR3776" s="245" t="str">
        <f t="shared" si="1147"/>
        <v>YAMAHA_Mounter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33" t="str">
        <f t="shared" si="1151"/>
        <v/>
      </c>
      <c r="E3777" s="33" t="str">
        <f t="shared" si="1139"/>
        <v/>
      </c>
      <c r="F3777" s="23"/>
      <c r="G3777" s="23"/>
      <c r="H3777" s="29"/>
      <c r="I3777" s="93" t="str">
        <f t="shared" si="1141"/>
        <v/>
      </c>
      <c r="J3777" s="188"/>
      <c r="K3777" s="29"/>
      <c r="L3777" s="24"/>
      <c r="M3777" s="13"/>
      <c r="N3777" s="22"/>
      <c r="O3777" s="22"/>
      <c r="P3777" s="33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 t="str">
        <f t="shared" si="1138"/>
        <v/>
      </c>
      <c r="AC3777" s="25" t="str">
        <f t="shared" si="1142"/>
        <v/>
      </c>
      <c r="AD3777" s="169"/>
      <c r="AE3777" s="26" t="str">
        <f t="shared" si="1143"/>
        <v/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0</v>
      </c>
      <c r="AJ3777" s="27">
        <f t="shared" si="1131"/>
        <v>0</v>
      </c>
      <c r="AK3777" s="243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44" t="str">
        <f t="shared" si="1146"/>
        <v/>
      </c>
      <c r="AR3777" s="245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33" t="str">
        <f t="shared" si="1151"/>
        <v/>
      </c>
      <c r="E3778" s="33" t="str">
        <f t="shared" si="1139"/>
        <v/>
      </c>
      <c r="F3778" s="23"/>
      <c r="G3778" s="23"/>
      <c r="H3778" s="29"/>
      <c r="I3778" s="93" t="str">
        <f t="shared" si="1141"/>
        <v/>
      </c>
      <c r="J3778" s="188"/>
      <c r="K3778" s="29"/>
      <c r="L3778" s="24"/>
      <c r="M3778" s="13"/>
      <c r="N3778" s="22"/>
      <c r="O3778" s="22"/>
      <c r="P3778" s="33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 t="str">
        <f t="shared" si="1138"/>
        <v/>
      </c>
      <c r="AC3778" s="25" t="str">
        <f t="shared" si="1142"/>
        <v/>
      </c>
      <c r="AD3778" s="169"/>
      <c r="AE3778" s="26" t="str">
        <f t="shared" si="1143"/>
        <v/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0</v>
      </c>
      <c r="AJ3778" s="27">
        <f t="shared" ref="AJ3778:AJ3841" si="1155">IF(P3778="C66 SERVICE","",SUMIFS(AC:AC,F:F,F3778,G:G,G3778,E:E,E3778))</f>
        <v>0</v>
      </c>
      <c r="AK3778" s="243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44" t="str">
        <f t="shared" si="1146"/>
        <v/>
      </c>
      <c r="AR3778" s="245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33" t="str">
        <f t="shared" si="1151"/>
        <v/>
      </c>
      <c r="E3779" s="33" t="str">
        <f t="shared" si="1139"/>
        <v/>
      </c>
      <c r="F3779" s="23"/>
      <c r="G3779" s="23"/>
      <c r="H3779" s="29"/>
      <c r="I3779" s="93" t="str">
        <f t="shared" si="1141"/>
        <v/>
      </c>
      <c r="J3779" s="188"/>
      <c r="K3779" s="29"/>
      <c r="L3779" s="24"/>
      <c r="M3779" s="13"/>
      <c r="N3779" s="22"/>
      <c r="O3779" s="22"/>
      <c r="P3779" s="33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 t="str">
        <f t="shared" si="1138"/>
        <v/>
      </c>
      <c r="AC3779" s="25" t="str">
        <f t="shared" si="1142"/>
        <v/>
      </c>
      <c r="AD3779" s="169"/>
      <c r="AE3779" s="26" t="str">
        <f t="shared" si="1143"/>
        <v/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0</v>
      </c>
      <c r="AJ3779" s="27">
        <f t="shared" si="1155"/>
        <v>0</v>
      </c>
      <c r="AK3779" s="243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44" t="str">
        <f t="shared" si="1146"/>
        <v/>
      </c>
      <c r="AR3779" s="245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33" t="str">
        <f t="shared" si="1151"/>
        <v/>
      </c>
      <c r="E3780" s="33" t="str">
        <f t="shared" si="1139"/>
        <v/>
      </c>
      <c r="F3780" s="23"/>
      <c r="G3780" s="23"/>
      <c r="H3780" s="29"/>
      <c r="I3780" s="93" t="str">
        <f t="shared" si="1141"/>
        <v/>
      </c>
      <c r="J3780" s="188"/>
      <c r="K3780" s="29"/>
      <c r="L3780" s="24"/>
      <c r="M3780" s="13"/>
      <c r="N3780" s="22"/>
      <c r="O3780" s="22"/>
      <c r="P3780" s="33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 t="str">
        <f t="shared" si="1138"/>
        <v/>
      </c>
      <c r="AC3780" s="25" t="str">
        <f t="shared" si="1142"/>
        <v/>
      </c>
      <c r="AD3780" s="169"/>
      <c r="AE3780" s="26" t="str">
        <f t="shared" si="1143"/>
        <v/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0</v>
      </c>
      <c r="AJ3780" s="27">
        <f t="shared" si="1155"/>
        <v>0</v>
      </c>
      <c r="AK3780" s="243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44" t="str">
        <f t="shared" si="1146"/>
        <v/>
      </c>
      <c r="AR3780" s="245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33" t="str">
        <f t="shared" si="1151"/>
        <v/>
      </c>
      <c r="E3781" s="33" t="str">
        <f t="shared" si="1139"/>
        <v/>
      </c>
      <c r="F3781" s="23"/>
      <c r="G3781" s="23"/>
      <c r="H3781" s="29"/>
      <c r="I3781" s="93" t="str">
        <f t="shared" si="1141"/>
        <v/>
      </c>
      <c r="J3781" s="188"/>
      <c r="K3781" s="29"/>
      <c r="L3781" s="24"/>
      <c r="M3781" s="13"/>
      <c r="N3781" s="22"/>
      <c r="O3781" s="22"/>
      <c r="P3781" s="33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31" t="str">
        <f t="shared" si="1153"/>
        <v/>
      </c>
      <c r="Z3781" s="241" t="str">
        <f t="shared" si="1152"/>
        <v/>
      </c>
      <c r="AA3781" s="22"/>
      <c r="AB3781" s="242" t="str">
        <f t="shared" si="1138"/>
        <v/>
      </c>
      <c r="AC3781" s="25" t="str">
        <f t="shared" si="1142"/>
        <v/>
      </c>
      <c r="AD3781" s="169"/>
      <c r="AE3781" s="26" t="str">
        <f t="shared" si="1143"/>
        <v/>
      </c>
      <c r="AF3781" s="26" t="str">
        <f>IF(AND(COUNTIFS($J$18:J3781,J3781)=1,AE3781=1),1,"")</f>
        <v/>
      </c>
      <c r="AG3781" s="26" t="str">
        <f>IF(C3781="","",IF(AND(COUNTIFS($J$18:J3781,J3781)=1,C3781&lt;&gt;""),1,""))</f>
        <v/>
      </c>
      <c r="AH3781" s="26" t="str">
        <f>IF(G3781="","",IF(AND(COUNTIFS($J$18:J3781,J3781)=1,G3781&lt;&gt;""),1,""))</f>
        <v/>
      </c>
      <c r="AI3781" s="27">
        <f t="shared" si="1154"/>
        <v>0</v>
      </c>
      <c r="AJ3781" s="27">
        <f t="shared" si="1155"/>
        <v>0</v>
      </c>
      <c r="AK3781" s="243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44" t="str">
        <f t="shared" si="1146"/>
        <v/>
      </c>
      <c r="AR3781" s="245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33" t="str">
        <f t="shared" si="1151"/>
        <v/>
      </c>
      <c r="E3782" s="33" t="str">
        <f t="shared" si="1139"/>
        <v/>
      </c>
      <c r="F3782" s="23"/>
      <c r="G3782" s="23"/>
      <c r="H3782" s="29"/>
      <c r="I3782" s="93" t="str">
        <f t="shared" si="1141"/>
        <v/>
      </c>
      <c r="J3782" s="188"/>
      <c r="K3782" s="29"/>
      <c r="L3782" s="24"/>
      <c r="M3782" s="13"/>
      <c r="N3782" s="22"/>
      <c r="O3782" s="22"/>
      <c r="P3782" s="33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31" t="str">
        <f t="shared" si="1153"/>
        <v/>
      </c>
      <c r="Z3782" s="241" t="str">
        <f t="shared" si="1152"/>
        <v/>
      </c>
      <c r="AA3782" s="22"/>
      <c r="AB3782" s="242" t="str">
        <f t="shared" si="1138"/>
        <v/>
      </c>
      <c r="AC3782" s="25" t="str">
        <f t="shared" si="1142"/>
        <v/>
      </c>
      <c r="AD3782" s="169"/>
      <c r="AE3782" s="26" t="str">
        <f t="shared" si="1143"/>
        <v/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0</v>
      </c>
      <c r="AJ3782" s="27">
        <f t="shared" si="1155"/>
        <v>0</v>
      </c>
      <c r="AK3782" s="243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44" t="str">
        <f t="shared" si="1146"/>
        <v/>
      </c>
      <c r="AR3782" s="245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33" t="str">
        <f t="shared" si="1151"/>
        <v/>
      </c>
      <c r="E3783" s="33" t="str">
        <f t="shared" si="1139"/>
        <v/>
      </c>
      <c r="F3783" s="23"/>
      <c r="G3783" s="23"/>
      <c r="H3783" s="29"/>
      <c r="I3783" s="93" t="str">
        <f t="shared" si="1141"/>
        <v/>
      </c>
      <c r="J3783" s="188"/>
      <c r="K3783" s="29"/>
      <c r="L3783" s="24"/>
      <c r="M3783" s="13"/>
      <c r="N3783" s="22"/>
      <c r="O3783" s="22"/>
      <c r="P3783" s="33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31" t="str">
        <f t="shared" si="1153"/>
        <v/>
      </c>
      <c r="Z3783" s="241" t="str">
        <f t="shared" si="1152"/>
        <v/>
      </c>
      <c r="AA3783" s="22"/>
      <c r="AB3783" s="242" t="str">
        <f t="shared" si="1138"/>
        <v/>
      </c>
      <c r="AC3783" s="25" t="str">
        <f t="shared" si="1142"/>
        <v/>
      </c>
      <c r="AD3783" s="169"/>
      <c r="AE3783" s="26" t="str">
        <f t="shared" si="1143"/>
        <v/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0</v>
      </c>
      <c r="AJ3783" s="27">
        <f t="shared" si="1155"/>
        <v>0</v>
      </c>
      <c r="AK3783" s="243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44" t="str">
        <f t="shared" si="1146"/>
        <v/>
      </c>
      <c r="AR3783" s="245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33" t="str">
        <f t="shared" si="1151"/>
        <v/>
      </c>
      <c r="E3784" s="33" t="str">
        <f t="shared" si="1139"/>
        <v/>
      </c>
      <c r="F3784" s="23"/>
      <c r="G3784" s="23"/>
      <c r="H3784" s="29"/>
      <c r="I3784" s="93" t="str">
        <f t="shared" si="1141"/>
        <v/>
      </c>
      <c r="J3784" s="188"/>
      <c r="K3784" s="29"/>
      <c r="L3784" s="24"/>
      <c r="M3784" s="13"/>
      <c r="N3784" s="22"/>
      <c r="O3784" s="22"/>
      <c r="P3784" s="33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31" t="str">
        <f t="shared" si="1153"/>
        <v/>
      </c>
      <c r="Z3784" s="241" t="str">
        <f t="shared" si="1152"/>
        <v/>
      </c>
      <c r="AA3784" s="22"/>
      <c r="AB3784" s="242" t="str">
        <f t="shared" si="1138"/>
        <v/>
      </c>
      <c r="AC3784" s="25" t="str">
        <f t="shared" si="1142"/>
        <v/>
      </c>
      <c r="AD3784" s="169"/>
      <c r="AE3784" s="26" t="str">
        <f t="shared" si="1143"/>
        <v/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0</v>
      </c>
      <c r="AJ3784" s="27">
        <f t="shared" si="1155"/>
        <v>0</v>
      </c>
      <c r="AK3784" s="243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44" t="str">
        <f t="shared" si="1146"/>
        <v/>
      </c>
      <c r="AR3784" s="245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33" t="str">
        <f t="shared" si="1151"/>
        <v/>
      </c>
      <c r="E3785" s="33" t="str">
        <f t="shared" si="1139"/>
        <v/>
      </c>
      <c r="F3785" s="23"/>
      <c r="G3785" s="23"/>
      <c r="H3785" s="29"/>
      <c r="I3785" s="93" t="str">
        <f t="shared" si="1141"/>
        <v/>
      </c>
      <c r="J3785" s="188"/>
      <c r="K3785" s="29"/>
      <c r="L3785" s="24"/>
      <c r="M3785" s="13"/>
      <c r="N3785" s="22"/>
      <c r="O3785" s="22"/>
      <c r="P3785" s="33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31" t="str">
        <f t="shared" si="1153"/>
        <v/>
      </c>
      <c r="Z3785" s="241" t="str">
        <f t="shared" si="1152"/>
        <v/>
      </c>
      <c r="AA3785" s="22"/>
      <c r="AB3785" s="242" t="str">
        <f t="shared" si="1138"/>
        <v/>
      </c>
      <c r="AC3785" s="25" t="str">
        <f t="shared" si="1142"/>
        <v/>
      </c>
      <c r="AD3785" s="169"/>
      <c r="AE3785" s="26" t="str">
        <f t="shared" si="1143"/>
        <v/>
      </c>
      <c r="AF3785" s="26" t="str">
        <f>IF(AND(COUNTIFS($J$18:J3785,J3785)=1,AE3785=1),1,"")</f>
        <v/>
      </c>
      <c r="AG3785" s="26" t="str">
        <f>IF(C3785="","",IF(AND(COUNTIFS($J$18:J3785,J3785)=1,C3785&lt;&gt;""),1,""))</f>
        <v/>
      </c>
      <c r="AH3785" s="26" t="str">
        <f>IF(G3785="","",IF(AND(COUNTIFS($J$18:J3785,J3785)=1,G3785&lt;&gt;""),1,""))</f>
        <v/>
      </c>
      <c r="AI3785" s="27">
        <f t="shared" si="1154"/>
        <v>0</v>
      </c>
      <c r="AJ3785" s="27">
        <f t="shared" si="1155"/>
        <v>0</v>
      </c>
      <c r="AK3785" s="243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44" t="str">
        <f t="shared" si="1146"/>
        <v/>
      </c>
      <c r="AR3785" s="245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33" t="str">
        <f t="shared" si="1151"/>
        <v/>
      </c>
      <c r="E3786" s="33" t="str">
        <f t="shared" si="1139"/>
        <v/>
      </c>
      <c r="F3786" s="23"/>
      <c r="G3786" s="23"/>
      <c r="H3786" s="29"/>
      <c r="I3786" s="93" t="str">
        <f t="shared" si="1141"/>
        <v/>
      </c>
      <c r="J3786" s="188"/>
      <c r="K3786" s="29"/>
      <c r="L3786" s="24"/>
      <c r="M3786" s="13"/>
      <c r="N3786" s="22"/>
      <c r="O3786" s="22"/>
      <c r="P3786" s="33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31" t="str">
        <f t="shared" si="1153"/>
        <v/>
      </c>
      <c r="Z3786" s="241" t="str">
        <f t="shared" si="1152"/>
        <v/>
      </c>
      <c r="AA3786" s="22"/>
      <c r="AB3786" s="242" t="str">
        <f t="shared" si="1138"/>
        <v/>
      </c>
      <c r="AC3786" s="25" t="str">
        <f t="shared" si="1142"/>
        <v/>
      </c>
      <c r="AD3786" s="169"/>
      <c r="AE3786" s="26" t="str">
        <f t="shared" si="1143"/>
        <v/>
      </c>
      <c r="AF3786" s="26" t="str">
        <f>IF(AND(COUNTIFS($J$18:J3786,J3786)=1,AE3786=1),1,"")</f>
        <v/>
      </c>
      <c r="AG3786" s="26" t="str">
        <f>IF(C3786="","",IF(AND(COUNTIFS($J$18:J3786,J3786)=1,C3786&lt;&gt;""),1,""))</f>
        <v/>
      </c>
      <c r="AH3786" s="26" t="str">
        <f>IF(G3786="","",IF(AND(COUNTIFS($J$18:J3786,J3786)=1,G3786&lt;&gt;""),1,""))</f>
        <v/>
      </c>
      <c r="AI3786" s="27">
        <f t="shared" si="1154"/>
        <v>0</v>
      </c>
      <c r="AJ3786" s="27">
        <f t="shared" si="1155"/>
        <v>0</v>
      </c>
      <c r="AK3786" s="243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44" t="str">
        <f t="shared" si="1146"/>
        <v/>
      </c>
      <c r="AR3786" s="245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33" t="str">
        <f t="shared" si="1151"/>
        <v/>
      </c>
      <c r="E3787" s="33" t="str">
        <f t="shared" si="1139"/>
        <v/>
      </c>
      <c r="F3787" s="23"/>
      <c r="G3787" s="23"/>
      <c r="H3787" s="29"/>
      <c r="I3787" s="93" t="str">
        <f t="shared" si="1141"/>
        <v/>
      </c>
      <c r="J3787" s="188"/>
      <c r="K3787" s="29"/>
      <c r="L3787" s="24"/>
      <c r="M3787" s="13"/>
      <c r="N3787" s="22"/>
      <c r="O3787" s="22"/>
      <c r="P3787" s="33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31" t="str">
        <f t="shared" si="1153"/>
        <v/>
      </c>
      <c r="Z3787" s="241" t="str">
        <f t="shared" si="1152"/>
        <v/>
      </c>
      <c r="AA3787" s="22"/>
      <c r="AB3787" s="242" t="str">
        <f t="shared" si="1138"/>
        <v/>
      </c>
      <c r="AC3787" s="25" t="str">
        <f t="shared" si="1142"/>
        <v/>
      </c>
      <c r="AD3787" s="169"/>
      <c r="AE3787" s="26" t="str">
        <f t="shared" si="1143"/>
        <v/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0</v>
      </c>
      <c r="AJ3787" s="27">
        <f t="shared" si="1155"/>
        <v>0</v>
      </c>
      <c r="AK3787" s="243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44" t="str">
        <f t="shared" si="1146"/>
        <v/>
      </c>
      <c r="AR3787" s="245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33" t="str">
        <f t="shared" si="1151"/>
        <v/>
      </c>
      <c r="E3788" s="33" t="str">
        <f t="shared" si="1139"/>
        <v/>
      </c>
      <c r="F3788" s="23"/>
      <c r="G3788" s="23"/>
      <c r="H3788" s="29"/>
      <c r="I3788" s="93" t="str">
        <f t="shared" si="1141"/>
        <v/>
      </c>
      <c r="J3788" s="188"/>
      <c r="K3788" s="29"/>
      <c r="L3788" s="24"/>
      <c r="M3788" s="13"/>
      <c r="N3788" s="22"/>
      <c r="O3788" s="22"/>
      <c r="P3788" s="33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31" t="str">
        <f t="shared" si="1153"/>
        <v/>
      </c>
      <c r="Z3788" s="241" t="str">
        <f t="shared" si="1152"/>
        <v/>
      </c>
      <c r="AA3788" s="22"/>
      <c r="AB3788" s="242" t="str">
        <f t="shared" si="1138"/>
        <v/>
      </c>
      <c r="AC3788" s="25" t="str">
        <f t="shared" si="1142"/>
        <v/>
      </c>
      <c r="AD3788" s="169"/>
      <c r="AE3788" s="26" t="str">
        <f t="shared" si="1143"/>
        <v/>
      </c>
      <c r="AF3788" s="26" t="str">
        <f>IF(AND(COUNTIFS($J$18:J3788,J3788)=1,AE3788=1),1,"")</f>
        <v/>
      </c>
      <c r="AG3788" s="26" t="str">
        <f>IF(C3788="","",IF(AND(COUNTIFS($J$18:J3788,J3788)=1,C3788&lt;&gt;""),1,""))</f>
        <v/>
      </c>
      <c r="AH3788" s="26" t="str">
        <f>IF(G3788="","",IF(AND(COUNTIFS($J$18:J3788,J3788)=1,G3788&lt;&gt;""),1,""))</f>
        <v/>
      </c>
      <c r="AI3788" s="27">
        <f t="shared" si="1154"/>
        <v>0</v>
      </c>
      <c r="AJ3788" s="27">
        <f t="shared" si="1155"/>
        <v>0</v>
      </c>
      <c r="AK3788" s="243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44" t="str">
        <f t="shared" si="1146"/>
        <v/>
      </c>
      <c r="AR3788" s="245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41" t="str">
        <f t="shared" si="1152"/>
        <v/>
      </c>
      <c r="AA3789" s="22"/>
      <c r="AB3789" s="242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43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44" t="str">
        <f t="shared" si="1146"/>
        <v/>
      </c>
      <c r="AR3789" s="245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41" t="str">
        <f t="shared" si="1152"/>
        <v/>
      </c>
      <c r="AA3790" s="22"/>
      <c r="AB3790" s="242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43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44" t="str">
        <f t="shared" si="1146"/>
        <v/>
      </c>
      <c r="AR3790" s="245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41" t="str">
        <f t="shared" si="1152"/>
        <v/>
      </c>
      <c r="AA3791" s="22"/>
      <c r="AB3791" s="242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43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44" t="str">
        <f t="shared" si="1146"/>
        <v/>
      </c>
      <c r="AR3791" s="245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41" t="str">
        <f t="shared" si="1152"/>
        <v/>
      </c>
      <c r="AA3792" s="22"/>
      <c r="AB3792" s="242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43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44" t="str">
        <f t="shared" si="1146"/>
        <v/>
      </c>
      <c r="AR3792" s="245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41" t="str">
        <f t="shared" si="1152"/>
        <v/>
      </c>
      <c r="AA3793" s="22"/>
      <c r="AB3793" s="242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43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44" t="str">
        <f t="shared" si="1146"/>
        <v/>
      </c>
      <c r="AR3793" s="245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41" t="str">
        <f t="shared" si="1152"/>
        <v/>
      </c>
      <c r="AA3794" s="22"/>
      <c r="AB3794" s="242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43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44" t="str">
        <f t="shared" si="1146"/>
        <v/>
      </c>
      <c r="AR3794" s="245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41" t="str">
        <f t="shared" si="1152"/>
        <v/>
      </c>
      <c r="AA3795" s="22"/>
      <c r="AB3795" s="242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43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44" t="str">
        <f t="shared" si="1146"/>
        <v/>
      </c>
      <c r="AR3795" s="245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41" t="str">
        <f t="shared" si="1152"/>
        <v/>
      </c>
      <c r="AA3796" s="22"/>
      <c r="AB3796" s="242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43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44" t="str">
        <f t="shared" si="1146"/>
        <v/>
      </c>
      <c r="AR3796" s="245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41" t="str">
        <f t="shared" si="1152"/>
        <v/>
      </c>
      <c r="AA3797" s="22"/>
      <c r="AB3797" s="242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43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44" t="str">
        <f t="shared" si="1146"/>
        <v/>
      </c>
      <c r="AR3797" s="245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5" priority="147"/>
  </conditionalFormatting>
  <conditionalFormatting sqref="J3509 J3502:J3507 J3255:J3500">
    <cfRule type="duplicateValues" dxfId="104" priority="27"/>
  </conditionalFormatting>
  <conditionalFormatting sqref="Z3255:Z3500 Z3502:Z3994">
    <cfRule type="cellIs" dxfId="103" priority="25" operator="lessThanOrEqual">
      <formula>0</formula>
    </cfRule>
  </conditionalFormatting>
  <conditionalFormatting sqref="J856">
    <cfRule type="duplicateValues" dxfId="102" priority="12"/>
  </conditionalFormatting>
  <conditionalFormatting sqref="J1670:J1673">
    <cfRule type="duplicateValues" dxfId="101" priority="22"/>
  </conditionalFormatting>
  <conditionalFormatting sqref="J2327:J2902">
    <cfRule type="duplicateValues" dxfId="100" priority="24"/>
  </conditionalFormatting>
  <conditionalFormatting sqref="J2910:J2911">
    <cfRule type="duplicateValues" dxfId="99" priority="17"/>
  </conditionalFormatting>
  <conditionalFormatting sqref="J2912">
    <cfRule type="duplicateValues" dxfId="98" priority="21"/>
  </conditionalFormatting>
  <conditionalFormatting sqref="J2913">
    <cfRule type="duplicateValues" dxfId="97" priority="20"/>
  </conditionalFormatting>
  <conditionalFormatting sqref="J2995:J2996">
    <cfRule type="duplicateValues" dxfId="96" priority="16"/>
  </conditionalFormatting>
  <conditionalFormatting sqref="J3018 J3020:J3023">
    <cfRule type="duplicateValues" dxfId="95" priority="19"/>
  </conditionalFormatting>
  <conditionalFormatting sqref="J3019">
    <cfRule type="duplicateValues" dxfId="94" priority="18"/>
  </conditionalFormatting>
  <conditionalFormatting sqref="J3115">
    <cfRule type="duplicateValues" dxfId="93" priority="15"/>
  </conditionalFormatting>
  <conditionalFormatting sqref="J3148">
    <cfRule type="duplicateValues" dxfId="92" priority="14"/>
  </conditionalFormatting>
  <conditionalFormatting sqref="J3191:J3192">
    <cfRule type="duplicateValues" dxfId="91" priority="13"/>
  </conditionalFormatting>
  <conditionalFormatting sqref="J3196:J3201 J3203 J3205:J3213">
    <cfRule type="duplicateValues" dxfId="90" priority="11"/>
  </conditionalFormatting>
  <conditionalFormatting sqref="J3214:J3254 J2931:J3195 J2079:J2929 J2:J2077">
    <cfRule type="duplicateValues" dxfId="89" priority="23"/>
  </conditionalFormatting>
  <conditionalFormatting sqref="Z2:Z3254">
    <cfRule type="cellIs" dxfId="88" priority="10" operator="lessThanOrEqual">
      <formula>0</formula>
    </cfRule>
  </conditionalFormatting>
  <conditionalFormatting sqref="J3202">
    <cfRule type="duplicateValues" dxfId="87" priority="9"/>
  </conditionalFormatting>
  <conditionalFormatting sqref="J2930">
    <cfRule type="duplicateValues" dxfId="86" priority="8"/>
  </conditionalFormatting>
  <conditionalFormatting sqref="J3204">
    <cfRule type="duplicateValues" dxfId="85" priority="7"/>
  </conditionalFormatting>
  <conditionalFormatting sqref="J2078">
    <cfRule type="duplicateValues" dxfId="84" priority="6"/>
  </conditionalFormatting>
  <conditionalFormatting sqref="J3515">
    <cfRule type="duplicateValues" dxfId="83" priority="5"/>
  </conditionalFormatting>
  <conditionalFormatting sqref="J3501">
    <cfRule type="duplicateValues" dxfId="82" priority="3"/>
  </conditionalFormatting>
  <conditionalFormatting sqref="Z3501">
    <cfRule type="cellIs" dxfId="81" priority="2" operator="lessThanOrEqual">
      <formula>0</formula>
    </cfRule>
  </conditionalFormatting>
  <conditionalFormatting sqref="K3738:K3749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B11" zoomScale="70" zoomScaleNormal="70" workbookViewId="0">
      <selection activeCell="AJ12" sqref="AJ12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54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54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4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18995051.633655783</v>
      </c>
      <c r="T13" s="79">
        <f>IF(R13="","",SUMIFS(raw_sheet!AB:AB,raw_sheet!E:E,list!P13,raw_sheet!F:F,list!Q13,raw_sheet!G:G,list!R13,raw_sheet!R:R,list!$T$12))</f>
        <v>3430467.9646024471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22425519.598258231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18663609.297451328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20840386.097451329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30793598.448212389</v>
      </c>
      <c r="T14" s="79">
        <f>IF(R14="","",SUMIFS(raw_sheet!AB:AB,raw_sheet!E:E,list!P14,raw_sheet!F:F,list!Q14,raw_sheet!G:G,list!R14,raw_sheet!R:R,list!$T$12))</f>
        <v>2637315.9292035401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33430914.377415929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235616290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59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62" t="s">
        <v>3227</v>
      </c>
      <c r="D22" s="263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0.12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1.0980000000000001</v>
      </c>
      <c r="Y30" s="92">
        <v>420737.08141592931</v>
      </c>
      <c r="Z30" s="229">
        <v>8.5199999999999998E-2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C49SHA20240801/HZY</v>
      </c>
      <c r="T34" s="13" t="str">
        <v>宁波科尔维特</v>
      </c>
      <c r="U34" s="13" t="str">
        <v>YSM20R</v>
      </c>
      <c r="V34" s="13">
        <v>1</v>
      </c>
      <c r="W34" s="92" t="str">
        <v>RMB</v>
      </c>
      <c r="X34" s="97">
        <v>1.1080000000000001</v>
      </c>
      <c r="Y34" s="92">
        <v>607929.20353982318</v>
      </c>
      <c r="Z34" s="229">
        <v>0.12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C49SHA20240821/TWB</v>
      </c>
      <c r="T35" s="13" t="str">
        <v>宁波朗能</v>
      </c>
      <c r="U35" s="13" t="str">
        <v>YSM10</v>
      </c>
      <c r="V35" s="13">
        <v>1</v>
      </c>
      <c r="W35" s="92" t="str">
        <v>RMB</v>
      </c>
      <c r="X35" s="97">
        <v>1.1080000000000001</v>
      </c>
      <c r="Y35" s="92">
        <v>390251.32743362838</v>
      </c>
      <c r="Z35" s="229">
        <v>0.12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351030.0884955753</v>
      </c>
      <c r="Z36" s="229">
        <v>0.1678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EAST</v>
      </c>
      <c r="S37" s="13" t="str">
        <v>C28SHA20240723/ZQR</v>
      </c>
      <c r="T37" s="13" t="str">
        <v>江苏中科朗恩斯</v>
      </c>
      <c r="U37" s="13" t="str">
        <v>YSi-V</v>
      </c>
      <c r="V37" s="13">
        <v>1</v>
      </c>
      <c r="W37" s="92" t="str">
        <v>RMB</v>
      </c>
      <c r="X37" s="97">
        <v>1.1080000000000001</v>
      </c>
      <c r="Y37" s="92">
        <v>351030.0884955753</v>
      </c>
      <c r="Z37" s="229">
        <v>0.1678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C49SZX20240159EC</v>
      </c>
      <c r="T38" s="13" t="str">
        <v>正邦</v>
      </c>
      <c r="U38" s="13" t="str">
        <v>YRM20</v>
      </c>
      <c r="V38" s="13">
        <v>1</v>
      </c>
      <c r="W38" s="92" t="str">
        <v>RMB</v>
      </c>
      <c r="X38" s="97">
        <v>1.1080000000000001</v>
      </c>
      <c r="Y38" s="92">
        <v>911893.80530973466</v>
      </c>
      <c r="Z38" s="229">
        <v>0.12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0.12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SOUTH</v>
      </c>
      <c r="S40" s="13" t="str">
        <v>C49SZX20240161EC</v>
      </c>
      <c r="T40" s="13" t="str">
        <v>竣德</v>
      </c>
      <c r="U40" s="13" t="str">
        <v>YSM10</v>
      </c>
      <c r="V40" s="13">
        <v>1</v>
      </c>
      <c r="W40" s="92" t="str">
        <v>RMB</v>
      </c>
      <c r="X40" s="97">
        <v>1.1080000000000001</v>
      </c>
      <c r="Y40" s="92">
        <v>411823.00884955761</v>
      </c>
      <c r="Z40" s="229">
        <v>0.12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0.12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EAST</v>
      </c>
      <c r="S42" s="13" t="str">
        <v>C28SHA20240902/ZQR</v>
      </c>
      <c r="T42" s="13" t="str">
        <v>江苏中科朗恩斯</v>
      </c>
      <c r="U42" s="13" t="str">
        <v>YSi-V</v>
      </c>
      <c r="V42" s="13">
        <v>1</v>
      </c>
      <c r="W42" s="92" t="str">
        <v>RMB</v>
      </c>
      <c r="X42" s="97">
        <v>1.1080000000000001</v>
      </c>
      <c r="Y42" s="92">
        <v>367699.11504424788</v>
      </c>
      <c r="Z42" s="229">
        <v>0.12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0.12</v>
      </c>
      <c r="AB43" s="13">
        <v>2024</v>
      </c>
      <c r="AC43" s="13">
        <v>10</v>
      </c>
      <c r="AD43" s="13" t="str">
        <v>SOUTH</v>
      </c>
      <c r="AE43" s="13" t="str">
        <v>C49SZX20240183MZ</v>
      </c>
      <c r="AF43" s="13" t="str">
        <v>德谦成</v>
      </c>
      <c r="AG43" s="13" t="str">
        <v>YSM20R</v>
      </c>
      <c r="AH43" s="13">
        <v>1</v>
      </c>
      <c r="AI43" s="92" t="str">
        <v>JPY</v>
      </c>
      <c r="AJ43" s="118">
        <v>13800000</v>
      </c>
      <c r="AK43" s="97">
        <v>5.5599999999999997E-2</v>
      </c>
      <c r="AL43" s="92">
        <v>767280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YSM20R</v>
      </c>
      <c r="V44" s="13">
        <v>1</v>
      </c>
      <c r="W44" s="92" t="str">
        <v>RMB</v>
      </c>
      <c r="X44" s="97">
        <v>1.1080000000000001</v>
      </c>
      <c r="Y44" s="92">
        <v>725592.92035712011</v>
      </c>
      <c r="Z44" s="229">
        <v>0.12</v>
      </c>
      <c r="AB44" s="13">
        <v>2024</v>
      </c>
      <c r="AC44" s="13">
        <v>10</v>
      </c>
      <c r="AD44" s="13" t="str">
        <v>SOUTH</v>
      </c>
      <c r="AE44" s="13" t="str">
        <v>C49SZX20240183MZ</v>
      </c>
      <c r="AF44" s="13" t="str">
        <v>德谦成</v>
      </c>
      <c r="AG44" s="13" t="str">
        <v>YSM20R</v>
      </c>
      <c r="AH44" s="13">
        <v>1</v>
      </c>
      <c r="AI44" s="92" t="str">
        <v>JPY</v>
      </c>
      <c r="AJ44" s="118">
        <v>13800000</v>
      </c>
      <c r="AK44" s="97">
        <v>5.5599999999999997E-2</v>
      </c>
      <c r="AL44" s="92">
        <v>767280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0.12</v>
      </c>
      <c r="AB45" s="13">
        <v>2024</v>
      </c>
      <c r="AC45" s="13">
        <v>10</v>
      </c>
      <c r="AD45" s="13" t="str">
        <v>SOUTH</v>
      </c>
      <c r="AE45" s="13" t="str">
        <v>C49SZX20240183MZ</v>
      </c>
      <c r="AF45" s="13" t="str">
        <v>德谦成</v>
      </c>
      <c r="AG45" s="13" t="str">
        <v>YSM20R</v>
      </c>
      <c r="AH45" s="13">
        <v>1</v>
      </c>
      <c r="AI45" s="92" t="str">
        <v>JPY</v>
      </c>
      <c r="AJ45" s="118">
        <v>13800000</v>
      </c>
      <c r="AK45" s="97">
        <v>5.5599999999999997E-2</v>
      </c>
      <c r="AL45" s="92">
        <v>767280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YSM10</v>
      </c>
      <c r="V46" s="13">
        <v>1</v>
      </c>
      <c r="W46" s="92" t="str">
        <v>RMB</v>
      </c>
      <c r="X46" s="97">
        <v>1.1080000000000001</v>
      </c>
      <c r="Y46" s="92">
        <v>509876.10620528</v>
      </c>
      <c r="Z46" s="229">
        <v>0.12</v>
      </c>
      <c r="AB46" s="13">
        <v>2024</v>
      </c>
      <c r="AC46" s="13">
        <v>10</v>
      </c>
      <c r="AD46" s="13" t="str">
        <v>SOUTH</v>
      </c>
      <c r="AE46" s="13" t="str">
        <v>C49SZX20240183MZ</v>
      </c>
      <c r="AF46" s="13" t="str">
        <v>德谦成</v>
      </c>
      <c r="AG46" s="13" t="str">
        <v>YSM20R</v>
      </c>
      <c r="AH46" s="13">
        <v>1</v>
      </c>
      <c r="AI46" s="92" t="str">
        <v>JPY</v>
      </c>
      <c r="AJ46" s="118">
        <v>13800000</v>
      </c>
      <c r="AK46" s="97">
        <v>5.5599999999999997E-2</v>
      </c>
      <c r="AL46" s="92">
        <v>767280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YSi-V</v>
      </c>
      <c r="V47" s="13">
        <v>1</v>
      </c>
      <c r="W47" s="92" t="str">
        <v>RMB</v>
      </c>
      <c r="X47" s="97">
        <v>1.1080000000000001</v>
      </c>
      <c r="Y47" s="92">
        <v>426530.97345200408</v>
      </c>
      <c r="Z47" s="229">
        <v>0.12</v>
      </c>
      <c r="AB47" s="13">
        <v>2024</v>
      </c>
      <c r="AC47" s="13">
        <v>10</v>
      </c>
      <c r="AD47" s="13" t="str">
        <v>SOUTH</v>
      </c>
      <c r="AE47" s="13" t="str">
        <v>C49SZX20240183MZ</v>
      </c>
      <c r="AF47" s="13" t="str">
        <v>德谦成</v>
      </c>
      <c r="AG47" s="13" t="str">
        <v>YSM20R</v>
      </c>
      <c r="AH47" s="13">
        <v>1</v>
      </c>
      <c r="AI47" s="92" t="str">
        <v>JPY</v>
      </c>
      <c r="AJ47" s="118">
        <v>13800000</v>
      </c>
      <c r="AK47" s="97">
        <v>5.5599999999999997E-2</v>
      </c>
      <c r="AL47" s="92">
        <v>767280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0.12</v>
      </c>
      <c r="AB48" s="13">
        <v>2024</v>
      </c>
      <c r="AC48" s="13">
        <v>10</v>
      </c>
      <c r="AD48" s="13" t="str">
        <v>SOUTH</v>
      </c>
      <c r="AE48" s="13" t="str">
        <v>C49SZX20240183MZ</v>
      </c>
      <c r="AF48" s="13" t="str">
        <v>德谦成</v>
      </c>
      <c r="AG48" s="13" t="str">
        <v>YSM20R</v>
      </c>
      <c r="AH48" s="13">
        <v>1</v>
      </c>
      <c r="AI48" s="92" t="str">
        <v>JPY</v>
      </c>
      <c r="AJ48" s="118">
        <v>13800000</v>
      </c>
      <c r="AK48" s="97">
        <v>5.5599999999999997E-2</v>
      </c>
      <c r="AL48" s="92">
        <v>767280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EAST</v>
      </c>
      <c r="S49" s="13" t="str">
        <v>C49SHA20240923/ZQR</v>
      </c>
      <c r="T49" s="13" t="str">
        <v>上海和贤</v>
      </c>
      <c r="U49" s="13" t="str">
        <v>YSM20WR</v>
      </c>
      <c r="V49" s="13">
        <v>1</v>
      </c>
      <c r="W49" s="92" t="str">
        <v>RMB</v>
      </c>
      <c r="X49" s="97">
        <v>1.1080000000000001</v>
      </c>
      <c r="Y49" s="92">
        <v>671936.30442477891</v>
      </c>
      <c r="Z49" s="229">
        <v>0.12</v>
      </c>
      <c r="AB49" s="13">
        <v>2024</v>
      </c>
      <c r="AC49" s="13">
        <v>10</v>
      </c>
      <c r="AD49" s="13" t="str">
        <v>SOUTH</v>
      </c>
      <c r="AE49" s="13" t="str">
        <v>C49SZX20240183MZ</v>
      </c>
      <c r="AF49" s="13" t="str">
        <v>德谦成</v>
      </c>
      <c r="AG49" s="13" t="str">
        <v>YSM10</v>
      </c>
      <c r="AH49" s="13">
        <v>1</v>
      </c>
      <c r="AI49" s="92" t="str">
        <v>JPY</v>
      </c>
      <c r="AJ49" s="118">
        <v>9920000</v>
      </c>
      <c r="AK49" s="97">
        <v>5.5599999999999997E-2</v>
      </c>
      <c r="AL49" s="92">
        <v>551552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</v>
      </c>
      <c r="AB50" s="13">
        <v>2024</v>
      </c>
      <c r="AC50" s="13">
        <v>10</v>
      </c>
      <c r="AD50" s="13" t="str">
        <v>SOUTH</v>
      </c>
      <c r="AE50" s="13" t="str">
        <v>C49SZX20240183MZ</v>
      </c>
      <c r="AF50" s="13" t="str">
        <v>德谦成</v>
      </c>
      <c r="AG50" s="13" t="str">
        <v>YSM10</v>
      </c>
      <c r="AH50" s="13">
        <v>1</v>
      </c>
      <c r="AI50" s="92" t="str">
        <v>JPY</v>
      </c>
      <c r="AJ50" s="118">
        <v>9920000</v>
      </c>
      <c r="AK50" s="97">
        <v>5.5599999999999997E-2</v>
      </c>
      <c r="AL50" s="92">
        <v>551552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C49SZX20240166SX</v>
      </c>
      <c r="T51" s="13" t="str">
        <v>龙腾共创</v>
      </c>
      <c r="U51" s="13" t="str">
        <v>YSM20R</v>
      </c>
      <c r="V51" s="13">
        <v>1</v>
      </c>
      <c r="W51" s="92" t="str">
        <v>RMB</v>
      </c>
      <c r="X51" s="97">
        <v>1.1080000000000001</v>
      </c>
      <c r="Y51" s="92">
        <v>632442.47787610628</v>
      </c>
      <c r="Z51" s="229">
        <v>0.12</v>
      </c>
      <c r="AB51" s="13">
        <v>2024</v>
      </c>
      <c r="AC51" s="13">
        <v>10</v>
      </c>
      <c r="AD51" s="13" t="str">
        <v>SOUTH</v>
      </c>
      <c r="AE51" s="13" t="str">
        <v>C49SZX20240183MZ</v>
      </c>
      <c r="AF51" s="13" t="str">
        <v>德谦成</v>
      </c>
      <c r="AG51" s="13" t="str">
        <v>YSM10</v>
      </c>
      <c r="AH51" s="13">
        <v>1</v>
      </c>
      <c r="AI51" s="92" t="str">
        <v>JPY</v>
      </c>
      <c r="AJ51" s="118">
        <v>9920000</v>
      </c>
      <c r="AK51" s="97">
        <v>5.5599999999999997E-2</v>
      </c>
      <c r="AL51" s="92">
        <v>551552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NSD-ESE20241010A01</v>
      </c>
      <c r="T52" s="13" t="str">
        <v>诺信德</v>
      </c>
      <c r="U52" s="13" t="str">
        <v>PEMTRON EAGLE 3D 8800HSL CPT</v>
      </c>
      <c r="V52" s="13">
        <v>1</v>
      </c>
      <c r="W52" s="92" t="str">
        <v>RMB</v>
      </c>
      <c r="X52" s="97">
        <v>1.1080000000000001</v>
      </c>
      <c r="Y52" s="92">
        <v>348088.49557522131</v>
      </c>
      <c r="Z52" s="229">
        <v>-0.34670000000000001</v>
      </c>
      <c r="AB52" s="13">
        <v>2024</v>
      </c>
      <c r="AC52" s="13">
        <v>10</v>
      </c>
      <c r="AD52" s="13" t="str">
        <v>SOUTH</v>
      </c>
      <c r="AE52" s="13" t="str">
        <v>C49SZX20240183MZ</v>
      </c>
      <c r="AF52" s="13" t="str">
        <v>德谦成</v>
      </c>
      <c r="AG52" s="13" t="str">
        <v>YSM10</v>
      </c>
      <c r="AH52" s="13">
        <v>1</v>
      </c>
      <c r="AI52" s="92" t="str">
        <v>JPY</v>
      </c>
      <c r="AJ52" s="118">
        <v>9920000</v>
      </c>
      <c r="AK52" s="97">
        <v>5.5599999999999997E-2</v>
      </c>
      <c r="AL52" s="92">
        <v>551552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SOUTH</v>
      </c>
      <c r="S53" s="13" t="str">
        <v>C49SZX20240177SX</v>
      </c>
      <c r="T53" s="13" t="str">
        <v>旭晟</v>
      </c>
      <c r="U53" s="13" t="str">
        <v>YSM20R</v>
      </c>
      <c r="V53" s="13">
        <v>1</v>
      </c>
      <c r="W53" s="92" t="str">
        <v>JPY</v>
      </c>
      <c r="X53" s="97">
        <v>5.5599999999999997E-2</v>
      </c>
      <c r="Y53" s="92">
        <v>797860</v>
      </c>
      <c r="Z53" s="229">
        <v>0.12</v>
      </c>
      <c r="AB53" s="13">
        <v>2024</v>
      </c>
      <c r="AC53" s="13">
        <v>10</v>
      </c>
      <c r="AD53" s="13" t="str">
        <v>SOUTH</v>
      </c>
      <c r="AE53" s="13" t="str">
        <v>C49SZX20240183MZ</v>
      </c>
      <c r="AF53" s="13" t="str">
        <v>德谦成</v>
      </c>
      <c r="AG53" s="13" t="str">
        <v>YSM10</v>
      </c>
      <c r="AH53" s="13">
        <v>1</v>
      </c>
      <c r="AI53" s="92" t="str">
        <v>JPY</v>
      </c>
      <c r="AJ53" s="118">
        <v>9920000</v>
      </c>
      <c r="AK53" s="97">
        <v>5.5599999999999997E-2</v>
      </c>
      <c r="AL53" s="92">
        <v>551552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>
        <v>2024</v>
      </c>
      <c r="AC54" s="13">
        <v>10</v>
      </c>
      <c r="AD54" s="13" t="str">
        <v>SOUTH</v>
      </c>
      <c r="AE54" s="13" t="str">
        <v>C28SZX20240184MZ</v>
      </c>
      <c r="AF54" s="13" t="str">
        <v>德谦成</v>
      </c>
      <c r="AG54" s="13" t="str">
        <v>YSi-V</v>
      </c>
      <c r="AH54" s="13">
        <v>1</v>
      </c>
      <c r="AI54" s="92" t="str">
        <v>JPY</v>
      </c>
      <c r="AJ54" s="118">
        <v>7800000</v>
      </c>
      <c r="AK54" s="97">
        <v>5.5599999999999997E-2</v>
      </c>
      <c r="AL54" s="92">
        <v>433680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902088.49557522137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C49SHA20240925/ZQR</v>
      </c>
      <c r="T59" s="13" t="str">
        <v>江苏中科朗恩斯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693274.61946902669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2024-11-01T09:31:36Z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