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598" documentId="13_ncr:1_{D7B31631-9EC2-A043-AB5E-59F176544080}" xr6:coauthVersionLast="47" xr6:coauthVersionMax="47" xr10:uidLastSave="{AC6B0CD8-E07A-400F-854D-6E80A29F7A06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AB3767" i="1" s="1"/>
  <c r="AC3767" i="1" s="1"/>
  <c r="Z3768" i="1"/>
  <c r="Z3769" i="1"/>
  <c r="Z3770" i="1"/>
  <c r="AB3770" i="1" s="1"/>
  <c r="AC3770" i="1" s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AB3760" i="1" s="1"/>
  <c r="AC3760" i="1" s="1"/>
  <c r="Y3761" i="1"/>
  <c r="AB3761" i="1" s="1"/>
  <c r="AC3761" i="1" s="1"/>
  <c r="Y3762" i="1"/>
  <c r="AB3762" i="1" s="1"/>
  <c r="AC3762" i="1" s="1"/>
  <c r="Y3763" i="1"/>
  <c r="Y3764" i="1"/>
  <c r="Y3765" i="1"/>
  <c r="Y3766" i="1"/>
  <c r="AB3766" i="1" s="1"/>
  <c r="AC3766" i="1" s="1"/>
  <c r="Y3767" i="1"/>
  <c r="Y3768" i="1"/>
  <c r="AB3768" i="1" s="1"/>
  <c r="AC3768" i="1" s="1"/>
  <c r="Y3769" i="1"/>
  <c r="AB3769" i="1" s="1"/>
  <c r="AC3769" i="1" s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65" i="1" l="1"/>
  <c r="AC3765" i="1" s="1"/>
  <c r="AB3764" i="1"/>
  <c r="AC3764" i="1" s="1"/>
  <c r="AB3763" i="1"/>
  <c r="AC3763" i="1" s="1"/>
  <c r="AB3759" i="1"/>
  <c r="AC3759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61" i="1" l="1"/>
  <c r="AJ3762" i="1"/>
  <c r="AI3760" i="1"/>
  <c r="AI3769" i="1"/>
  <c r="AI3770" i="1"/>
  <c r="AJ3765" i="1"/>
  <c r="AJ3768" i="1"/>
  <c r="AI3764" i="1"/>
  <c r="AJ3766" i="1"/>
  <c r="AJ3763" i="1"/>
  <c r="AK3763" i="1" s="1"/>
  <c r="AJ3767" i="1"/>
  <c r="AK3767" i="1" s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J3764" i="1"/>
  <c r="AK3764" i="1" s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K1620" i="1" s="1"/>
  <c r="AJ3020" i="1"/>
  <c r="AJ497" i="1"/>
  <c r="AJ1644" i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J679" i="1"/>
  <c r="AK679" i="1" s="1"/>
  <c r="AJ865" i="1"/>
  <c r="AK865" i="1" s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J2706" i="1"/>
  <c r="AK2706" i="1" s="1"/>
  <c r="AJ2707" i="1"/>
  <c r="AJ2709" i="1"/>
  <c r="AJ534" i="1"/>
  <c r="AJ1243" i="1"/>
  <c r="AK1243" i="1" s="1"/>
  <c r="AJ348" i="1"/>
  <c r="AJ530" i="1"/>
  <c r="AJ360" i="1"/>
  <c r="AK360" i="1" s="1"/>
  <c r="AJ359" i="1"/>
  <c r="AK359" i="1" s="1"/>
  <c r="AJ1495" i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1160" i="1" l="1"/>
  <c r="AK2460" i="1"/>
  <c r="AK3257" i="1"/>
  <c r="AK3768" i="1"/>
  <c r="AK530" i="1"/>
  <c r="AK339" i="1"/>
  <c r="AK1644" i="1"/>
  <c r="AK3765" i="1"/>
  <c r="AK348" i="1"/>
  <c r="AK273" i="1"/>
  <c r="AK1518" i="1"/>
  <c r="AK3020" i="1"/>
  <c r="AK3379" i="1"/>
  <c r="AK1526" i="1"/>
  <c r="AK117" i="1"/>
  <c r="AK3762" i="1"/>
  <c r="AK1495" i="1"/>
  <c r="AK2707" i="1"/>
  <c r="AK1448" i="1"/>
  <c r="AK1030" i="1"/>
  <c r="AK3017" i="1"/>
  <c r="AK3298" i="1"/>
  <c r="AK3766" i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<sst xmlns="http://schemas.openxmlformats.org/spreadsheetml/2006/main" count="45100" uniqueCount="3605">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</sst>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8" fillId="0" borderId="0" xfId="0" applyNumberFormat="1" applyFont="1" applyAlignment="1">
      <alignment horizontal="center" vertic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L1" zoomScale="70" zoomScaleNormal="70" workbookViewId="0">
      <pane ySplit="1" topLeftCell="A3747" activePane="bottomLeft" state="frozen"/>
      <selection activeCell="L1" sqref="L1"/>
      <selection pane="bottomLeft" activeCell="U3760" sqref="U376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39030469.725769907</v>
      </c>
      <c r="AJ80" s="19">
        <f t="shared" si="24"/>
        <v>4614531.2520923913</v>
      </c>
      <c r="AK80" s="20">
        <f t="shared" si="25"/>
        <v>0.11822894483500521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39030469.725769907</v>
      </c>
      <c r="AJ250" s="19">
        <f t="shared" si="77"/>
        <v>4614531.2520923913</v>
      </c>
      <c r="AK250" s="20">
        <f t="shared" si="78"/>
        <v>0.11822894483500521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39030469.725769907</v>
      </c>
      <c r="AJ310" s="19">
        <f t="shared" si="97"/>
        <v>4614531.2520923913</v>
      </c>
      <c r="AK310" s="20">
        <f t="shared" si="98"/>
        <v>0.11822894483500521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39030469.725769907</v>
      </c>
      <c r="AJ311" s="19">
        <f t="shared" si="97"/>
        <v>4614531.2520923913</v>
      </c>
      <c r="AK311" s="20">
        <f t="shared" si="98"/>
        <v>0.11822894483500521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39030469.725769907</v>
      </c>
      <c r="AJ342" s="19">
        <f t="shared" si="116"/>
        <v>4614531.2520923913</v>
      </c>
      <c r="AK342" s="20">
        <f t="shared" si="117"/>
        <v>0.11822894483500521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39030469.725769907</v>
      </c>
      <c r="AJ343" s="19">
        <f t="shared" si="116"/>
        <v>4614531.2520923913</v>
      </c>
      <c r="AK343" s="20">
        <f t="shared" si="117"/>
        <v>0.11822894483500521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39030469.725769907</v>
      </c>
      <c r="AJ505" s="19">
        <f t="shared" si="152"/>
        <v>4614531.2520923913</v>
      </c>
      <c r="AK505" s="20">
        <f t="shared" si="153"/>
        <v>0.11822894483500521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39030469.725769907</v>
      </c>
      <c r="AJ506" s="19">
        <f t="shared" si="152"/>
        <v>4614531.2520923913</v>
      </c>
      <c r="AK506" s="20">
        <f t="shared" si="153"/>
        <v>0.11822894483500521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39030469.725769907</v>
      </c>
      <c r="AJ507" s="19">
        <f t="shared" si="152"/>
        <v>4614531.2520923913</v>
      </c>
      <c r="AK507" s="20">
        <f t="shared" si="153"/>
        <v>0.11822894483500521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39030469.725769907</v>
      </c>
      <c r="AJ508" s="19">
        <f t="shared" si="152"/>
        <v>4614531.2520923913</v>
      </c>
      <c r="AK508" s="20">
        <f t="shared" si="153"/>
        <v>0.11822894483500521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39030469.725769907</v>
      </c>
      <c r="AJ540" s="19">
        <f t="shared" si="170"/>
        <v>4614531.2520923913</v>
      </c>
      <c r="AK540" s="20">
        <f t="shared" si="171"/>
        <v>0.11822894483500521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39030469.725769907</v>
      </c>
      <c r="AJ541" s="19">
        <f t="shared" si="170"/>
        <v>4614531.2520923913</v>
      </c>
      <c r="AK541" s="20">
        <f t="shared" si="171"/>
        <v>0.11822894483500521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39030469.725769907</v>
      </c>
      <c r="AJ542" s="19">
        <f t="shared" si="170"/>
        <v>4614531.2520923913</v>
      </c>
      <c r="AK542" s="20">
        <f t="shared" si="171"/>
        <v>0.11822894483500521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39030469.725769907</v>
      </c>
      <c r="AJ622" s="19">
        <f t="shared" si="189"/>
        <v>4614531.2520923913</v>
      </c>
      <c r="AK622" s="20">
        <f t="shared" si="190"/>
        <v>0.11822894483500521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39030469.725769907</v>
      </c>
      <c r="AJ633" s="19">
        <f t="shared" si="189"/>
        <v>4614531.2520923913</v>
      </c>
      <c r="AK633" s="20">
        <f t="shared" si="190"/>
        <v>0.11822894483500521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39030469.725769907</v>
      </c>
      <c r="AJ634" s="19">
        <f t="shared" si="189"/>
        <v>4614531.2520923913</v>
      </c>
      <c r="AK634" s="20">
        <f t="shared" si="190"/>
        <v>0.11822894483500521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39030469.725769907</v>
      </c>
      <c r="AJ1429" s="19">
        <f t="shared" si="430"/>
        <v>4614531.2520923913</v>
      </c>
      <c r="AK1429" s="20">
        <f t="shared" si="431"/>
        <v>0.11822894483500521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39030469.725769907</v>
      </c>
      <c r="AJ1430" s="19">
        <f t="shared" si="430"/>
        <v>4614531.2520923913</v>
      </c>
      <c r="AK1430" s="20">
        <f t="shared" si="431"/>
        <v>0.11822894483500521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39030469.725769907</v>
      </c>
      <c r="AJ1434" s="19">
        <f t="shared" si="430"/>
        <v>4614531.2520923913</v>
      </c>
      <c r="AK1434" s="20">
        <f t="shared" si="431"/>
        <v>0.11822894483500521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39030469.725769907</v>
      </c>
      <c r="AJ1632" s="19">
        <f t="shared" si="484"/>
        <v>4614531.2520923913</v>
      </c>
      <c r="AK1632" s="20">
        <f t="shared" si="485"/>
        <v>0.11822894483500521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22077431.102683008</v>
      </c>
      <c r="AJ2299" s="27">
        <f t="shared" si="669"/>
        <v>2684987.7965789512</v>
      </c>
      <c r="AK2299" s="28">
        <f t="shared" si="670"/>
        <v>0.12161685769014367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22077431.102683008</v>
      </c>
      <c r="AJ2300" s="27">
        <f t="shared" si="669"/>
        <v>2684987.7965789512</v>
      </c>
      <c r="AK2300" s="28">
        <f t="shared" si="670"/>
        <v>0.12161685769014367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22077431.102683008</v>
      </c>
      <c r="AJ2476" s="200">
        <f t="shared" si="731"/>
        <v>2684987.7965789512</v>
      </c>
      <c r="AK2476" s="201">
        <f t="shared" si="732"/>
        <v>0.12161685769014367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39030469.725769907</v>
      </c>
      <c r="AJ2612" s="27">
        <f t="shared" si="768"/>
        <v>4614531.2520923913</v>
      </c>
      <c r="AK2612" s="28">
        <f t="shared" si="769"/>
        <v>0.11822894483500521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39030469.725769907</v>
      </c>
      <c r="AJ2613" s="27">
        <f t="shared" si="768"/>
        <v>4614531.2520923913</v>
      </c>
      <c r="AK2613" s="28">
        <f t="shared" si="769"/>
        <v>0.11822894483500521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33779002.872991152</v>
      </c>
      <c r="AJ2791" s="27">
        <f t="shared" si="826"/>
        <v>3891027.4438739824</v>
      </c>
      <c r="AK2791" s="28">
        <f t="shared" si="827"/>
        <v>0.11519071354782799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22077431.102683008</v>
      </c>
      <c r="AJ2850" s="200">
        <f t="shared" si="844"/>
        <v>2684987.7965789512</v>
      </c>
      <c r="AK2850" s="201">
        <f t="shared" si="845"/>
        <v>0.12161685769014367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22077431.102683008</v>
      </c>
      <c r="AJ2898" s="200">
        <f t="shared" si="865"/>
        <v>2684987.7965789512</v>
      </c>
      <c r="AK2898" s="201">
        <f t="shared" si="866"/>
        <v>0.12161685769014367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22077431.102683008</v>
      </c>
      <c r="AJ3153" s="200">
        <f t="shared" si="940"/>
        <v>2684987.7965789512</v>
      </c>
      <c r="AK3153" s="201">
        <f t="shared" si="941"/>
        <v>0.12161685769014367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22077431.102683008</v>
      </c>
      <c r="AJ3154" s="200">
        <f t="shared" si="940"/>
        <v>2684987.7965789512</v>
      </c>
      <c r="AK3154" s="201">
        <f t="shared" si="941"/>
        <v>0.12161685769014367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39030469.725769907</v>
      </c>
      <c r="AJ3161" s="19">
        <f t="shared" si="940"/>
        <v>4614531.2520923913</v>
      </c>
      <c r="AK3161" s="20">
        <f t="shared" si="941"/>
        <v>0.11822894483500521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33779002.872991152</v>
      </c>
      <c r="AJ3278" s="200">
        <f t="shared" si="979"/>
        <v>3891027.4438739824</v>
      </c>
      <c r="AK3278" s="201">
        <f t="shared" si="980"/>
        <v>0.11519071354782799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33779002.872991152</v>
      </c>
      <c r="AJ3343" s="200">
        <f t="shared" si="999"/>
        <v>3891027.4438739824</v>
      </c>
      <c r="AK3343" s="201">
        <f t="shared" si="1000"/>
        <v>0.11519071354782799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33779002.872991152</v>
      </c>
      <c r="AJ3566" s="27">
        <f t="shared" si="1045"/>
        <v>3891027.4438739824</v>
      </c>
      <c r="AK3566" s="28">
        <f t="shared" si="1046"/>
        <v>0.11519071354782799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22077431.102683008</v>
      </c>
      <c r="AJ3567" s="27">
        <f t="shared" si="1045"/>
        <v>2684987.7965789512</v>
      </c>
      <c r="AK3567" s="28">
        <f t="shared" si="1046"/>
        <v>0.12161685769014367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33779002.872991152</v>
      </c>
      <c r="AJ3570" s="19">
        <f t="shared" si="1045"/>
        <v>3891027.4438739824</v>
      </c>
      <c r="AK3570" s="20">
        <f t="shared" si="1046"/>
        <v>0.11519071354782799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33779002.872991152</v>
      </c>
      <c r="AJ3571" s="19">
        <f t="shared" si="1045"/>
        <v>3891027.4438739824</v>
      </c>
      <c r="AK3571" s="20">
        <f t="shared" si="1046"/>
        <v>0.11519071354782799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33779002.872991152</v>
      </c>
      <c r="AJ3576" s="200">
        <f t="shared" si="1045"/>
        <v>3891027.4438739824</v>
      </c>
      <c r="AK3576" s="201">
        <f t="shared" si="1046"/>
        <v>0.11519071354782799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33779002.872991152</v>
      </c>
      <c r="AJ3577" s="200">
        <f t="shared" si="1045"/>
        <v>3891027.4438739824</v>
      </c>
      <c r="AK3577" s="201">
        <f t="shared" si="1046"/>
        <v>0.11519071354782799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33779002.872991152</v>
      </c>
      <c r="AJ3602" s="27">
        <f t="shared" si="1068"/>
        <v>3891027.4438739824</v>
      </c>
      <c r="AK3602" s="28">
        <f t="shared" si="1069"/>
        <v>0.11519071354782799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22077431.102683008</v>
      </c>
      <c r="AJ3605" s="200">
        <f t="shared" si="1068"/>
        <v>2684987.7965789512</v>
      </c>
      <c r="AK3605" s="201">
        <f t="shared" si="1069"/>
        <v>0.12161685769014367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33779002.872991152</v>
      </c>
      <c r="AJ3606" s="200">
        <f t="shared" si="1068"/>
        <v>3891027.4438739824</v>
      </c>
      <c r="AK3606" s="201">
        <f t="shared" si="1069"/>
        <v>0.11519071354782799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33779002.872991152</v>
      </c>
      <c r="AJ3607" s="200">
        <f t="shared" si="1068"/>
        <v>3891027.4438739824</v>
      </c>
      <c r="AK3607" s="201">
        <f t="shared" si="1069"/>
        <v>0.11519071354782799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33779002.872991152</v>
      </c>
      <c r="AJ3621" s="200">
        <f t="shared" si="1068"/>
        <v>3891027.4438739824</v>
      </c>
      <c r="AK3621" s="201">
        <f t="shared" si="1069"/>
        <v>0.11519071354782799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33779002.872991152</v>
      </c>
      <c r="AJ3631" s="200">
        <f t="shared" si="1068"/>
        <v>3891027.4438739824</v>
      </c>
      <c r="AK3631" s="201">
        <f t="shared" si="1069"/>
        <v>0.11519071354782799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33779002.872991152</v>
      </c>
      <c r="AJ3632" s="200">
        <f t="shared" si="1068"/>
        <v>3891027.4438739824</v>
      </c>
      <c r="AK3632" s="201">
        <f t="shared" si="1069"/>
        <v>0.11519071354782799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22077431.102683008</v>
      </c>
      <c r="AJ3634" s="200">
        <f t="shared" si="1068"/>
        <v>2684987.7965789512</v>
      </c>
      <c r="AK3634" s="201">
        <f t="shared" si="1069"/>
        <v>0.12161685769014367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33779002.872991152</v>
      </c>
      <c r="AJ3635" s="200">
        <f t="shared" si="1068"/>
        <v>3891027.4438739824</v>
      </c>
      <c r="AK3635" s="201">
        <f t="shared" si="1069"/>
        <v>0.11519071354782799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33779002.872991152</v>
      </c>
      <c r="AJ3636" s="200">
        <f t="shared" si="1068"/>
        <v>3891027.4438739824</v>
      </c>
      <c r="AK3636" s="201">
        <f t="shared" si="1069"/>
        <v>0.11519071354782799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22077431.102683008</v>
      </c>
      <c r="AJ3639" s="200">
        <f t="shared" si="1068"/>
        <v>2684987.7965789512</v>
      </c>
      <c r="AK3639" s="201">
        <f t="shared" si="1069"/>
        <v>0.12161685769014367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22077431.102683008</v>
      </c>
      <c r="AJ3640" s="200">
        <f t="shared" si="1068"/>
        <v>2684987.7965789512</v>
      </c>
      <c r="AK3640" s="201">
        <f t="shared" si="1069"/>
        <v>0.12161685769014367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33779002.872991152</v>
      </c>
      <c r="AJ3645" s="200">
        <f t="shared" si="1068"/>
        <v>3891027.4438739824</v>
      </c>
      <c r="AK3645" s="201">
        <f t="shared" si="1069"/>
        <v>0.11519071354782799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33779002.872991152</v>
      </c>
      <c r="AJ3646" s="200">
        <f t="shared" si="1068"/>
        <v>3891027.4438739824</v>
      </c>
      <c r="AK3646" s="201">
        <f t="shared" si="1069"/>
        <v>0.11519071354782799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33779002.872991152</v>
      </c>
      <c r="AJ3647" s="200">
        <f t="shared" si="1068"/>
        <v>3891027.4438739824</v>
      </c>
      <c r="AK3647" s="201">
        <f t="shared" si="1069"/>
        <v>0.11519071354782799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33779002.872991152</v>
      </c>
      <c r="AJ3648" s="200">
        <f t="shared" si="1068"/>
        <v>3891027.4438739824</v>
      </c>
      <c r="AK3648" s="201">
        <f t="shared" si="1069"/>
        <v>0.11519071354782799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33779002.872991152</v>
      </c>
      <c r="AJ3649" s="200">
        <f t="shared" si="1068"/>
        <v>3891027.4438739824</v>
      </c>
      <c r="AK3649" s="201">
        <f t="shared" si="1069"/>
        <v>0.11519071354782799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33779002.872991152</v>
      </c>
      <c r="AJ3650" s="200">
        <f t="shared" si="1068"/>
        <v>3891027.4438739824</v>
      </c>
      <c r="AK3650" s="201">
        <f t="shared" si="1069"/>
        <v>0.11519071354782799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33779002.872991152</v>
      </c>
      <c r="AJ3651" s="200">
        <f t="shared" si="1068"/>
        <v>3891027.4438739824</v>
      </c>
      <c r="AK3651" s="201">
        <f t="shared" si="1069"/>
        <v>0.11519071354782799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33779002.872991152</v>
      </c>
      <c r="AJ3652" s="200">
        <f t="shared" si="1068"/>
        <v>3891027.4438739824</v>
      </c>
      <c r="AK3652" s="201">
        <f t="shared" si="1069"/>
        <v>0.11519071354782799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33779002.872991152</v>
      </c>
      <c r="AJ3653" s="200">
        <f t="shared" si="1068"/>
        <v>3891027.4438739824</v>
      </c>
      <c r="AK3653" s="201">
        <f t="shared" si="1069"/>
        <v>0.11519071354782799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33779002.872991152</v>
      </c>
      <c r="AJ3654" s="200">
        <f t="shared" ref="AJ3654:AJ3717" si="1090">IF(P3654="C66 SERVICE","",SUMIFS(AC:AC,F:F,F3654,G:G,G3654,E:E,E3654))</f>
        <v>3891027.4438739824</v>
      </c>
      <c r="AK3654" s="201">
        <f t="shared" ref="AK3654:AK3717" si="1091">IF(AJ3654&gt;0,AJ3654/AI3654,"")</f>
        <v>0.11519071354782799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33779002.872991152</v>
      </c>
      <c r="AJ3655" s="200">
        <f t="shared" si="1090"/>
        <v>3891027.4438739824</v>
      </c>
      <c r="AK3655" s="201">
        <f t="shared" si="1091"/>
        <v>0.11519071354782799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33779002.872991152</v>
      </c>
      <c r="AJ3656" s="200">
        <f t="shared" si="1090"/>
        <v>3891027.4438739824</v>
      </c>
      <c r="AK3656" s="201">
        <f t="shared" si="1091"/>
        <v>0.11519071354782799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33779002.872991152</v>
      </c>
      <c r="AJ3657" s="200">
        <f t="shared" si="1090"/>
        <v>3891027.4438739824</v>
      </c>
      <c r="AK3657" s="201">
        <f t="shared" si="1091"/>
        <v>0.11519071354782799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33779002.872991152</v>
      </c>
      <c r="AJ3658" s="200">
        <f t="shared" si="1090"/>
        <v>3891027.4438739824</v>
      </c>
      <c r="AK3658" s="201">
        <f t="shared" si="1091"/>
        <v>0.11519071354782799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33779002.872991152</v>
      </c>
      <c r="AJ3659" s="200">
        <f t="shared" si="1090"/>
        <v>3891027.4438739824</v>
      </c>
      <c r="AK3659" s="201">
        <f t="shared" si="1091"/>
        <v>0.11519071354782799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22077431.102683008</v>
      </c>
      <c r="AJ3660" s="200">
        <f t="shared" si="1090"/>
        <v>2684987.7965789512</v>
      </c>
      <c r="AK3660" s="201">
        <f t="shared" si="1091"/>
        <v>0.12161685769014367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33779002.872991152</v>
      </c>
      <c r="AJ3661" s="200">
        <f t="shared" si="1090"/>
        <v>3891027.4438739824</v>
      </c>
      <c r="AK3661" s="201">
        <f t="shared" si="1091"/>
        <v>0.11519071354782799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22077431.102683008</v>
      </c>
      <c r="AJ3662" s="200">
        <f t="shared" si="1090"/>
        <v>2684987.7965789512</v>
      </c>
      <c r="AK3662" s="201">
        <f t="shared" si="1091"/>
        <v>0.12161685769014367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33779002.872991152</v>
      </c>
      <c r="AJ3663" s="200">
        <f t="shared" si="1090"/>
        <v>3891027.4438739824</v>
      </c>
      <c r="AK3663" s="201">
        <f t="shared" si="1091"/>
        <v>0.11519071354782799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33779002.872991152</v>
      </c>
      <c r="AJ3667" s="200">
        <f t="shared" si="1090"/>
        <v>3891027.4438739824</v>
      </c>
      <c r="AK3667" s="201">
        <f t="shared" si="1091"/>
        <v>0.11519071354782799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22077431.102683008</v>
      </c>
      <c r="AJ3672" s="200">
        <f t="shared" si="1090"/>
        <v>2684987.7965789512</v>
      </c>
      <c r="AK3672" s="201">
        <f t="shared" si="1091"/>
        <v>0.12161685769014367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22077431.102683008</v>
      </c>
      <c r="AJ3675" s="200">
        <f t="shared" si="1090"/>
        <v>2684987.7965789512</v>
      </c>
      <c r="AK3675" s="201">
        <f t="shared" si="1091"/>
        <v>0.12161685769014367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22077431.102683008</v>
      </c>
      <c r="AJ3676" s="200">
        <f t="shared" si="1090"/>
        <v>2684987.7965789512</v>
      </c>
      <c r="AK3676" s="201">
        <f t="shared" si="1091"/>
        <v>0.12161685769014367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33779002.872991152</v>
      </c>
      <c r="AJ3682" s="200">
        <f t="shared" si="1090"/>
        <v>3891027.4438739824</v>
      </c>
      <c r="AK3682" s="201">
        <f t="shared" si="1091"/>
        <v>0.11519071354782799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33779002.872991152</v>
      </c>
      <c r="AJ3683" s="200">
        <f t="shared" si="1090"/>
        <v>3891027.4438739824</v>
      </c>
      <c r="AK3683" s="201">
        <f t="shared" si="1091"/>
        <v>0.11519071354782799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33779002.872991152</v>
      </c>
      <c r="AJ3684" s="200">
        <f t="shared" si="1090"/>
        <v>3891027.4438739824</v>
      </c>
      <c r="AK3684" s="201">
        <f t="shared" si="1091"/>
        <v>0.11519071354782799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33779002.872991152</v>
      </c>
      <c r="AJ3685" s="200">
        <f t="shared" si="1090"/>
        <v>3891027.4438739824</v>
      </c>
      <c r="AK3685" s="201">
        <f t="shared" si="1091"/>
        <v>0.11519071354782799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33779002.872991152</v>
      </c>
      <c r="AJ3686" s="200">
        <f t="shared" si="1090"/>
        <v>3891027.4438739824</v>
      </c>
      <c r="AK3686" s="201">
        <f t="shared" si="1091"/>
        <v>0.11519071354782799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33779002.872991152</v>
      </c>
      <c r="AJ3687" s="200">
        <f t="shared" si="1090"/>
        <v>3891027.4438739824</v>
      </c>
      <c r="AK3687" s="201">
        <f t="shared" si="1091"/>
        <v>0.11519071354782799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33779002.872991152</v>
      </c>
      <c r="AJ3688" s="200">
        <f t="shared" si="1090"/>
        <v>3891027.4438739824</v>
      </c>
      <c r="AK3688" s="201">
        <f t="shared" si="1091"/>
        <v>0.11519071354782799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22077431.102683008</v>
      </c>
      <c r="AJ3694" s="200">
        <f t="shared" si="1090"/>
        <v>2684987.7965789512</v>
      </c>
      <c r="AK3694" s="201">
        <f t="shared" si="1091"/>
        <v>0.12161685769014367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22077431.102683008</v>
      </c>
      <c r="AJ3696" s="200">
        <f t="shared" si="1090"/>
        <v>2684987.7965789512</v>
      </c>
      <c r="AK3696" s="201">
        <f t="shared" si="1091"/>
        <v>0.12161685769014367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22077431.102683008</v>
      </c>
      <c r="AJ3697" s="200">
        <f t="shared" si="1090"/>
        <v>2684987.7965789512</v>
      </c>
      <c r="AK3697" s="201">
        <f t="shared" si="1091"/>
        <v>0.12161685769014367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33779002.872991152</v>
      </c>
      <c r="AJ3698" s="200">
        <f t="shared" si="1090"/>
        <v>3891027.4438739824</v>
      </c>
      <c r="AK3698" s="201">
        <f t="shared" si="1091"/>
        <v>0.11519071354782799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33779002.872991152</v>
      </c>
      <c r="AJ3699" s="200">
        <f t="shared" si="1090"/>
        <v>3891027.4438739824</v>
      </c>
      <c r="AK3699" s="201">
        <f t="shared" si="1091"/>
        <v>0.11519071354782799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22077431.102683008</v>
      </c>
      <c r="AJ3700" s="200">
        <f t="shared" si="1090"/>
        <v>2684987.7965789512</v>
      </c>
      <c r="AK3700" s="201">
        <f t="shared" si="1091"/>
        <v>0.12161685769014367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22077431.102683008</v>
      </c>
      <c r="AJ3701" s="200">
        <f t="shared" si="1090"/>
        <v>2684987.7965789512</v>
      </c>
      <c r="AK3701" s="201">
        <f t="shared" si="1091"/>
        <v>0.12161685769014367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22077431.102683008</v>
      </c>
      <c r="AJ3702" s="200">
        <f t="shared" si="1090"/>
        <v>2684987.7965789512</v>
      </c>
      <c r="AK3702" s="201">
        <f t="shared" si="1091"/>
        <v>0.12161685769014367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22077431.102683008</v>
      </c>
      <c r="AJ3703" s="200">
        <f t="shared" si="1090"/>
        <v>2684987.7965789512</v>
      </c>
      <c r="AK3703" s="201">
        <f t="shared" si="1091"/>
        <v>0.12161685769014367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22077431.102683008</v>
      </c>
      <c r="AJ3704" s="200">
        <f t="shared" si="1090"/>
        <v>2684987.7965789512</v>
      </c>
      <c r="AK3704" s="201">
        <f t="shared" si="1091"/>
        <v>0.12161685769014367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22077431.102683008</v>
      </c>
      <c r="AJ3705" s="200">
        <f t="shared" si="1090"/>
        <v>2684987.7965789512</v>
      </c>
      <c r="AK3705" s="201">
        <f t="shared" si="1091"/>
        <v>0.12161685769014367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22077431.102683008</v>
      </c>
      <c r="AJ3706" s="200">
        <f t="shared" si="1090"/>
        <v>2684987.7965789512</v>
      </c>
      <c r="AK3706" s="201">
        <f t="shared" si="1091"/>
        <v>0.12161685769014367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33779002.872991152</v>
      </c>
      <c r="AJ3707" s="200">
        <f t="shared" si="1090"/>
        <v>3891027.4438739824</v>
      </c>
      <c r="AK3707" s="201">
        <f t="shared" si="1091"/>
        <v>0.11519071354782799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33779002.872991152</v>
      </c>
      <c r="AJ3708" s="200">
        <f t="shared" si="1090"/>
        <v>3891027.4438739824</v>
      </c>
      <c r="AK3708" s="201">
        <f t="shared" si="1091"/>
        <v>0.11519071354782799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33779002.872991152</v>
      </c>
      <c r="AJ3709" s="200">
        <f t="shared" si="1090"/>
        <v>3891027.4438739824</v>
      </c>
      <c r="AK3709" s="201">
        <f t="shared" si="1091"/>
        <v>0.11519071354782799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33779002.872991152</v>
      </c>
      <c r="AJ3710" s="200">
        <f t="shared" si="1090"/>
        <v>3891027.4438739824</v>
      </c>
      <c r="AK3710" s="201">
        <f t="shared" si="1091"/>
        <v>0.11519071354782799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33779002.872991152</v>
      </c>
      <c r="AJ3711" s="200">
        <f t="shared" si="1090"/>
        <v>3891027.4438739824</v>
      </c>
      <c r="AK3711" s="201">
        <f t="shared" si="1091"/>
        <v>0.11519071354782799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33779002.872991152</v>
      </c>
      <c r="AJ3712" s="200">
        <f t="shared" si="1090"/>
        <v>3891027.4438739824</v>
      </c>
      <c r="AK3712" s="201">
        <f t="shared" si="1091"/>
        <v>0.11519071354782799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33779002.872991152</v>
      </c>
      <c r="AJ3713" s="200">
        <f t="shared" si="1090"/>
        <v>3891027.4438739824</v>
      </c>
      <c r="AK3713" s="201">
        <f t="shared" si="1091"/>
        <v>0.11519071354782799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22077431.102683008</v>
      </c>
      <c r="AJ3715" s="200">
        <f t="shared" si="1090"/>
        <v>2684987.7965789512</v>
      </c>
      <c r="AK3715" s="201">
        <f t="shared" si="1091"/>
        <v>0.12161685769014367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22077431.102683008</v>
      </c>
      <c r="AJ3716" s="200">
        <f t="shared" si="1090"/>
        <v>2684987.7965789512</v>
      </c>
      <c r="AK3716" s="201">
        <f t="shared" si="1091"/>
        <v>0.12161685769014367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33779002.872991152</v>
      </c>
      <c r="AJ3717" s="200">
        <f t="shared" si="1090"/>
        <v>3891027.4438739824</v>
      </c>
      <c r="AK3717" s="201">
        <f t="shared" si="1091"/>
        <v>0.11519071354782799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33779002.872991152</v>
      </c>
      <c r="AJ3718" s="200">
        <f t="shared" ref="AJ3718:AJ3724" si="1112">IF(P3718="C66 SERVICE","",SUMIFS(AC:AC,F:F,F3718,G:G,G3718,E:E,E3718))</f>
        <v>3891027.4438739824</v>
      </c>
      <c r="AK3718" s="201">
        <f t="shared" ref="AK3718:AK3724" si="1113">IF(AJ3718&gt;0,AJ3718/AI3718,"")</f>
        <v>0.11519071354782799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22077431.102683008</v>
      </c>
      <c r="AJ3719" s="200">
        <f t="shared" si="1112"/>
        <v>2684987.7965789512</v>
      </c>
      <c r="AK3719" s="201">
        <f t="shared" si="1113"/>
        <v>0.12161685769014367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22077431.102683008</v>
      </c>
      <c r="AJ3720" s="200">
        <f t="shared" si="1112"/>
        <v>2684987.7965789512</v>
      </c>
      <c r="AK3720" s="201">
        <f t="shared" si="1113"/>
        <v>0.12161685769014367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11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33779002.872991152</v>
      </c>
      <c r="AJ3725" s="200">
        <f t="shared" ref="AJ3725:AJ3777" si="1131">IF(P3725="C66 SERVICE","",SUMIFS(AC:AC,F:F,F3725,G:G,G3725,E:E,E3725))</f>
        <v>3891027.4438739824</v>
      </c>
      <c r="AK3725" s="201">
        <f t="shared" ref="AK3725:AK3743" si="1132">IF(AJ3725&gt;0,AJ3725/AI3725,"")</f>
        <v>0.11519071354782799</v>
      </c>
      <c r="AL3725" s="24"/>
      <c r="AM3725" s="24"/>
      <c r="AN3725" s="24"/>
      <c r="AO3725" s="24"/>
      <c r="AP3725" s="165" t="str">
        <f t="shared" ref="AP3725:AP3743" si="1133">IF(F3725="","",F3725&amp;G3725)</f>
        <v>202411</v>
      </c>
      <c r="AQ3725" s="203" t="str">
        <f t="shared" ref="AQ3725:AQ3743" si="1134">IF(W3725="","",F3725&amp;G3725&amp;W3725)</f>
        <v>202411RMB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1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39030469.725769907</v>
      </c>
      <c r="AJ3726" s="200">
        <f t="shared" si="1131"/>
        <v>4614531.2520923913</v>
      </c>
      <c r="AK3726" s="201">
        <f t="shared" si="1132"/>
        <v>0.11822894483500521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39030469.725769907</v>
      </c>
      <c r="AJ3727" s="200">
        <f t="shared" si="1131"/>
        <v>4614531.2520923913</v>
      </c>
      <c r="AK3727" s="201">
        <f t="shared" si="1132"/>
        <v>0.11822894483500521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39030469.725769907</v>
      </c>
      <c r="AJ3728" s="200">
        <f t="shared" si="1131"/>
        <v>4614531.2520923913</v>
      </c>
      <c r="AK3728" s="201">
        <f t="shared" si="1132"/>
        <v>0.11822894483500521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39030469.725769907</v>
      </c>
      <c r="AJ3729" s="200">
        <f t="shared" si="1131"/>
        <v>4614531.2520923913</v>
      </c>
      <c r="AK3729" s="201">
        <f t="shared" si="1132"/>
        <v>0.11822894483500521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33779002.872991152</v>
      </c>
      <c r="AJ3730" s="200">
        <f t="shared" si="1131"/>
        <v>3891027.4438739824</v>
      </c>
      <c r="AK3730" s="201">
        <f t="shared" si="1132"/>
        <v>0.11519071354782799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39030469.725769907</v>
      </c>
      <c r="AJ3731" s="200">
        <f t="shared" si="1131"/>
        <v>4614531.2520923913</v>
      </c>
      <c r="AK3731" s="201">
        <f t="shared" si="1132"/>
        <v>0.11822894483500521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39030469.725769907</v>
      </c>
      <c r="AJ3732" s="200">
        <f t="shared" si="1131"/>
        <v>4614531.2520923913</v>
      </c>
      <c r="AK3732" s="201">
        <f t="shared" si="1132"/>
        <v>0.11822894483500521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39030469.725769907</v>
      </c>
      <c r="AJ3733" s="200">
        <f t="shared" si="1131"/>
        <v>4614531.2520923913</v>
      </c>
      <c r="AK3733" s="201">
        <f t="shared" si="1132"/>
        <v>0.11822894483500521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39030469.725769907</v>
      </c>
      <c r="AJ3734" s="200">
        <f t="shared" si="1131"/>
        <v>4614531.2520923913</v>
      </c>
      <c r="AK3734" s="201">
        <f t="shared" si="1132"/>
        <v>0.11822894483500521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39030469.725769907</v>
      </c>
      <c r="AJ3735" s="200">
        <f t="shared" si="1131"/>
        <v>4614531.2520923913</v>
      </c>
      <c r="AK3735" s="201">
        <f t="shared" si="1132"/>
        <v>0.11822894483500521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22077431.102683008</v>
      </c>
      <c r="AJ3736" s="200">
        <f t="shared" si="1131"/>
        <v>2684987.7965789512</v>
      </c>
      <c r="AK3736" s="201">
        <f t="shared" si="1132"/>
        <v>0.12161685769014367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39030469.725769907</v>
      </c>
      <c r="AJ3737" s="200">
        <f t="shared" si="1131"/>
        <v>4614531.2520923913</v>
      </c>
      <c r="AK3737" s="201">
        <f t="shared" si="1132"/>
        <v>0.11822894483500521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22077431.102683008</v>
      </c>
      <c r="AJ3738" s="200">
        <f t="shared" si="1131"/>
        <v>2684987.7965789512</v>
      </c>
      <c r="AK3738" s="201">
        <f t="shared" si="1132"/>
        <v>0.12161685769014367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22077431.102683008</v>
      </c>
      <c r="AJ3739" s="200">
        <f t="shared" si="1131"/>
        <v>2684987.7965789512</v>
      </c>
      <c r="AK3739" s="201">
        <f t="shared" si="1132"/>
        <v>0.12161685769014367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22077431.102683008</v>
      </c>
      <c r="AJ3740" s="200">
        <f t="shared" si="1131"/>
        <v>2684987.7965789512</v>
      </c>
      <c r="AK3740" s="201">
        <f t="shared" si="1132"/>
        <v>0.12161685769014367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22077431.102683008</v>
      </c>
      <c r="AJ3741" s="200">
        <f t="shared" si="1131"/>
        <v>2684987.7965789512</v>
      </c>
      <c r="AK3741" s="201">
        <f t="shared" si="1132"/>
        <v>0.12161685769014367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22077431.102683008</v>
      </c>
      <c r="AJ3742" s="200">
        <f t="shared" si="1131"/>
        <v>2684987.7965789512</v>
      </c>
      <c r="AK3742" s="201">
        <f t="shared" si="1132"/>
        <v>0.12161685769014367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22077431.102683008</v>
      </c>
      <c r="AJ3743" s="200">
        <f t="shared" si="1131"/>
        <v>2684987.7965789512</v>
      </c>
      <c r="AK3743" s="201">
        <f t="shared" si="1132"/>
        <v>0.12161685769014367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39030469.725769907</v>
      </c>
      <c r="AJ3744" s="200">
        <f t="shared" si="1131"/>
        <v>4614531.2520923913</v>
      </c>
      <c r="AK3744" s="201">
        <f t="shared" ref="AK3744:AK3807" si="1144">IF(AJ3744&gt;0,AJ3744/AI3744,"")</f>
        <v>0.11822894483500521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39030469.725769907</v>
      </c>
      <c r="AJ3745" s="200">
        <f t="shared" si="1131"/>
        <v>4614531.2520923913</v>
      </c>
      <c r="AK3745" s="201">
        <f t="shared" si="1144"/>
        <v>0.11822894483500521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39030469.725769907</v>
      </c>
      <c r="AJ3746" s="200">
        <f t="shared" si="1131"/>
        <v>4614531.2520923913</v>
      </c>
      <c r="AK3746" s="201">
        <f t="shared" si="1144"/>
        <v>0.11822894483500521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39030469.725769907</v>
      </c>
      <c r="AJ3747" s="200">
        <f t="shared" si="1131"/>
        <v>4614531.2520923913</v>
      </c>
      <c r="AK3747" s="201">
        <f t="shared" si="1144"/>
        <v>0.11822894483500521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39030469.725769907</v>
      </c>
      <c r="AJ3748" s="200">
        <f t="shared" si="1131"/>
        <v>4614531.2520923913</v>
      </c>
      <c r="AK3748" s="201">
        <f t="shared" si="1144"/>
        <v>0.11822894483500521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39030469.725769907</v>
      </c>
      <c r="AJ3749" s="200">
        <f t="shared" si="1131"/>
        <v>4614531.2520923913</v>
      </c>
      <c r="AK3749" s="201">
        <f t="shared" si="1144"/>
        <v>0.11822894483500521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39030469.725769907</v>
      </c>
      <c r="AJ3750" s="200">
        <f t="shared" si="1131"/>
        <v>4614531.2520923913</v>
      </c>
      <c r="AK3750" s="201">
        <f t="shared" si="1144"/>
        <v>0.11822894483500521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39030469.725769907</v>
      </c>
      <c r="AJ3751" s="200">
        <f t="shared" si="1131"/>
        <v>4614531.2520923913</v>
      </c>
      <c r="AK3751" s="201">
        <f t="shared" si="1144"/>
        <v>0.11822894483500521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39030469.725769907</v>
      </c>
      <c r="AJ3752" s="200">
        <f t="shared" si="1131"/>
        <v>4614531.2520923913</v>
      </c>
      <c r="AK3752" s="201">
        <f t="shared" si="1144"/>
        <v>0.11822894483500521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39030469.725769907</v>
      </c>
      <c r="AJ3753" s="200">
        <f t="shared" si="1131"/>
        <v>4614531.2520923913</v>
      </c>
      <c r="AK3753" s="201">
        <f t="shared" si="1144"/>
        <v>0.11822894483500521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39030469.725769907</v>
      </c>
      <c r="AJ3754" s="200">
        <f t="shared" si="1131"/>
        <v>4614531.2520923913</v>
      </c>
      <c r="AK3754" s="201">
        <f t="shared" si="1144"/>
        <v>0.11822894483500521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39030469.725769907</v>
      </c>
      <c r="AJ3755" s="200">
        <f t="shared" si="1131"/>
        <v>4614531.2520923913</v>
      </c>
      <c r="AK3755" s="201">
        <f t="shared" si="1144"/>
        <v>0.11822894483500521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39030469.725769907</v>
      </c>
      <c r="AJ3756" s="200">
        <f t="shared" si="1131"/>
        <v>4614531.2520923913</v>
      </c>
      <c r="AK3756" s="201">
        <f t="shared" si="1144"/>
        <v>0.11822894483500521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39030469.725769907</v>
      </c>
      <c r="AJ3757" s="200">
        <f t="shared" si="1131"/>
        <v>4614531.2520923913</v>
      </c>
      <c r="AK3757" s="201">
        <f t="shared" si="1144"/>
        <v>0.11822894483500521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39030469.725769907</v>
      </c>
      <c r="AJ3758" s="200">
        <f t="shared" si="1131"/>
        <v>4614531.2520923913</v>
      </c>
      <c r="AK3758" s="201">
        <f t="shared" si="1144"/>
        <v>0.11822894483500521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202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204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202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195" t="str">
        <f t="shared" si="1125"/>
        <v>1</v>
      </c>
      <c r="Z3759" s="196">
        <f t="shared" si="1126"/>
        <v>13800000</v>
      </c>
      <c r="AA3759" s="22">
        <v>5.5599999999999997E-2</v>
      </c>
      <c r="AB3759" s="197">
        <f t="shared" si="1138"/>
        <v>767280</v>
      </c>
      <c r="AC3759" s="198">
        <f t="shared" si="1142"/>
        <v>92073.599999999991</v>
      </c>
      <c r="AD3759" s="169">
        <v>0.12</v>
      </c>
      <c r="AE3759" s="199">
        <f t="shared" si="1143"/>
        <v>1</v>
      </c>
      <c r="AF3759" s="199">
        <f>IF(AND(COUNTIFS($J$18:J3759,J3759)=1,AE3759=1),1,"")</f>
        <v>1</v>
      </c>
      <c r="AG3759" s="199">
        <f>IF(C3759="","",IF(AND(COUNTIFS($J$18:J3759,J3759)=1,C3759&lt;&gt;""),1,""))</f>
        <v>1</v>
      </c>
      <c r="AH3759" s="199">
        <f>IF(G3759="","",IF(AND(COUNTIFS($J$18:J3759,J3759)=1,G3759&lt;&gt;""),1,""))</f>
        <v>1</v>
      </c>
      <c r="AI3759" s="200">
        <f t="shared" si="1130"/>
        <v>39030469.725769907</v>
      </c>
      <c r="AJ3759" s="200">
        <f t="shared" si="1131"/>
        <v>4614531.2520923913</v>
      </c>
      <c r="AK3759" s="201">
        <f t="shared" si="1144"/>
        <v>0.11822894483500521</v>
      </c>
      <c r="AL3759" s="24"/>
      <c r="AM3759" s="24"/>
      <c r="AN3759" s="24"/>
      <c r="AO3759" s="24"/>
      <c r="AP3759" s="165" t="str">
        <f t="shared" si="1145"/>
        <v>TBATBA</v>
      </c>
      <c r="AQ3759" s="203" t="str">
        <f t="shared" si="1146"/>
        <v>TBATBAJPY</v>
      </c>
      <c r="AR3759" s="206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202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204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202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195" t="str">
        <f t="shared" si="1125"/>
        <v>1</v>
      </c>
      <c r="Z3760" s="196">
        <f t="shared" si="1126"/>
        <v>13800000</v>
      </c>
      <c r="AA3760" s="22">
        <v>5.5599999999999997E-2</v>
      </c>
      <c r="AB3760" s="197">
        <f t="shared" si="1138"/>
        <v>767280</v>
      </c>
      <c r="AC3760" s="198">
        <f t="shared" si="1142"/>
        <v>92073.599999999991</v>
      </c>
      <c r="AD3760" s="169">
        <v>0.12</v>
      </c>
      <c r="AE3760" s="199">
        <f t="shared" si="1143"/>
        <v>1</v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39030469.725769907</v>
      </c>
      <c r="AJ3760" s="200">
        <f t="shared" si="1131"/>
        <v>4614531.2520923913</v>
      </c>
      <c r="AK3760" s="201">
        <f t="shared" si="1144"/>
        <v>0.11822894483500521</v>
      </c>
      <c r="AL3760" s="24"/>
      <c r="AM3760" s="24"/>
      <c r="AN3760" s="24"/>
      <c r="AO3760" s="24"/>
      <c r="AP3760" s="165" t="str">
        <f t="shared" si="1145"/>
        <v>TBATBA</v>
      </c>
      <c r="AQ3760" s="203" t="str">
        <f t="shared" si="1146"/>
        <v>TBATBAJPY</v>
      </c>
      <c r="AR3760" s="206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202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204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202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195" t="str">
        <f t="shared" si="1125"/>
        <v>1</v>
      </c>
      <c r="Z3761" s="196">
        <f t="shared" si="1126"/>
        <v>13800000</v>
      </c>
      <c r="AA3761" s="22">
        <v>5.5599999999999997E-2</v>
      </c>
      <c r="AB3761" s="197">
        <f t="shared" si="1138"/>
        <v>767280</v>
      </c>
      <c r="AC3761" s="198">
        <f t="shared" si="1142"/>
        <v>92073.599999999991</v>
      </c>
      <c r="AD3761" s="169">
        <v>0.12</v>
      </c>
      <c r="AE3761" s="199">
        <f t="shared" si="1143"/>
        <v>1</v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39030469.725769907</v>
      </c>
      <c r="AJ3761" s="200">
        <f t="shared" si="1131"/>
        <v>4614531.2520923913</v>
      </c>
      <c r="AK3761" s="201">
        <f t="shared" si="1144"/>
        <v>0.11822894483500521</v>
      </c>
      <c r="AL3761" s="24"/>
      <c r="AM3761" s="24"/>
      <c r="AN3761" s="24"/>
      <c r="AO3761" s="24"/>
      <c r="AP3761" s="165" t="str">
        <f t="shared" si="1145"/>
        <v>TBATBA</v>
      </c>
      <c r="AQ3761" s="203" t="str">
        <f t="shared" si="1146"/>
        <v>TBATBAJPY</v>
      </c>
      <c r="AR3761" s="206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202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204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202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195" t="str">
        <f t="shared" si="1125"/>
        <v>1</v>
      </c>
      <c r="Z3762" s="196">
        <f t="shared" ref="Z3762:Z3825" si="1152">IF(X3762="","",X3762*MAX(O3762,N3762))</f>
        <v>13800000</v>
      </c>
      <c r="AA3762" s="22">
        <v>5.5599999999999997E-2</v>
      </c>
      <c r="AB3762" s="197">
        <f t="shared" si="1138"/>
        <v>767280</v>
      </c>
      <c r="AC3762" s="198">
        <f t="shared" si="1142"/>
        <v>92073.599999999991</v>
      </c>
      <c r="AD3762" s="169">
        <v>0.12</v>
      </c>
      <c r="AE3762" s="199">
        <f t="shared" si="1143"/>
        <v>1</v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39030469.725769907</v>
      </c>
      <c r="AJ3762" s="200">
        <f t="shared" si="1131"/>
        <v>4614531.2520923913</v>
      </c>
      <c r="AK3762" s="201">
        <f t="shared" si="1144"/>
        <v>0.11822894483500521</v>
      </c>
      <c r="AL3762" s="24"/>
      <c r="AM3762" s="24"/>
      <c r="AN3762" s="24"/>
      <c r="AO3762" s="24"/>
      <c r="AP3762" s="165" t="str">
        <f t="shared" si="1145"/>
        <v>TBATBA</v>
      </c>
      <c r="AQ3762" s="203" t="str">
        <f t="shared" si="1146"/>
        <v>TBATBAJPY</v>
      </c>
      <c r="AR3762" s="206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202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204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202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195" t="str">
        <f t="shared" si="1125"/>
        <v>1</v>
      </c>
      <c r="Z3763" s="196">
        <f t="shared" si="1152"/>
        <v>13800000</v>
      </c>
      <c r="AA3763" s="22">
        <v>5.5599999999999997E-2</v>
      </c>
      <c r="AB3763" s="197">
        <f t="shared" si="1138"/>
        <v>767280</v>
      </c>
      <c r="AC3763" s="198">
        <f t="shared" si="1142"/>
        <v>92073.599999999991</v>
      </c>
      <c r="AD3763" s="169">
        <v>0.12</v>
      </c>
      <c r="AE3763" s="199">
        <f t="shared" si="1143"/>
        <v>1</v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39030469.725769907</v>
      </c>
      <c r="AJ3763" s="200">
        <f t="shared" si="1131"/>
        <v>4614531.2520923913</v>
      </c>
      <c r="AK3763" s="201">
        <f t="shared" si="1144"/>
        <v>0.11822894483500521</v>
      </c>
      <c r="AL3763" s="24"/>
      <c r="AM3763" s="24"/>
      <c r="AN3763" s="24"/>
      <c r="AO3763" s="24"/>
      <c r="AP3763" s="165" t="str">
        <f t="shared" si="1145"/>
        <v>TBATBA</v>
      </c>
      <c r="AQ3763" s="203" t="str">
        <f t="shared" si="1146"/>
        <v>TBATBAJPY</v>
      </c>
      <c r="AR3763" s="206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202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204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202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195" t="str">
        <f t="shared" ref="Y3764:Y3827" si="1153">IF(W3764="","",IF(W3764="RMB","1.13", "1"))</f>
        <v>1</v>
      </c>
      <c r="Z3764" s="196">
        <f t="shared" si="1152"/>
        <v>13800000</v>
      </c>
      <c r="AA3764" s="22">
        <v>5.5599999999999997E-2</v>
      </c>
      <c r="AB3764" s="197">
        <f t="shared" si="1138"/>
        <v>767280</v>
      </c>
      <c r="AC3764" s="198">
        <f t="shared" si="1142"/>
        <v>92073.599999999991</v>
      </c>
      <c r="AD3764" s="169">
        <v>0.12</v>
      </c>
      <c r="AE3764" s="199">
        <f t="shared" si="1143"/>
        <v>1</v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39030469.725769907</v>
      </c>
      <c r="AJ3764" s="200">
        <f t="shared" si="1131"/>
        <v>4614531.2520923913</v>
      </c>
      <c r="AK3764" s="201">
        <f t="shared" si="1144"/>
        <v>0.11822894483500521</v>
      </c>
      <c r="AL3764" s="24"/>
      <c r="AM3764" s="24"/>
      <c r="AN3764" s="24"/>
      <c r="AO3764" s="24"/>
      <c r="AP3764" s="165" t="str">
        <f t="shared" si="1145"/>
        <v>TBATBA</v>
      </c>
      <c r="AQ3764" s="203" t="str">
        <f t="shared" si="1146"/>
        <v>TBATBAJPY</v>
      </c>
      <c r="AR3764" s="206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202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204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202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195" t="str">
        <f t="shared" si="1153"/>
        <v>1</v>
      </c>
      <c r="Z3765" s="196">
        <f t="shared" si="1152"/>
        <v>9920000</v>
      </c>
      <c r="AA3765" s="22">
        <v>5.5599999999999997E-2</v>
      </c>
      <c r="AB3765" s="197">
        <f t="shared" si="1138"/>
        <v>551552</v>
      </c>
      <c r="AC3765" s="198">
        <f t="shared" si="1142"/>
        <v>66186.239999999991</v>
      </c>
      <c r="AD3765" s="169">
        <v>0.12</v>
      </c>
      <c r="AE3765" s="199">
        <f t="shared" si="1143"/>
        <v>1</v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39030469.725769907</v>
      </c>
      <c r="AJ3765" s="200">
        <f t="shared" si="1131"/>
        <v>4614531.2520923913</v>
      </c>
      <c r="AK3765" s="201">
        <f t="shared" si="1144"/>
        <v>0.11822894483500521</v>
      </c>
      <c r="AL3765" s="24"/>
      <c r="AM3765" s="24"/>
      <c r="AN3765" s="24"/>
      <c r="AO3765" s="24"/>
      <c r="AP3765" s="165" t="str">
        <f t="shared" si="1145"/>
        <v>TBATBA</v>
      </c>
      <c r="AQ3765" s="203" t="str">
        <f t="shared" si="1146"/>
        <v>TBATBAJPY</v>
      </c>
      <c r="AR3765" s="206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202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204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202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195" t="str">
        <f t="shared" si="1153"/>
        <v>1</v>
      </c>
      <c r="Z3766" s="196">
        <f t="shared" si="1152"/>
        <v>9920000</v>
      </c>
      <c r="AA3766" s="22">
        <v>5.5599999999999997E-2</v>
      </c>
      <c r="AB3766" s="197">
        <f t="shared" si="1138"/>
        <v>551552</v>
      </c>
      <c r="AC3766" s="198">
        <f t="shared" si="1142"/>
        <v>66186.239999999991</v>
      </c>
      <c r="AD3766" s="169">
        <v>0.12</v>
      </c>
      <c r="AE3766" s="199">
        <f t="shared" si="1143"/>
        <v>1</v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39030469.725769907</v>
      </c>
      <c r="AJ3766" s="200">
        <f t="shared" si="1131"/>
        <v>4614531.2520923913</v>
      </c>
      <c r="AK3766" s="201">
        <f t="shared" si="1144"/>
        <v>0.11822894483500521</v>
      </c>
      <c r="AL3766" s="24"/>
      <c r="AM3766" s="24"/>
      <c r="AN3766" s="24"/>
      <c r="AO3766" s="24"/>
      <c r="AP3766" s="165" t="str">
        <f t="shared" si="1145"/>
        <v>TBATBA</v>
      </c>
      <c r="AQ3766" s="203" t="str">
        <f t="shared" si="1146"/>
        <v>TBATBAJPY</v>
      </c>
      <c r="AR3766" s="206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202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204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202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195" t="str">
        <f t="shared" si="1153"/>
        <v>1</v>
      </c>
      <c r="Z3767" s="196">
        <f t="shared" si="1152"/>
        <v>9920000</v>
      </c>
      <c r="AA3767" s="22">
        <v>5.5599999999999997E-2</v>
      </c>
      <c r="AB3767" s="197">
        <f t="shared" si="1138"/>
        <v>551552</v>
      </c>
      <c r="AC3767" s="198">
        <f t="shared" si="1142"/>
        <v>66186.239999999991</v>
      </c>
      <c r="AD3767" s="169">
        <v>0.12</v>
      </c>
      <c r="AE3767" s="199">
        <f t="shared" si="1143"/>
        <v>1</v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39030469.725769907</v>
      </c>
      <c r="AJ3767" s="200">
        <f t="shared" si="1131"/>
        <v>4614531.2520923913</v>
      </c>
      <c r="AK3767" s="201">
        <f t="shared" si="1144"/>
        <v>0.11822894483500521</v>
      </c>
      <c r="AL3767" s="24"/>
      <c r="AM3767" s="24"/>
      <c r="AN3767" s="24"/>
      <c r="AO3767" s="24"/>
      <c r="AP3767" s="165" t="str">
        <f t="shared" si="1145"/>
        <v>TBATBA</v>
      </c>
      <c r="AQ3767" s="203" t="str">
        <f t="shared" si="1146"/>
        <v>TBATBAJPY</v>
      </c>
      <c r="AR3767" s="206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202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204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202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195" t="str">
        <f t="shared" si="1153"/>
        <v>1</v>
      </c>
      <c r="Z3768" s="196">
        <f t="shared" si="1152"/>
        <v>9920000</v>
      </c>
      <c r="AA3768" s="22">
        <v>5.5599999999999997E-2</v>
      </c>
      <c r="AB3768" s="197">
        <f t="shared" si="1138"/>
        <v>551552</v>
      </c>
      <c r="AC3768" s="198">
        <f t="shared" si="1142"/>
        <v>66186.239999999991</v>
      </c>
      <c r="AD3768" s="169">
        <v>0.12</v>
      </c>
      <c r="AE3768" s="199">
        <f t="shared" si="1143"/>
        <v>1</v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39030469.725769907</v>
      </c>
      <c r="AJ3768" s="200">
        <f t="shared" si="1131"/>
        <v>4614531.2520923913</v>
      </c>
      <c r="AK3768" s="201">
        <f t="shared" si="1144"/>
        <v>0.11822894483500521</v>
      </c>
      <c r="AL3768" s="24"/>
      <c r="AM3768" s="24"/>
      <c r="AN3768" s="24"/>
      <c r="AO3768" s="24"/>
      <c r="AP3768" s="165" t="str">
        <f t="shared" si="1145"/>
        <v>TBATBA</v>
      </c>
      <c r="AQ3768" s="203" t="str">
        <f t="shared" si="1146"/>
        <v>TBATBAJPY</v>
      </c>
      <c r="AR3768" s="206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202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204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202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195" t="str">
        <f t="shared" si="1153"/>
        <v>1</v>
      </c>
      <c r="Z3769" s="196">
        <f t="shared" si="1152"/>
        <v>9920000</v>
      </c>
      <c r="AA3769" s="22">
        <v>5.5599999999999997E-2</v>
      </c>
      <c r="AB3769" s="197">
        <f t="shared" si="1138"/>
        <v>551552</v>
      </c>
      <c r="AC3769" s="198">
        <f t="shared" si="1142"/>
        <v>66186.239999999991</v>
      </c>
      <c r="AD3769" s="169">
        <v>0.12</v>
      </c>
      <c r="AE3769" s="199">
        <f t="shared" si="1143"/>
        <v>1</v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39030469.725769907</v>
      </c>
      <c r="AJ3769" s="200">
        <f t="shared" si="1131"/>
        <v>4614531.2520923913</v>
      </c>
      <c r="AK3769" s="201">
        <f t="shared" si="1144"/>
        <v>0.11822894483500521</v>
      </c>
      <c r="AL3769" s="24"/>
      <c r="AM3769" s="24"/>
      <c r="AN3769" s="24"/>
      <c r="AO3769" s="24"/>
      <c r="AP3769" s="165" t="str">
        <f t="shared" si="1145"/>
        <v>TBATBA</v>
      </c>
      <c r="AQ3769" s="203" t="str">
        <f t="shared" si="1146"/>
        <v>TBATBAJPY</v>
      </c>
      <c r="AR3769" s="206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202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204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202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195" t="str">
        <f t="shared" si="1153"/>
        <v>1</v>
      </c>
      <c r="Z3770" s="196">
        <f t="shared" si="1152"/>
        <v>7800000</v>
      </c>
      <c r="AA3770" s="22">
        <v>5.5599999999999997E-2</v>
      </c>
      <c r="AB3770" s="197">
        <f t="shared" si="1138"/>
        <v>433680</v>
      </c>
      <c r="AC3770" s="198">
        <f t="shared" si="1142"/>
        <v>52041.599999999999</v>
      </c>
      <c r="AD3770" s="169">
        <v>0.12</v>
      </c>
      <c r="AE3770" s="199">
        <f t="shared" si="1143"/>
        <v>1</v>
      </c>
      <c r="AF3770" s="199">
        <f>IF(AND(COUNTIFS($J$18:J3770,J3770)=1,AE3770=1),1,"")</f>
        <v>1</v>
      </c>
      <c r="AG3770" s="199">
        <f>IF(C3770="","",IF(AND(COUNTIFS($J$18:J3770,J3770)=1,C3770&lt;&gt;""),1,""))</f>
        <v>1</v>
      </c>
      <c r="AH3770" s="199">
        <f>IF(G3770="","",IF(AND(COUNTIFS($J$18:J3770,J3770)=1,G3770&lt;&gt;""),1,""))</f>
        <v>1</v>
      </c>
      <c r="AI3770" s="200">
        <f t="shared" si="1130"/>
        <v>39030469.725769907</v>
      </c>
      <c r="AJ3770" s="200">
        <f t="shared" si="1131"/>
        <v>4614531.2520923913</v>
      </c>
      <c r="AK3770" s="201">
        <f t="shared" si="1144"/>
        <v>0.11822894483500521</v>
      </c>
      <c r="AL3770" s="24"/>
      <c r="AM3770" s="24"/>
      <c r="AN3770" s="24"/>
      <c r="AO3770" s="24"/>
      <c r="AP3770" s="165" t="str">
        <f t="shared" si="1145"/>
        <v>TBATBA</v>
      </c>
      <c r="AQ3770" s="203" t="str">
        <f t="shared" si="1146"/>
        <v>TBATBAJPY</v>
      </c>
      <c r="AR3770" s="206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13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9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13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9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13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9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13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9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13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9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13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9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13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9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13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9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13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9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13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9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13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9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13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9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13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9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13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9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13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9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13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9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13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9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13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9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13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9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13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9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13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9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13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9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13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9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13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9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13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9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13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9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13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9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13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9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13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9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13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9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13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9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13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9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13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9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13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9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13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9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13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9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13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9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9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13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9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13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9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13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9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13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9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13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9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13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9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13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9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13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9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13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9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13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9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13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9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13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9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13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9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13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9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13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9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13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9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13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9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13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9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13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9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13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9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13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9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13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9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13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9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13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9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13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9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13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9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13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9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13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9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13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9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13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9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13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9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13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9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13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9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13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9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13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9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13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9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13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9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13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9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13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9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13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9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13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9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13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9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13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9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5" priority="147"/>
  </conditionalFormatting>
  <conditionalFormatting sqref="J3509 J3502:J3507 J3255:J3500">
    <cfRule type="duplicateValues" dxfId="104" priority="27"/>
  </conditionalFormatting>
  <conditionalFormatting sqref="Z3255:Z3500 Z3502:Z3994">
    <cfRule type="cellIs" dxfId="103" priority="25" operator="lessThanOrEqual">
      <formula>0</formula>
    </cfRule>
  </conditionalFormatting>
  <conditionalFormatting sqref="J856">
    <cfRule type="duplicateValues" dxfId="102" priority="12"/>
  </conditionalFormatting>
  <conditionalFormatting sqref="J1670:J1673">
    <cfRule type="duplicateValues" dxfId="101" priority="22"/>
  </conditionalFormatting>
  <conditionalFormatting sqref="J2327:J2902">
    <cfRule type="duplicateValues" dxfId="100" priority="24"/>
  </conditionalFormatting>
  <conditionalFormatting sqref="J2910:J2911">
    <cfRule type="duplicateValues" dxfId="99" priority="17"/>
  </conditionalFormatting>
  <conditionalFormatting sqref="J2912">
    <cfRule type="duplicateValues" dxfId="98" priority="21"/>
  </conditionalFormatting>
  <conditionalFormatting sqref="J2913">
    <cfRule type="duplicateValues" dxfId="97" priority="20"/>
  </conditionalFormatting>
  <conditionalFormatting sqref="J2995:J2996">
    <cfRule type="duplicateValues" dxfId="96" priority="16"/>
  </conditionalFormatting>
  <conditionalFormatting sqref="J3018 J3020:J3023">
    <cfRule type="duplicateValues" dxfId="95" priority="19"/>
  </conditionalFormatting>
  <conditionalFormatting sqref="J3019">
    <cfRule type="duplicateValues" dxfId="94" priority="18"/>
  </conditionalFormatting>
  <conditionalFormatting sqref="J3115">
    <cfRule type="duplicateValues" dxfId="93" priority="15"/>
  </conditionalFormatting>
  <conditionalFormatting sqref="J3148">
    <cfRule type="duplicateValues" dxfId="92" priority="14"/>
  </conditionalFormatting>
  <conditionalFormatting sqref="J3191:J3192">
    <cfRule type="duplicateValues" dxfId="91" priority="13"/>
  </conditionalFormatting>
  <conditionalFormatting sqref="J3196:J3201 J3203 J3205:J3213">
    <cfRule type="duplicateValues" dxfId="90" priority="11"/>
  </conditionalFormatting>
  <conditionalFormatting sqref="J3214:J3254 J2931:J3195 J2079:J2929 J2:J2077">
    <cfRule type="duplicateValues" dxfId="89" priority="23"/>
  </conditionalFormatting>
  <conditionalFormatting sqref="Z2:Z3254">
    <cfRule type="cellIs" dxfId="88" priority="10" operator="lessThanOrEqual">
      <formula>0</formula>
    </cfRule>
  </conditionalFormatting>
  <conditionalFormatting sqref="J3202">
    <cfRule type="duplicateValues" dxfId="87" priority="9"/>
  </conditionalFormatting>
  <conditionalFormatting sqref="J2930">
    <cfRule type="duplicateValues" dxfId="86" priority="8"/>
  </conditionalFormatting>
  <conditionalFormatting sqref="J3204">
    <cfRule type="duplicateValues" dxfId="85" priority="7"/>
  </conditionalFormatting>
  <conditionalFormatting sqref="J2078">
    <cfRule type="duplicateValues" dxfId="84" priority="6"/>
  </conditionalFormatting>
  <conditionalFormatting sqref="J3515">
    <cfRule type="duplicateValues" dxfId="83" priority="5"/>
  </conditionalFormatting>
  <conditionalFormatting sqref="J3501">
    <cfRule type="duplicateValues" dxfId="82" priority="3"/>
  </conditionalFormatting>
  <conditionalFormatting sqref="Z3501">
    <cfRule type="cellIs" dxfId="81" priority="2" operator="lessThanOrEqual">
      <formula>0</formula>
    </cfRule>
  </conditionalFormatting>
  <conditionalFormatting sqref="K3738:K3749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T13" zoomScale="55" zoomScaleNormal="55" workbookViewId="0">
      <selection activeCell="N40" sqref="N40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7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8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9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9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9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9" t="s">
        <v>3388</v>
      </c>
      <c r="Q10" s="260"/>
      <c r="R10" s="260"/>
      <c r="S10" s="260"/>
      <c r="T10" s="260"/>
      <c r="U10" s="260"/>
      <c r="V10" s="260"/>
      <c r="AB10" s="241" t="s">
        <v>3389</v>
      </c>
      <c r="AC10" s="242"/>
      <c r="AD10" s="242"/>
      <c r="AE10" s="242"/>
      <c r="AF10" s="242"/>
      <c r="AG10" s="242"/>
      <c r="AH10" s="242"/>
      <c r="AI10" s="243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1"/>
      <c r="Q11" s="262"/>
      <c r="R11" s="262"/>
      <c r="S11" s="262"/>
      <c r="T11" s="262"/>
      <c r="U11" s="262"/>
      <c r="V11" s="262"/>
      <c r="AB11" s="244"/>
      <c r="AC11" s="245"/>
      <c r="AD11" s="245"/>
      <c r="AE11" s="245"/>
      <c r="AF11" s="245"/>
      <c r="AG11" s="245"/>
      <c r="AH11" s="245"/>
      <c r="AI11" s="246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3082379.4690272259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22077431.102683008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2985404.4247787613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33779002.872991152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4" t="s">
        <v>3312</v>
      </c>
      <c r="D19" s="255"/>
      <c r="E19" s="256"/>
      <c r="F19" s="38"/>
      <c r="M19" s="47"/>
      <c r="N19" s="107"/>
      <c r="O19" s="39"/>
      <c r="P19" s="250" t="s">
        <v>3340</v>
      </c>
      <c r="Q19" s="251"/>
      <c r="R19" s="251"/>
      <c r="S19" s="251"/>
      <c r="T19" s="251"/>
      <c r="U19" s="251"/>
      <c r="V19" s="251"/>
      <c r="W19" s="251"/>
      <c r="X19" s="251"/>
      <c r="Y19" s="251"/>
      <c r="Z19" s="251"/>
      <c r="AB19" s="252" t="s">
        <v>3214</v>
      </c>
      <c r="AC19" s="253"/>
      <c r="AD19" s="253"/>
      <c r="AE19" s="253"/>
      <c r="AF19" s="253"/>
      <c r="AG19" s="253"/>
      <c r="AH19" s="253"/>
      <c r="AI19" s="253"/>
      <c r="AJ19" s="253"/>
      <c r="AK19" s="253"/>
      <c r="AL19" s="253"/>
      <c r="AM19" s="253"/>
    </row>
    <row r="20" spans="1:39" ht="16.2" thickBot="1">
      <c r="A20" s="167"/>
      <c r="B20" s="168"/>
      <c r="C20" s="254" t="s">
        <v>3215</v>
      </c>
      <c r="D20" s="255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4" t="s">
        <v>3226</v>
      </c>
      <c r="D21" s="255"/>
      <c r="E21" s="146">
        <v>2024</v>
      </c>
      <c r="M21" s="47"/>
      <c r="N21" s="107"/>
      <c r="O21" s="39"/>
      <c r="P21" s="15" cm="1">
        <f t="array" ref="P21:Z58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7" t="s">
        <v>3227</v>
      </c>
      <c r="D22" s="258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C49SZX20240177SX</v>
      </c>
      <c r="T52" s="13" t="str">
        <v>旭晟</v>
      </c>
      <c r="U52" s="13" t="str">
        <v>YSM20R</v>
      </c>
      <c r="V52" s="13">
        <v>1</v>
      </c>
      <c r="W52" s="92" t="str">
        <v>JPY</v>
      </c>
      <c r="X52" s="97">
        <v>5.5599999999999997E-2</v>
      </c>
      <c r="Y52" s="92">
        <v>797860</v>
      </c>
      <c r="Z52" s="229">
        <v>0.12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EAST</v>
      </c>
      <c r="S53" s="13" t="str">
        <v>C49SHA20240925/ZQR</v>
      </c>
      <c r="T53" s="13" t="str">
        <v>江苏中科朗恩斯</v>
      </c>
      <c r="U53" s="13" t="str">
        <v>YSM20R</v>
      </c>
      <c r="V53" s="13">
        <v>1</v>
      </c>
      <c r="W53" s="92" t="str">
        <v>RMB</v>
      </c>
      <c r="X53" s="97">
        <v>1.1080000000000001</v>
      </c>
      <c r="Y53" s="92">
        <v>902088.49557522137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YSM10</v>
      </c>
      <c r="V56" s="13">
        <v>1</v>
      </c>
      <c r="W56" s="92" t="str">
        <v>RMB</v>
      </c>
      <c r="X56" s="97">
        <v>1.1080000000000001</v>
      </c>
      <c r="Y56" s="92">
        <v>693274.61946902669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2024-10-31T06:08:23Z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