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869" documentId="13_ncr:1_{09AB83A8-F969-4E8F-9034-FBDE56616B19}" xr6:coauthVersionLast="47" xr6:coauthVersionMax="47" xr10:uidLastSave="{A4375781-D09C-47BA-A68B-3683B40793C1}"/>
  <bookViews>
    <workbookView xWindow="6972" yWindow="0" windowWidth="17604" windowHeight="12360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AB3946" i="1" s="1"/>
  <c r="AC3946" i="1" s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35" i="1" l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J3973" i="1"/>
  <c r="AK3973" i="1" s="1"/>
  <c r="AI3973" i="1"/>
  <c r="AJ3957" i="1"/>
  <c r="AK3957" i="1" s="1"/>
  <c r="AI3957" i="1"/>
  <c r="AI3949" i="1"/>
  <c r="AJ3949" i="1"/>
  <c r="AK3949" i="1" s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B1466" i="1"/>
  <c r="AC1466" i="1" s="1"/>
  <c r="AI3987" i="1"/>
  <c r="AJ3987" i="1"/>
  <c r="AK398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946" i="1" l="1"/>
  <c r="AI3947" i="1"/>
  <c r="AJ3946" i="1"/>
  <c r="AK3946" i="1" s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44" i="1" l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<sst xmlns="http://schemas.openxmlformats.org/spreadsheetml/2006/main" count="47035" uniqueCount="3716">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</sst>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937" activePane="bottomLeft" state="frozen"/>
      <selection activeCell="L1" sqref="L1"/>
      <selection pane="bottomLeft" activeCell="C1" sqref="C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17728869.115044247</v>
      </c>
      <c r="AJ80" s="19">
        <f t="shared" si="24"/>
        <v>2058339.17880531</v>
      </c>
      <c r="AK80" s="20">
        <f t="shared" si="25"/>
        <v>0.11610098565501045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17728869.115044247</v>
      </c>
      <c r="AJ250" s="19">
        <f t="shared" si="77"/>
        <v>2058339.17880531</v>
      </c>
      <c r="AK250" s="20">
        <f t="shared" si="78"/>
        <v>0.11610098565501045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17728869.115044247</v>
      </c>
      <c r="AJ310" s="19">
        <f t="shared" si="97"/>
        <v>2058339.17880531</v>
      </c>
      <c r="AK310" s="20">
        <f t="shared" si="98"/>
        <v>0.11610098565501045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17728869.115044247</v>
      </c>
      <c r="AJ311" s="19">
        <f t="shared" si="97"/>
        <v>2058339.17880531</v>
      </c>
      <c r="AK311" s="20">
        <f t="shared" si="98"/>
        <v>0.11610098565501045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17728869.115044247</v>
      </c>
      <c r="AJ342" s="19">
        <f t="shared" si="116"/>
        <v>2058339.17880531</v>
      </c>
      <c r="AK342" s="20">
        <f t="shared" si="117"/>
        <v>0.11610098565501045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17728869.115044247</v>
      </c>
      <c r="AJ343" s="19">
        <f t="shared" si="116"/>
        <v>2058339.17880531</v>
      </c>
      <c r="AK343" s="20">
        <f t="shared" si="117"/>
        <v>0.11610098565501045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17728869.115044247</v>
      </c>
      <c r="AJ505" s="19">
        <f t="shared" si="152"/>
        <v>2058339.17880531</v>
      </c>
      <c r="AK505" s="20">
        <f t="shared" si="153"/>
        <v>0.11610098565501045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17728869.115044247</v>
      </c>
      <c r="AJ506" s="19">
        <f t="shared" si="152"/>
        <v>2058339.17880531</v>
      </c>
      <c r="AK506" s="20">
        <f t="shared" si="153"/>
        <v>0.11610098565501045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17728869.115044247</v>
      </c>
      <c r="AJ507" s="19">
        <f t="shared" si="152"/>
        <v>2058339.17880531</v>
      </c>
      <c r="AK507" s="20">
        <f t="shared" si="153"/>
        <v>0.11610098565501045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17728869.115044247</v>
      </c>
      <c r="AJ508" s="19">
        <f t="shared" si="152"/>
        <v>2058339.17880531</v>
      </c>
      <c r="AK508" s="20">
        <f t="shared" si="153"/>
        <v>0.11610098565501045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17728869.115044247</v>
      </c>
      <c r="AJ540" s="19">
        <f t="shared" si="170"/>
        <v>2058339.17880531</v>
      </c>
      <c r="AK540" s="20">
        <f t="shared" si="171"/>
        <v>0.11610098565501045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17728869.115044247</v>
      </c>
      <c r="AJ541" s="19">
        <f t="shared" si="170"/>
        <v>2058339.17880531</v>
      </c>
      <c r="AK541" s="20">
        <f t="shared" si="171"/>
        <v>0.11610098565501045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17728869.115044247</v>
      </c>
      <c r="AJ542" s="19">
        <f t="shared" si="170"/>
        <v>2058339.17880531</v>
      </c>
      <c r="AK542" s="20">
        <f t="shared" si="171"/>
        <v>0.11610098565501045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17728869.115044247</v>
      </c>
      <c r="AJ622" s="19">
        <f t="shared" si="189"/>
        <v>2058339.17880531</v>
      </c>
      <c r="AK622" s="20">
        <f t="shared" si="190"/>
        <v>0.11610098565501045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17728869.115044247</v>
      </c>
      <c r="AJ633" s="19">
        <f t="shared" si="189"/>
        <v>2058339.17880531</v>
      </c>
      <c r="AK633" s="20">
        <f t="shared" si="190"/>
        <v>0.11610098565501045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17728869.115044247</v>
      </c>
      <c r="AJ634" s="19">
        <f t="shared" si="189"/>
        <v>2058339.17880531</v>
      </c>
      <c r="AK634" s="20">
        <f t="shared" si="190"/>
        <v>0.11610098565501045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17728869.115044247</v>
      </c>
      <c r="AJ1429" s="19">
        <f t="shared" si="430"/>
        <v>2058339.17880531</v>
      </c>
      <c r="AK1429" s="20">
        <f t="shared" si="431"/>
        <v>0.11610098565501045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17728869.115044247</v>
      </c>
      <c r="AJ1430" s="19">
        <f t="shared" si="430"/>
        <v>2058339.17880531</v>
      </c>
      <c r="AK1430" s="20">
        <f t="shared" si="431"/>
        <v>0.11610098565501045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17728869.115044247</v>
      </c>
      <c r="AJ1434" s="19">
        <f t="shared" si="430"/>
        <v>2058339.17880531</v>
      </c>
      <c r="AK1434" s="20">
        <f t="shared" si="431"/>
        <v>0.11610098565501045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17728869.115044247</v>
      </c>
      <c r="AJ1632" s="19">
        <f t="shared" si="484"/>
        <v>2058339.17880531</v>
      </c>
      <c r="AK1632" s="20">
        <f t="shared" si="485"/>
        <v>0.11610098565501045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17728869.115044247</v>
      </c>
      <c r="AJ3161" s="19">
        <f t="shared" si="940"/>
        <v>2058339.17880531</v>
      </c>
      <c r="AK3161" s="20">
        <f t="shared" si="941"/>
        <v>0.11610098565501045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32087917.864601772</v>
      </c>
      <c r="AJ3737" s="200">
        <f t="shared" si="1131"/>
        <v>3850550.1437522126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32087917.864601772</v>
      </c>
      <c r="AJ3750" s="200">
        <f t="shared" si="1131"/>
        <v>3850550.1437522126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32087917.864601772</v>
      </c>
      <c r="AJ3751" s="200">
        <f t="shared" si="1131"/>
        <v>3850550.1437522126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32087917.864601772</v>
      </c>
      <c r="AJ3752" s="200">
        <f t="shared" si="1131"/>
        <v>3850550.1437522126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32087917.864601772</v>
      </c>
      <c r="AJ3753" s="200">
        <f t="shared" si="1131"/>
        <v>3850550.1437522126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32087917.864601772</v>
      </c>
      <c r="AJ3759" s="27">
        <f t="shared" si="1131"/>
        <v>3850550.1437522126</v>
      </c>
      <c r="AK3759" s="241">
        <f t="shared" si="1144"/>
        <v>0.12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32087917.864601772</v>
      </c>
      <c r="AJ3760" s="27">
        <f t="shared" si="1131"/>
        <v>3850550.1437522126</v>
      </c>
      <c r="AK3760" s="241">
        <f t="shared" si="1144"/>
        <v>0.12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32087917.864601772</v>
      </c>
      <c r="AJ3761" s="27">
        <f t="shared" si="1131"/>
        <v>3850550.1437522126</v>
      </c>
      <c r="AK3761" s="241">
        <f t="shared" si="1144"/>
        <v>0.12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32087917.864601772</v>
      </c>
      <c r="AJ3762" s="27">
        <f t="shared" si="1131"/>
        <v>3850550.1437522126</v>
      </c>
      <c r="AK3762" s="241">
        <f t="shared" si="1144"/>
        <v>0.12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32087917.864601772</v>
      </c>
      <c r="AJ3763" s="27">
        <f t="shared" si="1131"/>
        <v>3850550.1437522126</v>
      </c>
      <c r="AK3763" s="241">
        <f t="shared" si="1144"/>
        <v>0.12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32087917.864601772</v>
      </c>
      <c r="AJ3764" s="27">
        <f t="shared" si="1131"/>
        <v>3850550.1437522126</v>
      </c>
      <c r="AK3764" s="241">
        <f t="shared" si="1144"/>
        <v>0.12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32087917.864601772</v>
      </c>
      <c r="AJ3765" s="27">
        <f t="shared" si="1131"/>
        <v>3850550.1437522126</v>
      </c>
      <c r="AK3765" s="241">
        <f t="shared" si="1144"/>
        <v>0.12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32087917.864601772</v>
      </c>
      <c r="AJ3766" s="27">
        <f t="shared" si="1131"/>
        <v>3850550.1437522126</v>
      </c>
      <c r="AK3766" s="241">
        <f t="shared" si="1144"/>
        <v>0.12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32087917.864601772</v>
      </c>
      <c r="AJ3767" s="27">
        <f t="shared" si="1131"/>
        <v>3850550.1437522126</v>
      </c>
      <c r="AK3767" s="241">
        <f t="shared" si="1144"/>
        <v>0.12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32087917.864601772</v>
      </c>
      <c r="AJ3768" s="27">
        <f t="shared" si="1131"/>
        <v>3850550.1437522126</v>
      </c>
      <c r="AK3768" s="241">
        <f t="shared" si="1144"/>
        <v>0.12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32087917.864601772</v>
      </c>
      <c r="AJ3769" s="27">
        <f t="shared" si="1131"/>
        <v>3850550.1437522126</v>
      </c>
      <c r="AK3769" s="241">
        <f t="shared" si="1144"/>
        <v>0.12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32087917.864601772</v>
      </c>
      <c r="AJ3770" s="27">
        <f t="shared" si="1131"/>
        <v>3850550.1437522126</v>
      </c>
      <c r="AK3770" s="241">
        <f t="shared" si="1144"/>
        <v>0.12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32087917.864601772</v>
      </c>
      <c r="AJ3786" s="27">
        <f t="shared" si="1155"/>
        <v>3850550.1437522126</v>
      </c>
      <c r="AK3786" s="241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32087917.864601772</v>
      </c>
      <c r="AJ3787" s="27">
        <f t="shared" si="1155"/>
        <v>3850550.1437522126</v>
      </c>
      <c r="AK3787" s="241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15887751.340707965</v>
      </c>
      <c r="AJ3790" s="27">
        <f t="shared" si="1155"/>
        <v>1906530.1608849557</v>
      </c>
      <c r="AK3790" s="241">
        <f t="shared" si="1144"/>
        <v>0.12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15887751.340707965</v>
      </c>
      <c r="AJ3791" s="27">
        <f t="shared" si="1155"/>
        <v>1906530.1608849557</v>
      </c>
      <c r="AK3791" s="241">
        <f t="shared" si="1144"/>
        <v>0.12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15887751.340707965</v>
      </c>
      <c r="AJ3792" s="27">
        <f t="shared" si="1155"/>
        <v>1906530.1608849557</v>
      </c>
      <c r="AK3792" s="241">
        <f t="shared" si="1144"/>
        <v>0.12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15887751.340707965</v>
      </c>
      <c r="AJ3793" s="27">
        <f t="shared" si="1155"/>
        <v>1906530.1608849557</v>
      </c>
      <c r="AK3793" s="241">
        <f t="shared" si="1144"/>
        <v>0.12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15887751.340707965</v>
      </c>
      <c r="AJ3794" s="27">
        <f t="shared" si="1155"/>
        <v>1906530.1608849557</v>
      </c>
      <c r="AK3794" s="241">
        <f t="shared" si="1144"/>
        <v>0.12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32087917.864601772</v>
      </c>
      <c r="AJ3799" s="27">
        <f t="shared" si="1155"/>
        <v>3850550.1437522126</v>
      </c>
      <c r="AK3799" s="241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32087917.864601772</v>
      </c>
      <c r="AJ3800" s="27">
        <f t="shared" si="1155"/>
        <v>3850550.1437522126</v>
      </c>
      <c r="AK3800" s="241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15887751.340707965</v>
      </c>
      <c r="AJ3801" s="27">
        <f t="shared" si="1155"/>
        <v>1906530.1608849557</v>
      </c>
      <c r="AK3801" s="241">
        <f t="shared" si="1144"/>
        <v>0.12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15887751.340707965</v>
      </c>
      <c r="AJ3802" s="27">
        <f t="shared" si="1155"/>
        <v>1906530.1608849557</v>
      </c>
      <c r="AK3802" s="241">
        <f t="shared" si="1144"/>
        <v>0.12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15887751.340707965</v>
      </c>
      <c r="AJ3803" s="27">
        <f t="shared" si="1155"/>
        <v>1906530.1608849557</v>
      </c>
      <c r="AK3803" s="241">
        <f t="shared" si="1144"/>
        <v>0.12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15887751.340707965</v>
      </c>
      <c r="AJ3804" s="27">
        <f t="shared" si="1155"/>
        <v>1906530.1608849557</v>
      </c>
      <c r="AK3804" s="241">
        <f t="shared" si="1144"/>
        <v>0.12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32087917.864601772</v>
      </c>
      <c r="AJ3811" s="27">
        <f t="shared" si="1155"/>
        <v>3850550.1437522126</v>
      </c>
      <c r="AK3811" s="241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32087917.864601772</v>
      </c>
      <c r="AJ3815" s="27">
        <f t="shared" si="1155"/>
        <v>3850550.1437522126</v>
      </c>
      <c r="AK3815" s="241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32087917.864601772</v>
      </c>
      <c r="AJ3816" s="27">
        <f t="shared" si="1155"/>
        <v>3850550.1437522126</v>
      </c>
      <c r="AK3816" s="241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32087917.864601772</v>
      </c>
      <c r="AJ3817" s="27">
        <f t="shared" si="1155"/>
        <v>3850550.1437522126</v>
      </c>
      <c r="AK3817" s="241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15887751.340707965</v>
      </c>
      <c r="AJ3824" s="27">
        <f t="shared" si="1155"/>
        <v>1906530.1608849557</v>
      </c>
      <c r="AK3824" s="241">
        <f t="shared" si="1162"/>
        <v>0.12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32087917.864601772</v>
      </c>
      <c r="AJ3833" s="27">
        <f t="shared" si="1155"/>
        <v>3850550.1437522126</v>
      </c>
      <c r="AK3833" s="241">
        <f t="shared" si="1162"/>
        <v>0.12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15887751.340707965</v>
      </c>
      <c r="AJ3834" s="27">
        <f t="shared" si="1155"/>
        <v>1906530.1608849557</v>
      </c>
      <c r="AK3834" s="241">
        <f t="shared" si="1162"/>
        <v>0.12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15887751.340707965</v>
      </c>
      <c r="AJ3835" s="27">
        <f t="shared" si="1155"/>
        <v>1906530.1608849557</v>
      </c>
      <c r="AK3835" s="241">
        <f t="shared" si="1162"/>
        <v>0.12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32087917.864601772</v>
      </c>
      <c r="AJ3841" s="27">
        <f t="shared" si="1155"/>
        <v>3850550.1437522126</v>
      </c>
      <c r="AK3841" s="241">
        <f t="shared" si="1162"/>
        <v>0.12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32087917.864601772</v>
      </c>
      <c r="AJ3842" s="27">
        <f t="shared" ref="AJ3842:AJ3905" si="1173">IF(P3842="C66 SERVICE","",SUMIFS(AC:AC,F:F,F3842,G:G,G3842,E:E,E3842))</f>
        <v>3850550.1437522126</v>
      </c>
      <c r="AK3842" s="241">
        <f t="shared" si="1162"/>
        <v>0.12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32087917.864601772</v>
      </c>
      <c r="AJ3844" s="27">
        <f t="shared" si="1173"/>
        <v>3850550.1437522126</v>
      </c>
      <c r="AK3844" s="241">
        <f t="shared" si="1162"/>
        <v>0.12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32087917.864601772</v>
      </c>
      <c r="AJ3845" s="27">
        <f t="shared" si="1173"/>
        <v>3850550.1437522126</v>
      </c>
      <c r="AK3845" s="241">
        <f t="shared" si="1162"/>
        <v>0.12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32087917.864601772</v>
      </c>
      <c r="AJ3846" s="27">
        <f t="shared" si="1173"/>
        <v>3850550.1437522126</v>
      </c>
      <c r="AK3846" s="241">
        <f t="shared" si="1162"/>
        <v>0.12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15887751.340707965</v>
      </c>
      <c r="AJ3848" s="27">
        <f t="shared" si="1173"/>
        <v>1906530.1608849557</v>
      </c>
      <c r="AK3848" s="241">
        <f t="shared" si="1162"/>
        <v>0.12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33175515.574040696</v>
      </c>
      <c r="AJ3849" s="27">
        <f t="shared" si="1173"/>
        <v>3981061.8688848838</v>
      </c>
      <c r="AK3849" s="241">
        <f t="shared" si="1162"/>
        <v>0.12000000000000001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32087917.864601772</v>
      </c>
      <c r="AJ3850" s="27">
        <f t="shared" si="1173"/>
        <v>3850550.1437522126</v>
      </c>
      <c r="AK3850" s="241">
        <f t="shared" si="1162"/>
        <v>0.12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32087917.864601772</v>
      </c>
      <c r="AJ3851" s="27">
        <f t="shared" si="1173"/>
        <v>3850550.1437522126</v>
      </c>
      <c r="AK3851" s="241">
        <f t="shared" si="1162"/>
        <v>0.12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32087917.864601772</v>
      </c>
      <c r="AJ3858" s="200">
        <f t="shared" si="1173"/>
        <v>3850550.1437522126</v>
      </c>
      <c r="AK3858" s="201">
        <f t="shared" si="1162"/>
        <v>0.12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32087917.864601772</v>
      </c>
      <c r="AJ3859" s="200">
        <f t="shared" si="1173"/>
        <v>3850550.1437522126</v>
      </c>
      <c r="AK3859" s="201">
        <f t="shared" si="1162"/>
        <v>0.12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32087917.864601772</v>
      </c>
      <c r="AJ3861" s="200">
        <f t="shared" si="1173"/>
        <v>3850550.1437522126</v>
      </c>
      <c r="AK3861" s="201">
        <f t="shared" si="1162"/>
        <v>0.12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15887751.340707965</v>
      </c>
      <c r="AJ3862" s="200">
        <f t="shared" si="1173"/>
        <v>1906530.1608849557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15887751.340707965</v>
      </c>
      <c r="AJ3863" s="200">
        <f t="shared" si="1173"/>
        <v>1906530.1608849557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32087917.864601772</v>
      </c>
      <c r="AJ3864" s="200">
        <f t="shared" si="1173"/>
        <v>3850550.1437522126</v>
      </c>
      <c r="AK3864" s="201">
        <f t="shared" si="1162"/>
        <v>0.12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32087917.864601772</v>
      </c>
      <c r="AJ3865" s="200">
        <f t="shared" si="1173"/>
        <v>3850550.1437522126</v>
      </c>
      <c r="AK3865" s="201">
        <f t="shared" si="1162"/>
        <v>0.12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15887751.340707965</v>
      </c>
      <c r="AJ3866" s="200">
        <f t="shared" si="1173"/>
        <v>1906530.1608849557</v>
      </c>
      <c r="AK3866" s="201">
        <f t="shared" si="1162"/>
        <v>0.12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15887751.340707965</v>
      </c>
      <c r="AJ3867" s="200">
        <f t="shared" si="1173"/>
        <v>1906530.1608849557</v>
      </c>
      <c r="AK3867" s="201">
        <f t="shared" si="1162"/>
        <v>0.12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32087917.864601772</v>
      </c>
      <c r="AJ3873" s="200">
        <f t="shared" si="1173"/>
        <v>3850550.1437522126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15887751.340707965</v>
      </c>
      <c r="AJ3874" s="200">
        <f t="shared" si="1173"/>
        <v>1906530.1608849557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32087917.864601772</v>
      </c>
      <c r="AJ3875" s="200">
        <f t="shared" si="1173"/>
        <v>3850550.1437522126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32087917.864601772</v>
      </c>
      <c r="AJ3876" s="200">
        <f t="shared" si="1173"/>
        <v>3850550.1437522126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32087917.864601772</v>
      </c>
      <c r="AJ3877" s="200">
        <f t="shared" si="1173"/>
        <v>3850550.1437522126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32087917.864601772</v>
      </c>
      <c r="AJ3878" s="200">
        <f t="shared" si="1173"/>
        <v>3850550.1437522126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15887751.340707965</v>
      </c>
      <c r="AJ3879" s="200">
        <f t="shared" si="1173"/>
        <v>1906530.1608849557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32087917.864601772</v>
      </c>
      <c r="AJ3880" s="200">
        <f t="shared" si="1173"/>
        <v>3850550.1437522126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32087917.864601772</v>
      </c>
      <c r="AJ3881" s="200">
        <f t="shared" si="1173"/>
        <v>3850550.1437522126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15887751.340707965</v>
      </c>
      <c r="AJ3882" s="200">
        <f t="shared" si="1173"/>
        <v>1906530.1608849557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15887751.340707965</v>
      </c>
      <c r="AJ3883" s="200">
        <f t="shared" si="1173"/>
        <v>1906530.1608849557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33175515.574040696</v>
      </c>
      <c r="AJ3884" s="200">
        <f t="shared" si="1173"/>
        <v>3981061.8688848838</v>
      </c>
      <c r="AK3884" s="201">
        <f t="shared" si="1180"/>
        <v>0.12000000000000001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33175515.574040696</v>
      </c>
      <c r="AJ3885" s="200">
        <f t="shared" si="1173"/>
        <v>3981061.8688848838</v>
      </c>
      <c r="AK3885" s="201">
        <f t="shared" si="1180"/>
        <v>0.12000000000000001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33175515.574040696</v>
      </c>
      <c r="AJ3886" s="200">
        <f t="shared" si="1173"/>
        <v>3981061.8688848838</v>
      </c>
      <c r="AK3886" s="201">
        <f t="shared" si="1180"/>
        <v>0.12000000000000001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33175515.574040696</v>
      </c>
      <c r="AJ3887" s="200">
        <f t="shared" si="1173"/>
        <v>3981061.8688848838</v>
      </c>
      <c r="AK3887" s="201">
        <f t="shared" si="1180"/>
        <v>0.12000000000000001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33175515.574040696</v>
      </c>
      <c r="AJ3888" s="200">
        <f t="shared" si="1173"/>
        <v>3981061.8688848838</v>
      </c>
      <c r="AK3888" s="201">
        <f t="shared" si="1180"/>
        <v>0.12000000000000001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33175515.574040696</v>
      </c>
      <c r="AJ3889" s="200">
        <f t="shared" si="1173"/>
        <v>3981061.8688848838</v>
      </c>
      <c r="AK3889" s="201">
        <f t="shared" si="1180"/>
        <v>0.12000000000000001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33175515.574040696</v>
      </c>
      <c r="AJ3890" s="200">
        <f t="shared" si="1173"/>
        <v>3981061.8688848838</v>
      </c>
      <c r="AK3890" s="201">
        <f t="shared" si="1180"/>
        <v>0.12000000000000001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33175515.574040696</v>
      </c>
      <c r="AJ3891" s="200">
        <f t="shared" si="1173"/>
        <v>3981061.8688848838</v>
      </c>
      <c r="AK3891" s="201">
        <f t="shared" si="1180"/>
        <v>0.12000000000000001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33175515.574040696</v>
      </c>
      <c r="AJ3892" s="200">
        <f t="shared" si="1173"/>
        <v>3981061.8688848838</v>
      </c>
      <c r="AK3892" s="201">
        <f t="shared" si="1180"/>
        <v>0.12000000000000001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33175515.574040696</v>
      </c>
      <c r="AJ3893" s="200">
        <f t="shared" si="1173"/>
        <v>3981061.8688848838</v>
      </c>
      <c r="AK3893" s="201">
        <f t="shared" si="1180"/>
        <v>0.12000000000000001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33175515.574040696</v>
      </c>
      <c r="AJ3894" s="200">
        <f t="shared" si="1173"/>
        <v>3981061.8688848838</v>
      </c>
      <c r="AK3894" s="201">
        <f t="shared" si="1180"/>
        <v>0.12000000000000001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33175515.574040696</v>
      </c>
      <c r="AJ3895" s="200">
        <f t="shared" si="1173"/>
        <v>3981061.8688848838</v>
      </c>
      <c r="AK3895" s="201">
        <f t="shared" si="1180"/>
        <v>0.12000000000000001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33175515.574040696</v>
      </c>
      <c r="AJ3896" s="200">
        <f t="shared" si="1173"/>
        <v>3981061.8688848838</v>
      </c>
      <c r="AK3896" s="201">
        <f t="shared" si="1180"/>
        <v>0.12000000000000001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33175515.574040696</v>
      </c>
      <c r="AJ3897" s="200">
        <f t="shared" si="1173"/>
        <v>3981061.8688848838</v>
      </c>
      <c r="AK3897" s="201">
        <f t="shared" si="1180"/>
        <v>0.12000000000000001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33175515.574040696</v>
      </c>
      <c r="AJ3898" s="200">
        <f t="shared" si="1173"/>
        <v>3981061.8688848838</v>
      </c>
      <c r="AK3898" s="201">
        <f t="shared" si="1180"/>
        <v>0.12000000000000001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33175515.574040696</v>
      </c>
      <c r="AJ3899" s="200">
        <f t="shared" si="1173"/>
        <v>3981061.8688848838</v>
      </c>
      <c r="AK3899" s="201">
        <f t="shared" si="1180"/>
        <v>0.12000000000000001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33175515.574040696</v>
      </c>
      <c r="AJ3900" s="200">
        <f t="shared" si="1173"/>
        <v>3981061.8688848838</v>
      </c>
      <c r="AK3900" s="201">
        <f t="shared" si="1180"/>
        <v>0.12000000000000001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33175515.574040696</v>
      </c>
      <c r="AJ3901" s="200">
        <f t="shared" si="1173"/>
        <v>3981061.8688848838</v>
      </c>
      <c r="AK3901" s="201">
        <f t="shared" si="1180"/>
        <v>0.12000000000000001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33175515.574040696</v>
      </c>
      <c r="AJ3902" s="200">
        <f t="shared" si="1173"/>
        <v>3981061.8688848838</v>
      </c>
      <c r="AK3902" s="201">
        <f t="shared" si="1180"/>
        <v>0.12000000000000001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33175515.574040696</v>
      </c>
      <c r="AJ3903" s="200">
        <f t="shared" si="1173"/>
        <v>3981061.8688848838</v>
      </c>
      <c r="AK3903" s="201">
        <f t="shared" si="1180"/>
        <v>0.12000000000000001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33175515.574040696</v>
      </c>
      <c r="AJ3904" s="200">
        <f t="shared" si="1173"/>
        <v>3981061.8688848838</v>
      </c>
      <c r="AK3904" s="201">
        <f t="shared" si="1180"/>
        <v>0.12000000000000001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33175515.574040696</v>
      </c>
      <c r="AJ3905" s="200">
        <f t="shared" si="1173"/>
        <v>3981061.8688848838</v>
      </c>
      <c r="AK3905" s="201">
        <f t="shared" si="1180"/>
        <v>0.12000000000000001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33175515.574040696</v>
      </c>
      <c r="AJ3906" s="200">
        <f t="shared" ref="AJ3906:AJ3969" si="1191">IF(P3906="C66 SERVICE","",SUMIFS(AC:AC,F:F,F3906,G:G,G3906,E:E,E3906))</f>
        <v>3981061.8688848838</v>
      </c>
      <c r="AK3906" s="201">
        <f t="shared" si="1180"/>
        <v>0.12000000000000001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33175515.574040696</v>
      </c>
      <c r="AJ3907" s="200">
        <f t="shared" si="1191"/>
        <v>3981061.8688848838</v>
      </c>
      <c r="AK3907" s="201">
        <f t="shared" si="1180"/>
        <v>0.12000000000000001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33175515.574040696</v>
      </c>
      <c r="AJ3908" s="200">
        <f t="shared" si="1191"/>
        <v>3981061.8688848838</v>
      </c>
      <c r="AK3908" s="201">
        <f t="shared" si="1180"/>
        <v>0.12000000000000001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33175515.574040696</v>
      </c>
      <c r="AJ3909" s="200">
        <f t="shared" si="1191"/>
        <v>3981061.8688848838</v>
      </c>
      <c r="AK3909" s="201">
        <f t="shared" si="1180"/>
        <v>0.12000000000000001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33175515.574040696</v>
      </c>
      <c r="AJ3910" s="200">
        <f t="shared" si="1191"/>
        <v>3981061.8688848838</v>
      </c>
      <c r="AK3910" s="201">
        <f t="shared" si="1180"/>
        <v>0.12000000000000001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33175515.574040696</v>
      </c>
      <c r="AJ3911" s="200">
        <f t="shared" si="1191"/>
        <v>3981061.8688848838</v>
      </c>
      <c r="AK3911" s="201">
        <f t="shared" si="1180"/>
        <v>0.12000000000000001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33175515.574040696</v>
      </c>
      <c r="AJ3912" s="200">
        <f t="shared" si="1191"/>
        <v>3981061.8688848838</v>
      </c>
      <c r="AK3912" s="201">
        <f t="shared" si="1180"/>
        <v>0.12000000000000001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33175515.574040696</v>
      </c>
      <c r="AJ3913" s="200">
        <f t="shared" si="1191"/>
        <v>3981061.8688848838</v>
      </c>
      <c r="AK3913" s="201">
        <f t="shared" si="1180"/>
        <v>0.12000000000000001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33175515.574040696</v>
      </c>
      <c r="AJ3914" s="200">
        <f t="shared" si="1191"/>
        <v>3981061.8688848838</v>
      </c>
      <c r="AK3914" s="201">
        <f t="shared" si="1180"/>
        <v>0.12000000000000001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32087917.864601772</v>
      </c>
      <c r="AJ3915" s="200">
        <f t="shared" si="1191"/>
        <v>3850550.1437522126</v>
      </c>
      <c r="AK3915" s="201">
        <f t="shared" si="1180"/>
        <v>0.12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32087917.864601772</v>
      </c>
      <c r="AJ3916" s="200">
        <f t="shared" si="1191"/>
        <v>3850550.1437522126</v>
      </c>
      <c r="AK3916" s="201">
        <f t="shared" si="1180"/>
        <v>0.12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32087917.864601772</v>
      </c>
      <c r="AJ3917" s="200">
        <f t="shared" si="1191"/>
        <v>3850550.1437522126</v>
      </c>
      <c r="AK3917" s="201">
        <f t="shared" si="1180"/>
        <v>0.12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32087917.864601772</v>
      </c>
      <c r="AJ3918" s="200">
        <f t="shared" si="1191"/>
        <v>3850550.1437522126</v>
      </c>
      <c r="AK3918" s="201">
        <f t="shared" si="1180"/>
        <v>0.12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17728869.115044247</v>
      </c>
      <c r="AJ3919" s="200">
        <f t="shared" si="1191"/>
        <v>2058339.17880531</v>
      </c>
      <c r="AK3919" s="201">
        <f t="shared" si="1180"/>
        <v>0.11610098565501045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15887751.340707965</v>
      </c>
      <c r="AJ3924" s="200">
        <f t="shared" si="1191"/>
        <v>1906530.1608849557</v>
      </c>
      <c r="AK3924" s="201">
        <f t="shared" si="1180"/>
        <v>0.12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15887751.340707965</v>
      </c>
      <c r="AJ3925" s="200">
        <f t="shared" si="1191"/>
        <v>1906530.1608849557</v>
      </c>
      <c r="AK3925" s="201">
        <f t="shared" si="1180"/>
        <v>0.12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25/26</v>
      </c>
      <c r="F3926" s="23">
        <v>2025</v>
      </c>
      <c r="G3926" s="23">
        <v>4</v>
      </c>
      <c r="H3926" s="29"/>
      <c r="I3926" s="204" t="str">
        <f t="shared" si="1177"/>
        <v>Q1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33175515.574040696</v>
      </c>
      <c r="AJ3926" s="200">
        <f t="shared" si="1191"/>
        <v>3981061.8688848838</v>
      </c>
      <c r="AK3926" s="201">
        <f t="shared" si="1180"/>
        <v>0.12000000000000001</v>
      </c>
      <c r="AL3926" s="24"/>
      <c r="AM3926" s="24"/>
      <c r="AN3926" s="24"/>
      <c r="AO3926" s="24"/>
      <c r="AP3926" s="165" t="str">
        <f t="shared" si="1181"/>
        <v>20254</v>
      </c>
      <c r="AQ3926" s="203" t="str">
        <f t="shared" si="1182"/>
        <v>20254RMB</v>
      </c>
      <c r="AR3926" s="206" t="str">
        <f t="shared" si="1183"/>
        <v>YAMAHA_Mounter</v>
      </c>
      <c r="AS3926" s="22">
        <f t="shared" si="1184"/>
        <v>2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4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33175515.574040696</v>
      </c>
      <c r="AJ3927" s="200">
        <f t="shared" si="1191"/>
        <v>3981061.8688848838</v>
      </c>
      <c r="AK3927" s="201">
        <f t="shared" si="1180"/>
        <v>0.12000000000000001</v>
      </c>
      <c r="AL3927" s="24"/>
      <c r="AM3927" s="24"/>
      <c r="AN3927" s="24"/>
      <c r="AO3927" s="24"/>
      <c r="AP3927" s="165" t="str">
        <f t="shared" si="1181"/>
        <v>20254</v>
      </c>
      <c r="AQ3927" s="203" t="str">
        <f t="shared" si="1182"/>
        <v>20254JPY</v>
      </c>
      <c r="AR3927" s="206" t="str">
        <f t="shared" si="1183"/>
        <v>YAMAHA_Mounter</v>
      </c>
      <c r="AS3927" s="22">
        <f t="shared" si="1184"/>
        <v>2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4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33175515.574040696</v>
      </c>
      <c r="AJ3928" s="200">
        <f t="shared" si="1191"/>
        <v>3981061.8688848838</v>
      </c>
      <c r="AK3928" s="201">
        <f t="shared" si="1180"/>
        <v>0.12000000000000001</v>
      </c>
      <c r="AL3928" s="24"/>
      <c r="AM3928" s="24"/>
      <c r="AN3928" s="24"/>
      <c r="AO3928" s="24"/>
      <c r="AP3928" s="165" t="str">
        <f t="shared" si="1181"/>
        <v>20254</v>
      </c>
      <c r="AQ3928" s="203" t="str">
        <f t="shared" si="1182"/>
        <v>20254JPY</v>
      </c>
      <c r="AR3928" s="206" t="str">
        <f t="shared" si="1183"/>
        <v>YAMAHA_Mounter</v>
      </c>
      <c r="AS3928" s="22">
        <f t="shared" si="1184"/>
        <v>2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4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33175515.574040696</v>
      </c>
      <c r="AJ3929" s="200">
        <f t="shared" si="1191"/>
        <v>3981061.8688848838</v>
      </c>
      <c r="AK3929" s="201">
        <f t="shared" si="1180"/>
        <v>0.12000000000000001</v>
      </c>
      <c r="AL3929" s="24"/>
      <c r="AM3929" s="24"/>
      <c r="AN3929" s="24"/>
      <c r="AO3929" s="24"/>
      <c r="AP3929" s="165" t="str">
        <f t="shared" si="1181"/>
        <v>20254</v>
      </c>
      <c r="AQ3929" s="203" t="str">
        <f t="shared" si="1182"/>
        <v>20254JPY</v>
      </c>
      <c r="AR3929" s="206" t="str">
        <f t="shared" si="1183"/>
        <v>YAMAHA_Mounter</v>
      </c>
      <c r="AS3929" s="22">
        <f t="shared" si="1184"/>
        <v>2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4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33175515.574040696</v>
      </c>
      <c r="AJ3930" s="200">
        <f t="shared" si="1191"/>
        <v>3981061.8688848838</v>
      </c>
      <c r="AK3930" s="201">
        <f t="shared" si="1180"/>
        <v>0.12000000000000001</v>
      </c>
      <c r="AL3930" s="24"/>
      <c r="AM3930" s="24"/>
      <c r="AN3930" s="24"/>
      <c r="AO3930" s="24"/>
      <c r="AP3930" s="165" t="str">
        <f t="shared" si="1181"/>
        <v>20254</v>
      </c>
      <c r="AQ3930" s="203" t="str">
        <f t="shared" si="1182"/>
        <v>20254JPY</v>
      </c>
      <c r="AR3930" s="206" t="str">
        <f t="shared" si="1183"/>
        <v>YAMAHA_Mounter</v>
      </c>
      <c r="AS3930" s="22">
        <f t="shared" si="1184"/>
        <v>2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4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33175515.574040696</v>
      </c>
      <c r="AJ3931" s="200">
        <f t="shared" si="1191"/>
        <v>3981061.8688848838</v>
      </c>
      <c r="AK3931" s="201">
        <f t="shared" si="1180"/>
        <v>0.12000000000000001</v>
      </c>
      <c r="AL3931" s="24"/>
      <c r="AM3931" s="24"/>
      <c r="AN3931" s="24"/>
      <c r="AO3931" s="24"/>
      <c r="AP3931" s="165" t="str">
        <f t="shared" si="1181"/>
        <v>20254</v>
      </c>
      <c r="AQ3931" s="203" t="str">
        <f t="shared" si="1182"/>
        <v>20254JPY</v>
      </c>
      <c r="AR3931" s="206" t="str">
        <f t="shared" si="1183"/>
        <v>YAMAHA_Mounter</v>
      </c>
      <c r="AS3931" s="22">
        <f t="shared" si="1184"/>
        <v>2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4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33175515.574040696</v>
      </c>
      <c r="AJ3932" s="200">
        <f t="shared" si="1191"/>
        <v>3981061.8688848838</v>
      </c>
      <c r="AK3932" s="201">
        <f t="shared" si="1180"/>
        <v>0.12000000000000001</v>
      </c>
      <c r="AL3932" s="24"/>
      <c r="AM3932" s="24"/>
      <c r="AN3932" s="24"/>
      <c r="AO3932" s="24"/>
      <c r="AP3932" s="165" t="str">
        <f t="shared" si="1181"/>
        <v>20254</v>
      </c>
      <c r="AQ3932" s="203" t="str">
        <f t="shared" si="1182"/>
        <v>20254JPY</v>
      </c>
      <c r="AR3932" s="206" t="str">
        <f t="shared" si="1183"/>
        <v>YAMAHA_Mounter</v>
      </c>
      <c r="AS3932" s="22">
        <f t="shared" si="1184"/>
        <v>2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15887751.340707965</v>
      </c>
      <c r="AJ3933" s="200">
        <f t="shared" si="1191"/>
        <v>1906530.1608849557</v>
      </c>
      <c r="AK3933" s="201">
        <f t="shared" si="1180"/>
        <v>0.12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4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33175515.574040696</v>
      </c>
      <c r="AJ3934" s="200">
        <f t="shared" si="1191"/>
        <v>3981061.8688848838</v>
      </c>
      <c r="AK3934" s="201">
        <f t="shared" si="1180"/>
        <v>0.12000000000000001</v>
      </c>
      <c r="AL3934" s="24"/>
      <c r="AM3934" s="24"/>
      <c r="AN3934" s="24"/>
      <c r="AO3934" s="24"/>
      <c r="AP3934" s="165" t="str">
        <f t="shared" si="1181"/>
        <v>20254</v>
      </c>
      <c r="AQ3934" s="203" t="str">
        <f t="shared" si="1182"/>
        <v>20254JPY</v>
      </c>
      <c r="AR3934" s="206" t="str">
        <f t="shared" si="1183"/>
        <v>YAMAHA_Mounter</v>
      </c>
      <c r="AS3934" s="22">
        <f t="shared" si="1184"/>
        <v>2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4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33175515.574040696</v>
      </c>
      <c r="AJ3935" s="200">
        <f t="shared" si="1191"/>
        <v>3981061.8688848838</v>
      </c>
      <c r="AK3935" s="201">
        <f t="shared" si="1180"/>
        <v>0.12000000000000001</v>
      </c>
      <c r="AL3935" s="24"/>
      <c r="AM3935" s="24"/>
      <c r="AN3935" s="24"/>
      <c r="AO3935" s="24"/>
      <c r="AP3935" s="165" t="str">
        <f t="shared" si="1181"/>
        <v>20254</v>
      </c>
      <c r="AQ3935" s="203" t="str">
        <f t="shared" si="1182"/>
        <v>20254JPY</v>
      </c>
      <c r="AR3935" s="206" t="str">
        <f t="shared" si="1183"/>
        <v>YAMAHA_Mounter</v>
      </c>
      <c r="AS3935" s="22">
        <f t="shared" si="1184"/>
        <v>2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4</v>
      </c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33175515.574040696</v>
      </c>
      <c r="AJ3936" s="200">
        <f t="shared" si="1191"/>
        <v>3981061.8688848838</v>
      </c>
      <c r="AK3936" s="201">
        <f t="shared" ref="AK3936:AK3994" si="1198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199">IF(F3936="","",F3936&amp;G3936)</f>
        <v>20254</v>
      </c>
      <c r="AQ3936" s="203" t="str">
        <f t="shared" ref="AQ3936:AQ3996" si="1200">IF(W3936="","",F3936&amp;G3936&amp;W3936)</f>
        <v>20254JPY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2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4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33175515.574040696</v>
      </c>
      <c r="AJ3937" s="200">
        <f t="shared" si="1191"/>
        <v>3981061.8688848838</v>
      </c>
      <c r="AK3937" s="201">
        <f t="shared" si="1198"/>
        <v>0.12000000000000001</v>
      </c>
      <c r="AL3937" s="24"/>
      <c r="AM3937" s="24"/>
      <c r="AN3937" s="24"/>
      <c r="AO3937" s="24"/>
      <c r="AP3937" s="165" t="str">
        <f t="shared" si="1199"/>
        <v>20254</v>
      </c>
      <c r="AQ3937" s="203" t="str">
        <f t="shared" si="1200"/>
        <v>20254JPY</v>
      </c>
      <c r="AR3937" s="206" t="str">
        <f t="shared" si="1201"/>
        <v>YAMAHA_Mounter</v>
      </c>
      <c r="AS3937" s="22">
        <f t="shared" si="1202"/>
        <v>2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25/26</v>
      </c>
      <c r="F3938" s="23">
        <v>2025</v>
      </c>
      <c r="G3938" s="23">
        <v>4</v>
      </c>
      <c r="H3938" s="29"/>
      <c r="I3938" s="204" t="str">
        <f t="shared" si="1195"/>
        <v>Q1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33175515.574040696</v>
      </c>
      <c r="AJ3938" s="200">
        <f t="shared" si="1191"/>
        <v>3981061.8688848838</v>
      </c>
      <c r="AK3938" s="201">
        <f t="shared" si="1198"/>
        <v>0.12000000000000001</v>
      </c>
      <c r="AL3938" s="24"/>
      <c r="AM3938" s="24"/>
      <c r="AN3938" s="24"/>
      <c r="AO3938" s="24"/>
      <c r="AP3938" s="165" t="str">
        <f t="shared" si="1199"/>
        <v>20254</v>
      </c>
      <c r="AQ3938" s="203" t="str">
        <f t="shared" si="1200"/>
        <v>20254JPY</v>
      </c>
      <c r="AR3938" s="206" t="str">
        <f t="shared" si="1201"/>
        <v>YAMAHA_Mounter</v>
      </c>
      <c r="AS3938" s="22">
        <f t="shared" si="1202"/>
        <v>2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32087917.864601772</v>
      </c>
      <c r="AJ3939" s="200">
        <f t="shared" si="1191"/>
        <v>3850550.1437522126</v>
      </c>
      <c r="AK3939" s="201">
        <f t="shared" si="1198"/>
        <v>0.12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32087917.864601772</v>
      </c>
      <c r="AJ3940" s="200">
        <f t="shared" si="1191"/>
        <v>3850550.1437522126</v>
      </c>
      <c r="AK3940" s="201">
        <f t="shared" si="1198"/>
        <v>0.12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32087917.864601772</v>
      </c>
      <c r="AJ3941" s="200">
        <f t="shared" si="1191"/>
        <v>3850550.1437522126</v>
      </c>
      <c r="AK3941" s="201">
        <f t="shared" si="1198"/>
        <v>0.12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17728869.115044247</v>
      </c>
      <c r="AJ3942" s="200">
        <f t="shared" si="1191"/>
        <v>2058339.17880531</v>
      </c>
      <c r="AK3942" s="201">
        <f t="shared" si="1198"/>
        <v>0.11610098565501045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15887751.340707965</v>
      </c>
      <c r="AJ3943" s="200">
        <f t="shared" si="1191"/>
        <v>1906530.1608849557</v>
      </c>
      <c r="AK3943" s="201">
        <f t="shared" si="1198"/>
        <v>0.12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15887751.340707965</v>
      </c>
      <c r="AJ3944" s="200">
        <f t="shared" si="1191"/>
        <v>1906530.1608849557</v>
      </c>
      <c r="AK3944" s="201">
        <f t="shared" si="1198"/>
        <v>0.12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25/26</v>
      </c>
      <c r="F3945" s="23">
        <v>2025</v>
      </c>
      <c r="G3945" s="23">
        <v>4</v>
      </c>
      <c r="H3945" s="29"/>
      <c r="I3945" s="204" t="str">
        <f t="shared" si="1195"/>
        <v>Q1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60093.599999999999</v>
      </c>
      <c r="AD3945" s="169">
        <v>0.12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33175515.574040696</v>
      </c>
      <c r="AJ3945" s="200">
        <f t="shared" si="1191"/>
        <v>3981061.8688848838</v>
      </c>
      <c r="AK3945" s="201">
        <f t="shared" si="1198"/>
        <v>0.12000000000000001</v>
      </c>
      <c r="AL3945" s="24"/>
      <c r="AM3945" s="24"/>
      <c r="AN3945" s="24"/>
      <c r="AO3945" s="24"/>
      <c r="AP3945" s="165" t="str">
        <f t="shared" si="1199"/>
        <v>20254</v>
      </c>
      <c r="AQ3945" s="203" t="str">
        <f t="shared" si="1200"/>
        <v>20254JPY</v>
      </c>
      <c r="AR3945" s="206" t="str">
        <f t="shared" si="1201"/>
        <v>YAMAHA_Mounter</v>
      </c>
      <c r="AS3945" s="22">
        <f t="shared" si="1202"/>
        <v>2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79762.831858407066</v>
      </c>
      <c r="AD3946" s="169">
        <v>0.12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32087917.864601772</v>
      </c>
      <c r="AJ3946" s="200">
        <f t="shared" si="1191"/>
        <v>3850550.1437522126</v>
      </c>
      <c r="AK3946" s="201">
        <f t="shared" si="1198"/>
        <v>0.12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51276.106194690263</v>
      </c>
      <c r="AD3947" s="169">
        <v>0.12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32087917.864601772</v>
      </c>
      <c r="AJ3947" s="200">
        <f t="shared" si="1191"/>
        <v>3850550.1437522126</v>
      </c>
      <c r="AK3947" s="201">
        <f t="shared" si="1198"/>
        <v>0.12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3522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Z3" zoomScale="70" zoomScaleNormal="70" workbookViewId="0">
      <selection activeCell="AE5" sqref="AE5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6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6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29439360.58584071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32087917.864601772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13252806.92802301</v>
      </c>
      <c r="AF13" s="79">
        <f>IF(AD13="","",SUMIFS(raw_sheet!AB:AB,raw_sheet!A:A,list!AB13,raw_sheet!B:B,list!AC13,raw_sheet!C:C,list!AD13,raw_sheet!S:S,list!$AF$12))</f>
        <v>1494413.6283185841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18379278.078465488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15294087.977876106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15887751.340707965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25999448.715633623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33175515.574040696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247570262</v>
      </c>
      <c r="AK18" s="124" cm="1">
        <f t="array" ref="AK18">IFERROR(SUMPRODUCT((AD21:AD150="EAST")*(AJ21:AJ150)),0)</f>
        <v>1573800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3472</v>
      </c>
    </row>
    <row r="21" spans="1:39" ht="16.2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74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8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8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8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8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8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8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8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8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8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8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8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8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8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8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8">
        <v>0.12</v>
      </c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>
        <v>2025</v>
      </c>
      <c r="AC41" s="13">
        <v>2</v>
      </c>
      <c r="AD41" s="13" t="str">
        <v>EAST</v>
      </c>
      <c r="AE41" s="13" t="str">
        <v>C49SHA20250124/HZY</v>
      </c>
      <c r="AF41" s="13" t="str">
        <v>宁波市环亚</v>
      </c>
      <c r="AG41" s="13" t="str">
        <v>YSM10</v>
      </c>
      <c r="AH41" s="13">
        <v>1</v>
      </c>
      <c r="AI41" s="92" t="str">
        <v>RMB</v>
      </c>
      <c r="AJ41" s="118">
        <v>700000</v>
      </c>
      <c r="AK41" s="97">
        <v>1.073</v>
      </c>
      <c r="AL41" s="92">
        <v>664690.26548672561</v>
      </c>
      <c r="AM41" s="228">
        <v>0.12</v>
      </c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>
        <v>2025</v>
      </c>
      <c r="AC42" s="13">
        <v>2</v>
      </c>
      <c r="AD42" s="13" t="str">
        <v>EAST</v>
      </c>
      <c r="AE42" s="13" t="str">
        <v>C49SHA20250124/HZY</v>
      </c>
      <c r="AF42" s="13" t="str">
        <v>宁波市环亚</v>
      </c>
      <c r="AG42" s="13" t="str">
        <v>YSM20R</v>
      </c>
      <c r="AH42" s="13">
        <v>1</v>
      </c>
      <c r="AI42" s="92" t="str">
        <v>RMB</v>
      </c>
      <c r="AJ42" s="118">
        <v>450000</v>
      </c>
      <c r="AK42" s="97">
        <v>1.073</v>
      </c>
      <c r="AL42" s="92">
        <v>427300.88495575223</v>
      </c>
      <c r="AM42" s="228">
        <v>0.12</v>
      </c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C49SZX20250007JL</v>
      </c>
      <c r="T58" s="13" t="str">
        <v>倍斯特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656124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C49SZX20250011SQ</v>
      </c>
      <c r="T59" s="13" t="str">
        <v>旭宇盛翔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817600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C49SHA20250107/TWB</v>
      </c>
      <c r="T60" s="13" t="str">
        <v>紫光未来科技（杭州）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837984.51327433635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YSM10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SOUTH</v>
      </c>
      <c r="S64" s="13" t="str">
        <v>C49SZX20250013MZ</v>
      </c>
      <c r="T64" s="13" t="str">
        <v>魔乐视</v>
      </c>
      <c r="U64" s="13" t="str">
        <v>YSM20R</v>
      </c>
      <c r="V64" s="13">
        <v>1</v>
      </c>
      <c r="W64" s="92" t="str">
        <v>JPY</v>
      </c>
      <c r="X64" s="97">
        <v>5.11E-2</v>
      </c>
      <c r="Y64" s="90">
        <v>654080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WEST</v>
      </c>
      <c r="S66" s="13" t="str">
        <v>C49CTU20250118/FZM</v>
      </c>
      <c r="T66" s="13" t="str">
        <v>四川蓝景光电</v>
      </c>
      <c r="U66" s="13" t="str">
        <v>YSM10</v>
      </c>
      <c r="V66" s="13">
        <v>1</v>
      </c>
      <c r="W66" s="92" t="str">
        <v>RMB</v>
      </c>
      <c r="X66" s="97">
        <v>1.073</v>
      </c>
      <c r="Y66" s="90">
        <v>402633.27964601771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C28XIY20250122/LJY</v>
      </c>
      <c r="T68" s="13" t="str">
        <v>河南铨宝</v>
      </c>
      <c r="U68" s="13" t="str">
        <v>YSi-V</v>
      </c>
      <c r="V68" s="13">
        <v>1</v>
      </c>
      <c r="W68" s="92" t="str">
        <v>RMB</v>
      </c>
      <c r="X68" s="97">
        <v>1.073</v>
      </c>
      <c r="Y68" s="90">
        <v>427300.88495575223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NORTH</v>
      </c>
      <c r="S70" s="13" t="str">
        <v>C49BJS20250218XHH</v>
      </c>
      <c r="T70" s="13" t="str">
        <v>北京玉瑞飞鸿</v>
      </c>
      <c r="U70" s="13" t="str">
        <v>YSM20R</v>
      </c>
      <c r="V70" s="13">
        <v>1</v>
      </c>
      <c r="W70" s="92" t="str">
        <v>RMB</v>
      </c>
      <c r="X70" s="97">
        <v>1.073</v>
      </c>
      <c r="Y70" s="90">
        <v>664690.26548672561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>
        <v>2025</v>
      </c>
      <c r="Q71" s="13">
        <v>2</v>
      </c>
      <c r="R71" s="13" t="str">
        <v>NORTH</v>
      </c>
      <c r="S71" s="13" t="str">
        <v>C49BJS20250218XHH</v>
      </c>
      <c r="T71" s="13" t="str">
        <v>北京玉瑞飞鸿</v>
      </c>
      <c r="U71" s="13" t="str">
        <v>YSM20R</v>
      </c>
      <c r="V71" s="13">
        <v>1</v>
      </c>
      <c r="W71" s="92" t="str">
        <v>RMB</v>
      </c>
      <c r="X71" s="97">
        <v>1.073</v>
      </c>
      <c r="Y71" s="90">
        <v>664690.26548672561</v>
      </c>
      <c r="Z71" s="228">
        <v>0.12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>
        <v>2025</v>
      </c>
      <c r="Q72" s="13">
        <v>2</v>
      </c>
      <c r="R72" s="13" t="str">
        <v>NORTH</v>
      </c>
      <c r="S72" s="13" t="str">
        <v>C49BJS20250218XHH</v>
      </c>
      <c r="T72" s="13" t="str">
        <v>北京玉瑞飞鸿</v>
      </c>
      <c r="U72" s="13" t="str">
        <v>YSM10</v>
      </c>
      <c r="V72" s="13">
        <v>1</v>
      </c>
      <c r="W72" s="92" t="str">
        <v>RMB</v>
      </c>
      <c r="X72" s="97">
        <v>1.073</v>
      </c>
      <c r="Y72" s="90">
        <v>474778.76106194692</v>
      </c>
      <c r="Z72" s="228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>
        <v>2025</v>
      </c>
      <c r="Q73" s="13">
        <v>2</v>
      </c>
      <c r="R73" s="13" t="str">
        <v>EAST</v>
      </c>
      <c r="S73" s="13" t="str">
        <v>C49SHA20250124/HZY</v>
      </c>
      <c r="T73" s="13" t="str">
        <v>宁波市环亚</v>
      </c>
      <c r="U73" s="13" t="str">
        <v>YSM10</v>
      </c>
      <c r="V73" s="13">
        <v>1</v>
      </c>
      <c r="W73" s="92" t="str">
        <v>RMB</v>
      </c>
      <c r="X73" s="97">
        <v>1.073</v>
      </c>
      <c r="Y73" s="90">
        <v>664690.26548672561</v>
      </c>
      <c r="Z73" s="228">
        <v>0.12</v>
      </c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>
        <v>2025</v>
      </c>
      <c r="Q74" s="13">
        <v>2</v>
      </c>
      <c r="R74" s="13" t="str">
        <v>EAST</v>
      </c>
      <c r="S74" s="13" t="str">
        <v>C49SHA20250124/HZY</v>
      </c>
      <c r="T74" s="13" t="str">
        <v>宁波市环亚</v>
      </c>
      <c r="U74" s="13" t="str">
        <v>YSM20R</v>
      </c>
      <c r="V74" s="13">
        <v>1</v>
      </c>
      <c r="W74" s="92" t="str">
        <v>RMB</v>
      </c>
      <c r="X74" s="97">
        <v>1.073</v>
      </c>
      <c r="Y74" s="90">
        <v>427300.88495575223</v>
      </c>
      <c r="Z74" s="228">
        <v>0.12</v>
      </c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2025-02-24T02:41:05Z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