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049" documentId="13_ncr:1_{D7B31631-9EC2-A043-AB5E-59F176544080}" xr6:coauthVersionLast="47" xr6:coauthVersionMax="47" xr10:uidLastSave="{0C765382-7ACD-4E7D-BD11-119ED710EBD5}"/>
  <bookViews>
    <workbookView xWindow="360" yWindow="144" windowWidth="21072" windowHeight="11460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5" i="1" l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79" i="1" l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K3778" i="1" s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K3777" i="1" s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K360" i="1" s="1"/>
  <c r="AJ359" i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48" i="1" l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<sst xmlns="http://schemas.openxmlformats.org/spreadsheetml/2006/main" count="45116" uniqueCount="3610">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</sst>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L1" zoomScale="70" zoomScaleNormal="70" workbookViewId="0">
      <pane ySplit="1" topLeftCell="A3749" activePane="bottomLeft" state="frozen"/>
      <selection activeCell="L1" sqref="L1"/>
      <selection pane="bottomLeft" activeCell="R3780" sqref="R378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17470081.68141593</v>
      </c>
      <c r="AJ80" s="19">
        <f t="shared" si="24"/>
        <v>2027284.686769912</v>
      </c>
      <c r="AK80" s="20">
        <f t="shared" si="25"/>
        <v>0.11604322886059928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17470081.68141593</v>
      </c>
      <c r="AJ250" s="19">
        <f t="shared" si="77"/>
        <v>2027284.686769912</v>
      </c>
      <c r="AK250" s="20">
        <f t="shared" si="78"/>
        <v>0.11604322886059928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17470081.68141593</v>
      </c>
      <c r="AJ310" s="19">
        <f t="shared" si="97"/>
        <v>2027284.686769912</v>
      </c>
      <c r="AK310" s="20">
        <f t="shared" si="98"/>
        <v>0.11604322886059928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17470081.68141593</v>
      </c>
      <c r="AJ311" s="19">
        <f t="shared" si="97"/>
        <v>2027284.686769912</v>
      </c>
      <c r="AK311" s="20">
        <f t="shared" si="98"/>
        <v>0.11604322886059928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17470081.68141593</v>
      </c>
      <c r="AJ342" s="19">
        <f t="shared" si="116"/>
        <v>2027284.686769912</v>
      </c>
      <c r="AK342" s="20">
        <f t="shared" si="117"/>
        <v>0.11604322886059928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17470081.68141593</v>
      </c>
      <c r="AJ343" s="19">
        <f t="shared" si="116"/>
        <v>2027284.686769912</v>
      </c>
      <c r="AK343" s="20">
        <f t="shared" si="117"/>
        <v>0.11604322886059928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17470081.68141593</v>
      </c>
      <c r="AJ505" s="19">
        <f t="shared" si="152"/>
        <v>2027284.686769912</v>
      </c>
      <c r="AK505" s="20">
        <f t="shared" si="153"/>
        <v>0.11604322886059928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17470081.68141593</v>
      </c>
      <c r="AJ506" s="19">
        <f t="shared" si="152"/>
        <v>2027284.686769912</v>
      </c>
      <c r="AK506" s="20">
        <f t="shared" si="153"/>
        <v>0.11604322886059928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17470081.68141593</v>
      </c>
      <c r="AJ507" s="19">
        <f t="shared" si="152"/>
        <v>2027284.686769912</v>
      </c>
      <c r="AK507" s="20">
        <f t="shared" si="153"/>
        <v>0.11604322886059928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17470081.68141593</v>
      </c>
      <c r="AJ508" s="19">
        <f t="shared" si="152"/>
        <v>2027284.686769912</v>
      </c>
      <c r="AK508" s="20">
        <f t="shared" si="153"/>
        <v>0.11604322886059928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17470081.68141593</v>
      </c>
      <c r="AJ540" s="19">
        <f t="shared" si="170"/>
        <v>2027284.686769912</v>
      </c>
      <c r="AK540" s="20">
        <f t="shared" si="171"/>
        <v>0.11604322886059928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17470081.68141593</v>
      </c>
      <c r="AJ541" s="19">
        <f t="shared" si="170"/>
        <v>2027284.686769912</v>
      </c>
      <c r="AK541" s="20">
        <f t="shared" si="171"/>
        <v>0.11604322886059928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17470081.68141593</v>
      </c>
      <c r="AJ542" s="19">
        <f t="shared" si="170"/>
        <v>2027284.686769912</v>
      </c>
      <c r="AK542" s="20">
        <f t="shared" si="171"/>
        <v>0.11604322886059928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17470081.68141593</v>
      </c>
      <c r="AJ622" s="19">
        <f t="shared" si="189"/>
        <v>2027284.686769912</v>
      </c>
      <c r="AK622" s="20">
        <f t="shared" si="190"/>
        <v>0.11604322886059928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17470081.68141593</v>
      </c>
      <c r="AJ633" s="19">
        <f t="shared" si="189"/>
        <v>2027284.686769912</v>
      </c>
      <c r="AK633" s="20">
        <f t="shared" si="190"/>
        <v>0.11604322886059928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17470081.68141593</v>
      </c>
      <c r="AJ634" s="19">
        <f t="shared" si="189"/>
        <v>2027284.686769912</v>
      </c>
      <c r="AK634" s="20">
        <f t="shared" si="190"/>
        <v>0.11604322886059928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17470081.68141593</v>
      </c>
      <c r="AJ1429" s="19">
        <f t="shared" si="430"/>
        <v>2027284.686769912</v>
      </c>
      <c r="AK1429" s="20">
        <f t="shared" si="431"/>
        <v>0.11604322886059928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17470081.68141593</v>
      </c>
      <c r="AJ1430" s="19">
        <f t="shared" si="430"/>
        <v>2027284.686769912</v>
      </c>
      <c r="AK1430" s="20">
        <f t="shared" si="431"/>
        <v>0.11604322886059928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17470081.68141593</v>
      </c>
      <c r="AJ1434" s="19">
        <f t="shared" si="430"/>
        <v>2027284.686769912</v>
      </c>
      <c r="AK1434" s="20">
        <f t="shared" si="431"/>
        <v>0.11604322886059928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17470081.68141593</v>
      </c>
      <c r="AJ1632" s="19">
        <f t="shared" si="484"/>
        <v>2027284.686769912</v>
      </c>
      <c r="AK1632" s="20">
        <f t="shared" si="485"/>
        <v>0.11604322886059928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17470081.68141593</v>
      </c>
      <c r="AJ2612" s="27">
        <f t="shared" si="768"/>
        <v>2027284.686769912</v>
      </c>
      <c r="AK2612" s="28">
        <f t="shared" si="769"/>
        <v>0.11604322886059928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17470081.68141593</v>
      </c>
      <c r="AJ2613" s="27">
        <f t="shared" si="768"/>
        <v>2027284.686769912</v>
      </c>
      <c r="AK2613" s="28">
        <f t="shared" si="769"/>
        <v>0.11604322886059928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17470081.68141593</v>
      </c>
      <c r="AJ3161" s="19">
        <f t="shared" si="940"/>
        <v>2027284.686769912</v>
      </c>
      <c r="AK3161" s="20">
        <f t="shared" si="941"/>
        <v>0.11604322886059928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25009857.616035402</v>
      </c>
      <c r="AJ3572" s="27">
        <f t="shared" si="1045"/>
        <v>3001182.9139242489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25009857.616035402</v>
      </c>
      <c r="AJ3573" s="27">
        <f t="shared" si="1045"/>
        <v>3001182.9139242489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25009857.616035402</v>
      </c>
      <c r="AJ3574" s="27">
        <f t="shared" si="1045"/>
        <v>3001182.9139242489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25009857.616035402</v>
      </c>
      <c r="AJ3575" s="27">
        <f t="shared" si="1045"/>
        <v>3001182.9139242489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25009857.616035402</v>
      </c>
      <c r="AJ3627" s="200">
        <f t="shared" si="1068"/>
        <v>3001182.9139242489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25009857.616035402</v>
      </c>
      <c r="AJ3628" s="200">
        <f t="shared" si="1068"/>
        <v>3001182.9139242489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25009857.616035402</v>
      </c>
      <c r="AJ3629" s="200">
        <f t="shared" si="1068"/>
        <v>3001182.9139242489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25009857.616035402</v>
      </c>
      <c r="AJ3630" s="200">
        <f t="shared" si="1068"/>
        <v>3001182.9139242489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25009857.616035402</v>
      </c>
      <c r="AJ3726" s="200">
        <f t="shared" si="1131"/>
        <v>3001182.9139242489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25009857.616035402</v>
      </c>
      <c r="AJ3731" s="200">
        <f t="shared" si="1131"/>
        <v>3001182.9139242489</v>
      </c>
      <c r="AK3731" s="201">
        <f t="shared" si="1132"/>
        <v>0.12000000000000002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25009857.616035402</v>
      </c>
      <c r="AJ3732" s="200">
        <f t="shared" si="1131"/>
        <v>3001182.9139242489</v>
      </c>
      <c r="AK3732" s="201">
        <f t="shared" si="1132"/>
        <v>0.12000000000000002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25009857.616035402</v>
      </c>
      <c r="AJ3733" s="200">
        <f t="shared" si="1131"/>
        <v>3001182.9139242489</v>
      </c>
      <c r="AK3733" s="201">
        <f t="shared" si="1132"/>
        <v>0.12000000000000002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25009857.616035402</v>
      </c>
      <c r="AJ3734" s="200">
        <f t="shared" si="1131"/>
        <v>3001182.9139242489</v>
      </c>
      <c r="AK3734" s="201">
        <f t="shared" si="1132"/>
        <v>0.12000000000000002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25009857.616035402</v>
      </c>
      <c r="AJ3735" s="200">
        <f t="shared" si="1131"/>
        <v>3001182.9139242489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25009857.616035402</v>
      </c>
      <c r="AJ3737" s="200">
        <f t="shared" si="1131"/>
        <v>3001182.9139242489</v>
      </c>
      <c r="AK3737" s="201">
        <f t="shared" si="1132"/>
        <v>0.12000000000000002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25009857.616035402</v>
      </c>
      <c r="AJ3750" s="200">
        <f t="shared" si="1131"/>
        <v>3001182.9139242489</v>
      </c>
      <c r="AK3750" s="201">
        <f t="shared" si="1144"/>
        <v>0.12000000000000002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25009857.616035402</v>
      </c>
      <c r="AJ3751" s="200">
        <f t="shared" si="1131"/>
        <v>3001182.9139242489</v>
      </c>
      <c r="AK3751" s="201">
        <f t="shared" si="1144"/>
        <v>0.12000000000000002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25009857.616035402</v>
      </c>
      <c r="AJ3752" s="200">
        <f t="shared" si="1131"/>
        <v>3001182.9139242489</v>
      </c>
      <c r="AK3752" s="201">
        <f t="shared" si="1144"/>
        <v>0.12000000000000002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25009857.616035402</v>
      </c>
      <c r="AJ3753" s="200">
        <f t="shared" si="1131"/>
        <v>3001182.9139242489</v>
      </c>
      <c r="AK3753" s="201">
        <f t="shared" si="1144"/>
        <v>0.12000000000000002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25009857.616035402</v>
      </c>
      <c r="AJ3754" s="200">
        <f t="shared" si="1131"/>
        <v>3001182.9139242489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25009857.616035402</v>
      </c>
      <c r="AJ3755" s="200">
        <f t="shared" si="1131"/>
        <v>3001182.9139242489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25009857.616035402</v>
      </c>
      <c r="AJ3756" s="200">
        <f t="shared" si="1131"/>
        <v>3001182.9139242489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25009857.616035402</v>
      </c>
      <c r="AJ3757" s="200">
        <f t="shared" si="1131"/>
        <v>3001182.9139242489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25009857.616035402</v>
      </c>
      <c r="AJ3758" s="200">
        <f t="shared" si="1131"/>
        <v>3001182.9139242489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25009857.616035402</v>
      </c>
      <c r="AJ3759" s="27">
        <f t="shared" si="1131"/>
        <v>3001182.9139242489</v>
      </c>
      <c r="AK3759" s="243">
        <f t="shared" si="1144"/>
        <v>0.12000000000000002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25009857.616035402</v>
      </c>
      <c r="AJ3760" s="27">
        <f t="shared" si="1131"/>
        <v>3001182.9139242489</v>
      </c>
      <c r="AK3760" s="243">
        <f t="shared" si="1144"/>
        <v>0.12000000000000002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25009857.616035402</v>
      </c>
      <c r="AJ3761" s="27">
        <f t="shared" si="1131"/>
        <v>3001182.9139242489</v>
      </c>
      <c r="AK3761" s="243">
        <f t="shared" si="1144"/>
        <v>0.12000000000000002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25009857.616035402</v>
      </c>
      <c r="AJ3762" s="27">
        <f t="shared" si="1131"/>
        <v>3001182.9139242489</v>
      </c>
      <c r="AK3762" s="243">
        <f t="shared" si="1144"/>
        <v>0.12000000000000002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25009857.616035402</v>
      </c>
      <c r="AJ3763" s="27">
        <f t="shared" si="1131"/>
        <v>3001182.9139242489</v>
      </c>
      <c r="AK3763" s="243">
        <f t="shared" si="1144"/>
        <v>0.12000000000000002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25009857.616035402</v>
      </c>
      <c r="AJ3764" s="27">
        <f t="shared" si="1131"/>
        <v>3001182.9139242489</v>
      </c>
      <c r="AK3764" s="243">
        <f t="shared" si="1144"/>
        <v>0.12000000000000002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25009857.616035402</v>
      </c>
      <c r="AJ3765" s="27">
        <f t="shared" si="1131"/>
        <v>3001182.9139242489</v>
      </c>
      <c r="AK3765" s="243">
        <f t="shared" si="1144"/>
        <v>0.12000000000000002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25009857.616035402</v>
      </c>
      <c r="AJ3766" s="27">
        <f t="shared" si="1131"/>
        <v>3001182.9139242489</v>
      </c>
      <c r="AK3766" s="243">
        <f t="shared" si="1144"/>
        <v>0.12000000000000002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25009857.616035402</v>
      </c>
      <c r="AJ3767" s="27">
        <f t="shared" si="1131"/>
        <v>3001182.9139242489</v>
      </c>
      <c r="AK3767" s="243">
        <f t="shared" si="1144"/>
        <v>0.12000000000000002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25009857.616035402</v>
      </c>
      <c r="AJ3768" s="27">
        <f t="shared" si="1131"/>
        <v>3001182.9139242489</v>
      </c>
      <c r="AK3768" s="243">
        <f t="shared" si="1144"/>
        <v>0.12000000000000002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25009857.616035402</v>
      </c>
      <c r="AJ3769" s="27">
        <f t="shared" si="1131"/>
        <v>3001182.9139242489</v>
      </c>
      <c r="AK3769" s="243">
        <f t="shared" si="1144"/>
        <v>0.12000000000000002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25009857.616035402</v>
      </c>
      <c r="AJ3770" s="27">
        <f t="shared" si="1131"/>
        <v>3001182.9139242489</v>
      </c>
      <c r="AK3770" s="243">
        <f t="shared" si="1144"/>
        <v>0.12000000000000002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25009857.616035402</v>
      </c>
      <c r="AJ3771" s="27">
        <f t="shared" si="1131"/>
        <v>3001182.9139242489</v>
      </c>
      <c r="AK3771" s="243">
        <f t="shared" si="1144"/>
        <v>0.12000000000000002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25009857.616035402</v>
      </c>
      <c r="AJ3772" s="27">
        <f t="shared" si="1131"/>
        <v>3001182.9139242489</v>
      </c>
      <c r="AK3772" s="243">
        <f t="shared" si="1144"/>
        <v>0.12000000000000002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25009857.616035402</v>
      </c>
      <c r="AJ3773" s="27">
        <f t="shared" si="1131"/>
        <v>3001182.9139242489</v>
      </c>
      <c r="AK3773" s="243">
        <f t="shared" si="1144"/>
        <v>0.12000000000000002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25009857.616035402</v>
      </c>
      <c r="AJ3775" s="27">
        <f t="shared" si="1131"/>
        <v>3001182.9139242489</v>
      </c>
      <c r="AK3775" s="243">
        <f t="shared" si="1144"/>
        <v>0.12000000000000002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41" t="str">
        <f t="shared" si="1152"/>
        <v/>
      </c>
      <c r="AA3781" s="22"/>
      <c r="AB3781" s="242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43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44" t="str">
        <f t="shared" si="1146"/>
        <v/>
      </c>
      <c r="AR3781" s="245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41" t="str">
        <f t="shared" si="1152"/>
        <v/>
      </c>
      <c r="AA3782" s="22"/>
      <c r="AB3782" s="242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43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44" t="str">
        <f t="shared" si="1146"/>
        <v/>
      </c>
      <c r="AR3782" s="245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41" t="str">
        <f t="shared" si="1152"/>
        <v/>
      </c>
      <c r="AA3783" s="22"/>
      <c r="AB3783" s="242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43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44" t="str">
        <f t="shared" si="1146"/>
        <v/>
      </c>
      <c r="AR3783" s="245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41" t="str">
        <f t="shared" si="1152"/>
        <v/>
      </c>
      <c r="AA3784" s="22"/>
      <c r="AB3784" s="242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43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44" t="str">
        <f t="shared" si="1146"/>
        <v/>
      </c>
      <c r="AR3784" s="245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41" t="str">
        <f t="shared" si="1152"/>
        <v/>
      </c>
      <c r="AA3785" s="22"/>
      <c r="AB3785" s="242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43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44" t="str">
        <f t="shared" si="1146"/>
        <v/>
      </c>
      <c r="AR3785" s="245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41" t="str">
        <f t="shared" si="1152"/>
        <v/>
      </c>
      <c r="AA3786" s="22"/>
      <c r="AB3786" s="242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43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44" t="str">
        <f t="shared" si="1146"/>
        <v/>
      </c>
      <c r="AR3786" s="245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41" t="str">
        <f t="shared" si="1152"/>
        <v/>
      </c>
      <c r="AA3787" s="22"/>
      <c r="AB3787" s="242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43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44" t="str">
        <f t="shared" si="1146"/>
        <v/>
      </c>
      <c r="AR3787" s="245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41" t="str">
        <f t="shared" si="1152"/>
        <v/>
      </c>
      <c r="AA3788" s="22"/>
      <c r="AB3788" s="242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43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44" t="str">
        <f t="shared" si="1146"/>
        <v/>
      </c>
      <c r="AR3788" s="245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41" t="str">
        <f t="shared" si="1152"/>
        <v/>
      </c>
      <c r="AA3789" s="22"/>
      <c r="AB3789" s="242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43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44" t="str">
        <f t="shared" si="1146"/>
        <v/>
      </c>
      <c r="AR3789" s="245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41" t="str">
        <f t="shared" si="1152"/>
        <v/>
      </c>
      <c r="AA3790" s="22"/>
      <c r="AB3790" s="242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43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44" t="str">
        <f t="shared" si="1146"/>
        <v/>
      </c>
      <c r="AR3790" s="245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41" t="str">
        <f t="shared" si="1152"/>
        <v/>
      </c>
      <c r="AA3791" s="22"/>
      <c r="AB3791" s="242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43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44" t="str">
        <f t="shared" si="1146"/>
        <v/>
      </c>
      <c r="AR3791" s="245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41" t="str">
        <f t="shared" si="1152"/>
        <v/>
      </c>
      <c r="AA3792" s="22"/>
      <c r="AB3792" s="242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43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44" t="str">
        <f t="shared" si="1146"/>
        <v/>
      </c>
      <c r="AR3792" s="245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41" t="str">
        <f t="shared" si="1152"/>
        <v/>
      </c>
      <c r="AA3793" s="22"/>
      <c r="AB3793" s="242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43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44" t="str">
        <f t="shared" si="1146"/>
        <v/>
      </c>
      <c r="AR3793" s="245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41" t="str">
        <f t="shared" si="1152"/>
        <v/>
      </c>
      <c r="AA3794" s="22"/>
      <c r="AB3794" s="242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43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44" t="str">
        <f t="shared" si="1146"/>
        <v/>
      </c>
      <c r="AR3794" s="245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41" t="str">
        <f t="shared" si="1152"/>
        <v/>
      </c>
      <c r="AA3795" s="22"/>
      <c r="AB3795" s="242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43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44" t="str">
        <f t="shared" si="1146"/>
        <v/>
      </c>
      <c r="AR3795" s="245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41" t="str">
        <f t="shared" si="1152"/>
        <v/>
      </c>
      <c r="AA3796" s="22"/>
      <c r="AB3796" s="242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43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44" t="str">
        <f t="shared" si="1146"/>
        <v/>
      </c>
      <c r="AR3796" s="245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41" t="str">
        <f t="shared" si="1152"/>
        <v/>
      </c>
      <c r="AA3797" s="22"/>
      <c r="AB3797" s="242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43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44" t="str">
        <f t="shared" si="1146"/>
        <v/>
      </c>
      <c r="AR3797" s="245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44" zoomScale="70" zoomScaleNormal="70" workbookViewId="0">
      <selection activeCell="R24" sqref="R2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1</v>
      </c>
      <c r="H5" s="147" t="str">
        <f t="shared" si="0"/>
        <v>20251</v>
      </c>
      <c r="I5" s="147" t="str">
        <f t="shared" si="1"/>
        <v>20251JPY</v>
      </c>
      <c r="J5" s="147" t="str">
        <f t="shared" si="2"/>
        <v>20251RMB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18390954.279673479</v>
      </c>
      <c r="T13" s="79">
        <f>IF(R13="","",SUMIFS(raw_sheet!AB:AB,raw_sheet!E:E,list!P13,raw_sheet!F:F,list!Q13,raw_sheet!G:G,list!R13,raw_sheet!R:R,list!$T$12))</f>
        <v>3497142.1097351904</v>
      </c>
      <c r="U13" s="79">
        <f>IF(R13="","",SUMIFS(raw_sheet!AB:AB,raw_sheet!E:E,list!P13,raw_sheet!F:F,list!Q13,raw_sheet!G:G,list!R13,raw_sheet!R:R,list!$U$12))</f>
        <v>870000</v>
      </c>
      <c r="V13" s="80">
        <f>IF(R13="","",SUMIFS(raw_sheet!AB:AB,raw_sheet!E:E,list!P13,raw_sheet!F:F,list!Q13,raw_sheet!G:G,list!R13))</f>
        <v>22758096.38940867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2150652.9345132746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20814262.231964603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19779232.332743365</v>
      </c>
      <c r="T14" s="79">
        <f>IF(R14="","",SUMIFS(raw_sheet!AB:AB,raw_sheet!E:E,list!P14,raw_sheet!F:F,list!Q14,raw_sheet!G:G,list!R14,raw_sheet!R:R,list!$T$12))</f>
        <v>5174678.7610619478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24953911.093805309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27790563.992849555</v>
      </c>
      <c r="T15" s="79">
        <f>IF(R15="","",SUMIFS(raw_sheet!AB:AB,raw_sheet!E:E,list!P15,raw_sheet!F:F,list!Q15,raw_sheet!G:G,list!R15,raw_sheet!R:R,list!$T$12))</f>
        <v>335330.97345132747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28125894.966300882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22840934.253203541</v>
      </c>
      <c r="T16" s="79">
        <f>IF(R16="","",SUMIFS(raw_sheet!AB:AB,raw_sheet!E:E,list!P16,raw_sheet!F:F,list!Q16,raw_sheet!G:G,list!R16,raw_sheet!R:R,list!$T$12))</f>
        <v>2168923.3628318585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25009857.616035402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0.14419999999999999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0.14419999999999999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373254.8035398231</v>
      </c>
      <c r="Z23" s="229">
        <v>0.17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1.0920000000000001</v>
      </c>
      <c r="AL23" s="92">
        <v>734440.54513274354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7.2800000000000004E-2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1.0920000000000001</v>
      </c>
      <c r="AL24" s="92">
        <v>357557.5221238939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7.2800000000000004E-2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1.0920000000000001</v>
      </c>
      <c r="AL25" s="92">
        <v>355624.77876106196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9.3899999999999997E-2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1.0920000000000001</v>
      </c>
      <c r="AL26" s="92">
        <v>335330.97345132747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9.3899999999999997E-2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5.4800000000000001E-2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7.2800000000000004E-2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424568.93097345141</v>
      </c>
      <c r="Z30" s="229">
        <v>8.6199999999999999E-2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8.3199999999999996E-2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8.3199999999999996E-2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0.1515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0.13109999999999999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C49SHA20240821/TWB</v>
      </c>
      <c r="T34" s="13" t="str">
        <v>宁波朗能</v>
      </c>
      <c r="U34" s="13" t="str">
        <v>YSM10</v>
      </c>
      <c r="V34" s="13">
        <v>1</v>
      </c>
      <c r="W34" s="92" t="str">
        <v>RMB</v>
      </c>
      <c r="X34" s="97">
        <v>1.1080000000000001</v>
      </c>
      <c r="Y34" s="92">
        <v>390251.32743362838</v>
      </c>
      <c r="Z34" s="229">
        <v>0.12280000000000001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C28SHA20240723/ZQR</v>
      </c>
      <c r="T35" s="13" t="str">
        <v>江苏中科朗恩斯</v>
      </c>
      <c r="U35" s="13" t="str">
        <v>YSi-V</v>
      </c>
      <c r="V35" s="13">
        <v>1</v>
      </c>
      <c r="W35" s="92" t="str">
        <v>RMB</v>
      </c>
      <c r="X35" s="97">
        <v>1.1080000000000001</v>
      </c>
      <c r="Y35" s="92">
        <v>373254.8035398231</v>
      </c>
      <c r="Z35" s="229">
        <v>0.17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373254.8035398231</v>
      </c>
      <c r="Z36" s="229">
        <v>0.17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C49SZX20240159EC</v>
      </c>
      <c r="T37" s="13" t="str">
        <v>正邦</v>
      </c>
      <c r="U37" s="13" t="str">
        <v>YRM20</v>
      </c>
      <c r="V37" s="13">
        <v>1</v>
      </c>
      <c r="W37" s="92" t="str">
        <v>RMB</v>
      </c>
      <c r="X37" s="97">
        <v>1.1080000000000001</v>
      </c>
      <c r="Y37" s="92">
        <v>911893.80530973466</v>
      </c>
      <c r="Z37" s="229">
        <v>0.1129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C49SZX20240161EC</v>
      </c>
      <c r="T38" s="13" t="str">
        <v>竣德</v>
      </c>
      <c r="U38" s="13" t="str">
        <v>YSM10</v>
      </c>
      <c r="V38" s="13">
        <v>1</v>
      </c>
      <c r="W38" s="92" t="str">
        <v>RMB</v>
      </c>
      <c r="X38" s="97">
        <v>1.1080000000000001</v>
      </c>
      <c r="Y38" s="92">
        <v>411823.00884955761</v>
      </c>
      <c r="Z38" s="229">
        <v>0.1027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0.1027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C28SHA20240902/ZQR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367699.11504424788</v>
      </c>
      <c r="Z40" s="229">
        <v>0.1464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0.1464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WEST</v>
      </c>
      <c r="S42" s="13" t="str">
        <v>JG-3402-2408290001</v>
      </c>
      <c r="T42" s="13" t="str">
        <v>重庆君歌</v>
      </c>
      <c r="U42" s="13" t="str">
        <v>YSM20R</v>
      </c>
      <c r="V42" s="13">
        <v>1</v>
      </c>
      <c r="W42" s="92" t="str">
        <v>RMB</v>
      </c>
      <c r="X42" s="97">
        <v>1.1080000000000001</v>
      </c>
      <c r="Y42" s="92">
        <v>725592.92035712011</v>
      </c>
      <c r="Z42" s="229">
        <v>8.8999999999999996E-2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8.8999999999999996E-2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509876.10620528</v>
      </c>
      <c r="Z44" s="229">
        <v>8.8999999999999996E-2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8.8999999999999996E-2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426530.97345200408</v>
      </c>
      <c r="Z46" s="229">
        <v>0.1714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EAST</v>
      </c>
      <c r="S47" s="13" t="str">
        <v>C49SHA20240923/ZQR</v>
      </c>
      <c r="T47" s="13" t="str">
        <v>上海和贤</v>
      </c>
      <c r="U47" s="13" t="str">
        <v>YSM20WR</v>
      </c>
      <c r="V47" s="13">
        <v>1</v>
      </c>
      <c r="W47" s="92" t="str">
        <v>RMB</v>
      </c>
      <c r="X47" s="97">
        <v>1.1080000000000001</v>
      </c>
      <c r="Y47" s="92">
        <v>671936.30442477891</v>
      </c>
      <c r="Z47" s="229">
        <v>8.3000000000000004E-2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8.3000000000000004E-2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C49SZX20240166SX</v>
      </c>
      <c r="T49" s="13" t="str">
        <v>龙腾共创</v>
      </c>
      <c r="U49" s="13" t="str">
        <v>YSM20R</v>
      </c>
      <c r="V49" s="13">
        <v>1</v>
      </c>
      <c r="W49" s="92" t="str">
        <v>RMB</v>
      </c>
      <c r="X49" s="97">
        <v>1.1080000000000001</v>
      </c>
      <c r="Y49" s="92">
        <v>632442.47787610628</v>
      </c>
      <c r="Z49" s="229">
        <v>0.1273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0.1273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NSD-ESE20241010A01</v>
      </c>
      <c r="T51" s="13" t="str">
        <v>诺信德</v>
      </c>
      <c r="U51" s="13" t="str">
        <v>PEMTRON EAGLE 3D 8800HSL CPT</v>
      </c>
      <c r="V51" s="13">
        <v>1</v>
      </c>
      <c r="W51" s="92" t="str">
        <v>RMB</v>
      </c>
      <c r="X51" s="97">
        <v>1.1080000000000001</v>
      </c>
      <c r="Y51" s="92">
        <v>348088.49557522131</v>
      </c>
      <c r="Z51" s="229">
        <v>-0.34670000000000001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0.1515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WEST</v>
      </c>
      <c r="S59" s="13">
        <v>0</v>
      </c>
      <c r="T59" s="13">
        <v>0</v>
      </c>
      <c r="U59" s="13" t="str">
        <v>C66 SERVICE</v>
      </c>
      <c r="V59" s="13">
        <v>0</v>
      </c>
      <c r="W59" s="92">
        <v>0</v>
      </c>
      <c r="X59" s="97">
        <v>0</v>
      </c>
      <c r="Y59" s="92">
        <v>0</v>
      </c>
      <c r="Z59" s="229">
        <v>0.3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>
        <v>0</v>
      </c>
      <c r="T60" s="13">
        <v>0</v>
      </c>
      <c r="U60" s="13" t="str">
        <v>C66 SERVICE</v>
      </c>
      <c r="V60" s="13">
        <v>0</v>
      </c>
      <c r="W60" s="92">
        <v>0</v>
      </c>
      <c r="X60" s="97">
        <v>0</v>
      </c>
      <c r="Y60" s="92">
        <v>68000</v>
      </c>
      <c r="Z60" s="229">
        <v>0.3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>
        <v>0</v>
      </c>
      <c r="T61" s="13">
        <v>0</v>
      </c>
      <c r="U61" s="13" t="str">
        <v>C66 SERVICE</v>
      </c>
      <c r="V61" s="13">
        <v>0</v>
      </c>
      <c r="W61" s="92">
        <v>0</v>
      </c>
      <c r="X61" s="97">
        <v>0</v>
      </c>
      <c r="Y61" s="90">
        <v>331000</v>
      </c>
      <c r="Z61" s="229">
        <v>0.3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>
        <v>0</v>
      </c>
      <c r="T62" s="13">
        <v>0</v>
      </c>
      <c r="U62" s="13" t="str">
        <v>C66 SERVICE</v>
      </c>
      <c r="V62" s="13">
        <v>0</v>
      </c>
      <c r="W62" s="92">
        <v>0</v>
      </c>
      <c r="X62" s="97">
        <v>0</v>
      </c>
      <c r="Y62" s="90">
        <v>471000</v>
      </c>
      <c r="Z62" s="229">
        <v>0.3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2024-11-08T03:14:44Z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